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7" documentId="11_D2ABBC180D6459C74954D387122E0318AF67B252" xr6:coauthVersionLast="47" xr6:coauthVersionMax="47" xr10:uidLastSave="{CBD085A0-7EA6-47C0-8C52-53FFF2AA730D}"/>
  <bookViews>
    <workbookView xWindow="-110" yWindow="-110" windowWidth="38620" windowHeight="11020" firstSheet="9" activeTab="18" xr2:uid="{00000000-000D-0000-FFFF-FFFF00000000}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  <sheet name="Bound_on_bio_n_geo" sheetId="33" r:id="rId18"/>
    <sheet name="Bound_on_hydrogen" sheetId="34" r:id="rId19"/>
  </sheets>
  <definedNames>
    <definedName name="_xlnm._FilterDatabase" localSheetId="17" hidden="1">Bound_on_bio_n_geo!$G$1:$G$73</definedName>
    <definedName name="_xlnm._FilterDatabase" localSheetId="16" hidden="1">Bound_on_ele!$K$1:$K$325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" i="34" l="1"/>
  <c r="H99" i="34"/>
  <c r="I99" i="34"/>
  <c r="J99" i="34"/>
  <c r="K99" i="34"/>
  <c r="C100" i="34"/>
  <c r="C101" i="34" s="1"/>
  <c r="C102" i="34" s="1"/>
  <c r="C103" i="34" s="1"/>
  <c r="H100" i="34"/>
  <c r="I100" i="34"/>
  <c r="J100" i="34"/>
  <c r="K100" i="34"/>
  <c r="H101" i="34"/>
  <c r="I101" i="34"/>
  <c r="J101" i="34"/>
  <c r="K101" i="34"/>
  <c r="H102" i="34"/>
  <c r="I102" i="34"/>
  <c r="I103" i="34" s="1"/>
  <c r="J102" i="34"/>
  <c r="J103" i="34" s="1"/>
  <c r="K102" i="34"/>
  <c r="H103" i="34"/>
  <c r="K103" i="34"/>
  <c r="C90" i="34"/>
  <c r="H90" i="34"/>
  <c r="I90" i="34"/>
  <c r="J90" i="34"/>
  <c r="K90" i="34"/>
  <c r="C91" i="34"/>
  <c r="H91" i="34"/>
  <c r="I91" i="34"/>
  <c r="J91" i="34"/>
  <c r="K91" i="34"/>
  <c r="C92" i="34"/>
  <c r="H92" i="34"/>
  <c r="I92" i="34"/>
  <c r="J92" i="34"/>
  <c r="K92" i="34"/>
  <c r="C93" i="34"/>
  <c r="C94" i="34" s="1"/>
  <c r="C95" i="34" s="1"/>
  <c r="C96" i="34" s="1"/>
  <c r="C97" i="34" s="1"/>
  <c r="C98" i="34" s="1"/>
  <c r="H93" i="34"/>
  <c r="I93" i="34"/>
  <c r="I94" i="34" s="1"/>
  <c r="I95" i="34" s="1"/>
  <c r="I96" i="34" s="1"/>
  <c r="I97" i="34" s="1"/>
  <c r="I98" i="34" s="1"/>
  <c r="J93" i="34"/>
  <c r="J94" i="34" s="1"/>
  <c r="J95" i="34" s="1"/>
  <c r="J96" i="34" s="1"/>
  <c r="J97" i="34" s="1"/>
  <c r="J98" i="34" s="1"/>
  <c r="K93" i="34"/>
  <c r="H94" i="34"/>
  <c r="K94" i="34"/>
  <c r="H95" i="34"/>
  <c r="K95" i="34"/>
  <c r="H96" i="34"/>
  <c r="K96" i="34"/>
  <c r="H97" i="34"/>
  <c r="K97" i="34"/>
  <c r="H98" i="34"/>
  <c r="K98" i="34"/>
  <c r="C75" i="34"/>
  <c r="H75" i="34"/>
  <c r="I75" i="34"/>
  <c r="J75" i="34"/>
  <c r="K75" i="34"/>
  <c r="C76" i="34"/>
  <c r="C77" i="34" s="1"/>
  <c r="C78" i="34" s="1"/>
  <c r="C79" i="34" s="1"/>
  <c r="C80" i="34" s="1"/>
  <c r="C81" i="34" s="1"/>
  <c r="C82" i="34" s="1"/>
  <c r="C83" i="34" s="1"/>
  <c r="C84" i="34" s="1"/>
  <c r="C85" i="34" s="1"/>
  <c r="C86" i="34" s="1"/>
  <c r="C87" i="34" s="1"/>
  <c r="C88" i="34" s="1"/>
  <c r="C89" i="34" s="1"/>
  <c r="H76" i="34"/>
  <c r="I76" i="34"/>
  <c r="I77" i="34" s="1"/>
  <c r="I78" i="34" s="1"/>
  <c r="I79" i="34" s="1"/>
  <c r="I80" i="34" s="1"/>
  <c r="I81" i="34" s="1"/>
  <c r="I82" i="34" s="1"/>
  <c r="I83" i="34" s="1"/>
  <c r="I84" i="34" s="1"/>
  <c r="I85" i="34" s="1"/>
  <c r="I86" i="34" s="1"/>
  <c r="I87" i="34" s="1"/>
  <c r="I88" i="34" s="1"/>
  <c r="I89" i="34" s="1"/>
  <c r="J76" i="34"/>
  <c r="J77" i="34" s="1"/>
  <c r="J78" i="34" s="1"/>
  <c r="J79" i="34" s="1"/>
  <c r="J80" i="34" s="1"/>
  <c r="J81" i="34" s="1"/>
  <c r="J82" i="34" s="1"/>
  <c r="J83" i="34" s="1"/>
  <c r="J84" i="34" s="1"/>
  <c r="J85" i="34" s="1"/>
  <c r="J86" i="34" s="1"/>
  <c r="J87" i="34" s="1"/>
  <c r="J88" i="34" s="1"/>
  <c r="J89" i="34" s="1"/>
  <c r="K76" i="34"/>
  <c r="H77" i="34"/>
  <c r="K77" i="34"/>
  <c r="H78" i="34"/>
  <c r="K78" i="34"/>
  <c r="H79" i="34"/>
  <c r="K79" i="34"/>
  <c r="H80" i="34"/>
  <c r="K80" i="34"/>
  <c r="H81" i="34"/>
  <c r="K81" i="34"/>
  <c r="H82" i="34"/>
  <c r="K82" i="34"/>
  <c r="H83" i="34"/>
  <c r="K83" i="34"/>
  <c r="H84" i="34"/>
  <c r="K84" i="34"/>
  <c r="H85" i="34"/>
  <c r="K85" i="34"/>
  <c r="H86" i="34"/>
  <c r="K86" i="34"/>
  <c r="H87" i="34"/>
  <c r="K87" i="34"/>
  <c r="H88" i="34"/>
  <c r="K88" i="34"/>
  <c r="H89" i="34"/>
  <c r="K89" i="34"/>
  <c r="K74" i="34"/>
  <c r="J74" i="34"/>
  <c r="I74" i="34"/>
  <c r="H74" i="34"/>
  <c r="C74" i="34"/>
  <c r="K73" i="34"/>
  <c r="J73" i="34"/>
  <c r="I73" i="34"/>
  <c r="H73" i="34"/>
  <c r="C44" i="34"/>
  <c r="H44" i="34"/>
  <c r="I44" i="34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J44" i="34"/>
  <c r="K44" i="34"/>
  <c r="C45" i="34"/>
  <c r="H45" i="34"/>
  <c r="J45" i="34"/>
  <c r="K45" i="34"/>
  <c r="C46" i="34"/>
  <c r="H46" i="34"/>
  <c r="J46" i="34"/>
  <c r="K46" i="34"/>
  <c r="C47" i="34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C61" i="34" s="1"/>
  <c r="C62" i="34" s="1"/>
  <c r="C63" i="34" s="1"/>
  <c r="C64" i="34" s="1"/>
  <c r="C65" i="34" s="1"/>
  <c r="C66" i="34" s="1"/>
  <c r="C67" i="34" s="1"/>
  <c r="C68" i="34" s="1"/>
  <c r="C69" i="34" s="1"/>
  <c r="C70" i="34" s="1"/>
  <c r="C71" i="34" s="1"/>
  <c r="C72" i="34" s="1"/>
  <c r="H47" i="34"/>
  <c r="J47" i="34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K47" i="34"/>
  <c r="H48" i="34"/>
  <c r="K48" i="34"/>
  <c r="H49" i="34"/>
  <c r="K49" i="34"/>
  <c r="H50" i="34"/>
  <c r="K50" i="34"/>
  <c r="H51" i="34"/>
  <c r="K51" i="34"/>
  <c r="H52" i="34"/>
  <c r="K52" i="34"/>
  <c r="H53" i="34"/>
  <c r="K53" i="34"/>
  <c r="H54" i="34"/>
  <c r="K54" i="34"/>
  <c r="H55" i="34"/>
  <c r="K55" i="34"/>
  <c r="H56" i="34"/>
  <c r="K56" i="34"/>
  <c r="H57" i="34"/>
  <c r="K57" i="34"/>
  <c r="H58" i="34"/>
  <c r="K58" i="34"/>
  <c r="H59" i="34"/>
  <c r="K59" i="34"/>
  <c r="H60" i="34"/>
  <c r="K60" i="34"/>
  <c r="H61" i="34"/>
  <c r="K61" i="34"/>
  <c r="H62" i="34"/>
  <c r="K62" i="34"/>
  <c r="H63" i="34"/>
  <c r="K63" i="34"/>
  <c r="H64" i="34"/>
  <c r="K64" i="34"/>
  <c r="H65" i="34"/>
  <c r="K65" i="34"/>
  <c r="H66" i="34"/>
  <c r="K66" i="34"/>
  <c r="H67" i="34"/>
  <c r="K67" i="34"/>
  <c r="H68" i="34"/>
  <c r="K68" i="34"/>
  <c r="H69" i="34"/>
  <c r="K69" i="34"/>
  <c r="H70" i="34"/>
  <c r="K70" i="34"/>
  <c r="H71" i="34"/>
  <c r="K71" i="34"/>
  <c r="H72" i="34"/>
  <c r="K72" i="34"/>
  <c r="K43" i="34"/>
  <c r="J43" i="34"/>
  <c r="I43" i="34"/>
  <c r="H43" i="34"/>
  <c r="C43" i="34"/>
  <c r="K42" i="34"/>
  <c r="J42" i="34"/>
  <c r="I42" i="34"/>
  <c r="H42" i="34"/>
  <c r="C39" i="34"/>
  <c r="C40" i="34" s="1"/>
  <c r="C41" i="34" s="1"/>
  <c r="H39" i="34"/>
  <c r="I39" i="34"/>
  <c r="J39" i="34"/>
  <c r="K39" i="34"/>
  <c r="H40" i="34"/>
  <c r="I40" i="34"/>
  <c r="I41" i="34" s="1"/>
  <c r="J40" i="34"/>
  <c r="J41" i="34" s="1"/>
  <c r="K40" i="34"/>
  <c r="H41" i="34"/>
  <c r="K41" i="34"/>
  <c r="C13" i="34"/>
  <c r="H13" i="34"/>
  <c r="I13" i="34"/>
  <c r="J13" i="34"/>
  <c r="K13" i="34"/>
  <c r="C14" i="34"/>
  <c r="H14" i="34"/>
  <c r="I14" i="34"/>
  <c r="J14" i="34"/>
  <c r="K14" i="34"/>
  <c r="C15" i="34"/>
  <c r="H15" i="34"/>
  <c r="I15" i="34"/>
  <c r="J15" i="34"/>
  <c r="K15" i="34"/>
  <c r="C16" i="34"/>
  <c r="C17" i="34" s="1"/>
  <c r="C18" i="34" s="1"/>
  <c r="C19" i="34" s="1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H16" i="34"/>
  <c r="I16" i="34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J16" i="34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K16" i="34"/>
  <c r="H17" i="34"/>
  <c r="K17" i="34"/>
  <c r="H18" i="34"/>
  <c r="K18" i="34"/>
  <c r="H19" i="34"/>
  <c r="K19" i="34"/>
  <c r="H20" i="34"/>
  <c r="K20" i="34"/>
  <c r="H21" i="34"/>
  <c r="K21" i="34"/>
  <c r="H22" i="34"/>
  <c r="K22" i="34"/>
  <c r="H23" i="34"/>
  <c r="K23" i="34"/>
  <c r="H24" i="34"/>
  <c r="K24" i="34"/>
  <c r="H25" i="34"/>
  <c r="K25" i="34"/>
  <c r="H26" i="34"/>
  <c r="K26" i="34"/>
  <c r="H27" i="34"/>
  <c r="K27" i="34"/>
  <c r="H28" i="34"/>
  <c r="K28" i="34"/>
  <c r="H29" i="34"/>
  <c r="K29" i="34"/>
  <c r="H30" i="34"/>
  <c r="K30" i="34"/>
  <c r="H31" i="34"/>
  <c r="K31" i="34"/>
  <c r="H32" i="34"/>
  <c r="K32" i="34"/>
  <c r="H33" i="34"/>
  <c r="K33" i="34"/>
  <c r="H34" i="34"/>
  <c r="K34" i="34"/>
  <c r="H35" i="34"/>
  <c r="K35" i="34"/>
  <c r="H36" i="34"/>
  <c r="K36" i="34"/>
  <c r="H37" i="34"/>
  <c r="K37" i="34"/>
  <c r="H38" i="34"/>
  <c r="K38" i="34"/>
  <c r="K12" i="34"/>
  <c r="K11" i="34"/>
  <c r="H12" i="34"/>
  <c r="J12" i="34"/>
  <c r="I12" i="34"/>
  <c r="C12" i="34"/>
  <c r="U325" i="32"/>
  <c r="Y325" i="32" s="1"/>
  <c r="T325" i="32"/>
  <c r="X325" i="32" s="1"/>
  <c r="U324" i="32"/>
  <c r="Y324" i="32" s="1"/>
  <c r="T324" i="32"/>
  <c r="X324" i="32" s="1"/>
  <c r="U323" i="32"/>
  <c r="Y323" i="32" s="1"/>
  <c r="T323" i="32"/>
  <c r="X323" i="32" s="1"/>
  <c r="U322" i="32"/>
  <c r="Y322" i="32" s="1"/>
  <c r="T322" i="32"/>
  <c r="X322" i="32" s="1"/>
  <c r="U321" i="32"/>
  <c r="Y321" i="32" s="1"/>
  <c r="T321" i="32"/>
  <c r="X321" i="32" s="1"/>
  <c r="U320" i="32"/>
  <c r="Y320" i="32" s="1"/>
  <c r="T320" i="32"/>
  <c r="X320" i="32" s="1"/>
  <c r="U319" i="32"/>
  <c r="Y319" i="32" s="1"/>
  <c r="T319" i="32"/>
  <c r="X319" i="32" s="1"/>
  <c r="U318" i="32"/>
  <c r="Y318" i="32" s="1"/>
  <c r="T318" i="32"/>
  <c r="X318" i="32" s="1"/>
  <c r="U317" i="32"/>
  <c r="Y317" i="32" s="1"/>
  <c r="T317" i="32"/>
  <c r="X317" i="32" s="1"/>
  <c r="U316" i="32"/>
  <c r="Y316" i="32" s="1"/>
  <c r="T316" i="32"/>
  <c r="X316" i="32" s="1"/>
  <c r="U315" i="32"/>
  <c r="Y315" i="32" s="1"/>
  <c r="T315" i="32"/>
  <c r="X315" i="32" s="1"/>
  <c r="U314" i="32"/>
  <c r="Y314" i="32" s="1"/>
  <c r="T314" i="32"/>
  <c r="X314" i="32" s="1"/>
  <c r="U313" i="32"/>
  <c r="Y313" i="32" s="1"/>
  <c r="T313" i="32"/>
  <c r="X313" i="32" s="1"/>
  <c r="U312" i="32"/>
  <c r="Y312" i="32" s="1"/>
  <c r="T312" i="32"/>
  <c r="X312" i="32" s="1"/>
  <c r="U311" i="32"/>
  <c r="Y311" i="32" s="1"/>
  <c r="T311" i="32"/>
  <c r="X311" i="32" s="1"/>
  <c r="U310" i="32"/>
  <c r="Y310" i="32" s="1"/>
  <c r="T310" i="32"/>
  <c r="X310" i="32" s="1"/>
  <c r="U309" i="32"/>
  <c r="Y309" i="32" s="1"/>
  <c r="T309" i="32"/>
  <c r="X309" i="32" s="1"/>
  <c r="U308" i="32"/>
  <c r="Y308" i="32" s="1"/>
  <c r="T308" i="32"/>
  <c r="X308" i="32" s="1"/>
  <c r="U307" i="32"/>
  <c r="Y307" i="32" s="1"/>
  <c r="T307" i="32"/>
  <c r="X307" i="32" s="1"/>
  <c r="U306" i="32"/>
  <c r="Y306" i="32" s="1"/>
  <c r="T306" i="32"/>
  <c r="X306" i="32" s="1"/>
  <c r="U305" i="32"/>
  <c r="Y305" i="32" s="1"/>
  <c r="T305" i="32"/>
  <c r="X305" i="32" s="1"/>
  <c r="U304" i="32"/>
  <c r="Y304" i="32" s="1"/>
  <c r="T304" i="32"/>
  <c r="X304" i="32" s="1"/>
  <c r="U303" i="32"/>
  <c r="Y303" i="32" s="1"/>
  <c r="T303" i="32"/>
  <c r="X303" i="32" s="1"/>
  <c r="U302" i="32"/>
  <c r="Y302" i="32" s="1"/>
  <c r="T302" i="32"/>
  <c r="X302" i="32" s="1"/>
  <c r="U301" i="32"/>
  <c r="Y301" i="32" s="1"/>
  <c r="T301" i="32"/>
  <c r="X301" i="32" s="1"/>
  <c r="U300" i="32"/>
  <c r="Y300" i="32" s="1"/>
  <c r="T300" i="32"/>
  <c r="X300" i="32" s="1"/>
  <c r="U299" i="32"/>
  <c r="Y299" i="32" s="1"/>
  <c r="T299" i="32"/>
  <c r="X299" i="32" s="1"/>
  <c r="U298" i="32"/>
  <c r="Y298" i="32" s="1"/>
  <c r="T298" i="32"/>
  <c r="X298" i="32" s="1"/>
  <c r="U297" i="32"/>
  <c r="Y297" i="32" s="1"/>
  <c r="T297" i="32"/>
  <c r="X297" i="32" s="1"/>
  <c r="U296" i="32"/>
  <c r="Y296" i="32" s="1"/>
  <c r="T296" i="32"/>
  <c r="X296" i="32" s="1"/>
  <c r="U295" i="32"/>
  <c r="Y295" i="32" s="1"/>
  <c r="T295" i="32"/>
  <c r="X295" i="32" s="1"/>
  <c r="AJ26" i="32"/>
  <c r="AJ34" i="32" s="1"/>
  <c r="K26" i="32"/>
  <c r="K34" i="32" s="1"/>
  <c r="K42" i="32" s="1"/>
  <c r="K50" i="32" s="1"/>
  <c r="K58" i="32" s="1"/>
  <c r="K66" i="32" s="1"/>
  <c r="K74" i="32" s="1"/>
  <c r="K82" i="32" s="1"/>
  <c r="K90" i="32" s="1"/>
  <c r="K98" i="32" s="1"/>
  <c r="K106" i="32" s="1"/>
  <c r="K114" i="32" s="1"/>
  <c r="K122" i="32" s="1"/>
  <c r="K130" i="32" s="1"/>
  <c r="K138" i="32" s="1"/>
  <c r="K146" i="32" s="1"/>
  <c r="K154" i="32" s="1"/>
  <c r="K162" i="32" s="1"/>
  <c r="K170" i="32" s="1"/>
  <c r="K178" i="32" s="1"/>
  <c r="K186" i="32" s="1"/>
  <c r="K194" i="32" s="1"/>
  <c r="K202" i="32" s="1"/>
  <c r="K210" i="32" s="1"/>
  <c r="K218" i="32" s="1"/>
  <c r="K226" i="32" s="1"/>
  <c r="K234" i="32" s="1"/>
  <c r="K242" i="32" s="1"/>
  <c r="K250" i="32" s="1"/>
  <c r="K258" i="32" s="1"/>
  <c r="AJ25" i="32"/>
  <c r="L25" i="32" s="1"/>
  <c r="K25" i="32"/>
  <c r="K33" i="32" s="1"/>
  <c r="K41" i="32" s="1"/>
  <c r="K49" i="32" s="1"/>
  <c r="K57" i="32" s="1"/>
  <c r="K65" i="32" s="1"/>
  <c r="K73" i="32" s="1"/>
  <c r="K81" i="32" s="1"/>
  <c r="K89" i="32" s="1"/>
  <c r="K97" i="32" s="1"/>
  <c r="K105" i="32" s="1"/>
  <c r="K113" i="32" s="1"/>
  <c r="K121" i="32" s="1"/>
  <c r="K129" i="32" s="1"/>
  <c r="K137" i="32" s="1"/>
  <c r="K145" i="32" s="1"/>
  <c r="K153" i="32" s="1"/>
  <c r="K161" i="32" s="1"/>
  <c r="K169" i="32" s="1"/>
  <c r="K177" i="32" s="1"/>
  <c r="K185" i="32" s="1"/>
  <c r="K193" i="32" s="1"/>
  <c r="K201" i="32" s="1"/>
  <c r="K209" i="32" s="1"/>
  <c r="K217" i="32" s="1"/>
  <c r="K225" i="32" s="1"/>
  <c r="K233" i="32" s="1"/>
  <c r="K241" i="32" s="1"/>
  <c r="K249" i="32" s="1"/>
  <c r="K257" i="32" s="1"/>
  <c r="AJ24" i="32"/>
  <c r="AJ32" i="32" s="1"/>
  <c r="L32" i="32" s="1"/>
  <c r="K24" i="32"/>
  <c r="K32" i="32" s="1"/>
  <c r="K40" i="32" s="1"/>
  <c r="K48" i="32" s="1"/>
  <c r="K56" i="32" s="1"/>
  <c r="K64" i="32" s="1"/>
  <c r="K72" i="32" s="1"/>
  <c r="K80" i="32" s="1"/>
  <c r="K88" i="32" s="1"/>
  <c r="K96" i="32" s="1"/>
  <c r="K104" i="32" s="1"/>
  <c r="K112" i="32" s="1"/>
  <c r="K120" i="32" s="1"/>
  <c r="K128" i="32" s="1"/>
  <c r="K136" i="32" s="1"/>
  <c r="K144" i="32" s="1"/>
  <c r="K152" i="32" s="1"/>
  <c r="K160" i="32" s="1"/>
  <c r="K168" i="32" s="1"/>
  <c r="K176" i="32" s="1"/>
  <c r="K184" i="32" s="1"/>
  <c r="K192" i="32" s="1"/>
  <c r="K200" i="32" s="1"/>
  <c r="K208" i="32" s="1"/>
  <c r="K216" i="32" s="1"/>
  <c r="K224" i="32" s="1"/>
  <c r="K232" i="32" s="1"/>
  <c r="K240" i="32" s="1"/>
  <c r="K248" i="32" s="1"/>
  <c r="K256" i="32" s="1"/>
  <c r="AJ23" i="32"/>
  <c r="AJ31" i="32" s="1"/>
  <c r="K23" i="32"/>
  <c r="K31" i="32" s="1"/>
  <c r="K39" i="32" s="1"/>
  <c r="K47" i="32" s="1"/>
  <c r="K55" i="32" s="1"/>
  <c r="K63" i="32" s="1"/>
  <c r="K71" i="32" s="1"/>
  <c r="K79" i="32" s="1"/>
  <c r="K87" i="32" s="1"/>
  <c r="K95" i="32" s="1"/>
  <c r="K103" i="32" s="1"/>
  <c r="K111" i="32" s="1"/>
  <c r="K119" i="32" s="1"/>
  <c r="K127" i="32" s="1"/>
  <c r="K135" i="32" s="1"/>
  <c r="K143" i="32" s="1"/>
  <c r="K151" i="32" s="1"/>
  <c r="K159" i="32" s="1"/>
  <c r="K167" i="32" s="1"/>
  <c r="K175" i="32" s="1"/>
  <c r="K183" i="32" s="1"/>
  <c r="K191" i="32" s="1"/>
  <c r="K199" i="32" s="1"/>
  <c r="K207" i="32" s="1"/>
  <c r="K215" i="32" s="1"/>
  <c r="K223" i="32" s="1"/>
  <c r="K231" i="32" s="1"/>
  <c r="K239" i="32" s="1"/>
  <c r="K247" i="32" s="1"/>
  <c r="K255" i="32" s="1"/>
  <c r="AJ22" i="32"/>
  <c r="AJ30" i="32" s="1"/>
  <c r="L30" i="32" s="1"/>
  <c r="K22" i="32"/>
  <c r="K30" i="32" s="1"/>
  <c r="K38" i="32" s="1"/>
  <c r="K46" i="32" s="1"/>
  <c r="K54" i="32" s="1"/>
  <c r="K62" i="32" s="1"/>
  <c r="K70" i="32" s="1"/>
  <c r="K78" i="32" s="1"/>
  <c r="K86" i="32" s="1"/>
  <c r="K94" i="32" s="1"/>
  <c r="K102" i="32" s="1"/>
  <c r="K110" i="32" s="1"/>
  <c r="K118" i="32" s="1"/>
  <c r="K126" i="32" s="1"/>
  <c r="K134" i="32" s="1"/>
  <c r="K142" i="32" s="1"/>
  <c r="K150" i="32" s="1"/>
  <c r="K158" i="32" s="1"/>
  <c r="K166" i="32" s="1"/>
  <c r="K174" i="32" s="1"/>
  <c r="K182" i="32" s="1"/>
  <c r="K190" i="32" s="1"/>
  <c r="K198" i="32" s="1"/>
  <c r="K206" i="32" s="1"/>
  <c r="K214" i="32" s="1"/>
  <c r="K222" i="32" s="1"/>
  <c r="K230" i="32" s="1"/>
  <c r="K238" i="32" s="1"/>
  <c r="K246" i="32" s="1"/>
  <c r="K254" i="32" s="1"/>
  <c r="AJ21" i="32"/>
  <c r="AJ29" i="32" s="1"/>
  <c r="K21" i="32"/>
  <c r="K29" i="32" s="1"/>
  <c r="K37" i="32" s="1"/>
  <c r="K45" i="32" s="1"/>
  <c r="K53" i="32" s="1"/>
  <c r="K61" i="32" s="1"/>
  <c r="K69" i="32" s="1"/>
  <c r="K77" i="32" s="1"/>
  <c r="K85" i="32" s="1"/>
  <c r="K93" i="32" s="1"/>
  <c r="K101" i="32" s="1"/>
  <c r="K109" i="32" s="1"/>
  <c r="K117" i="32" s="1"/>
  <c r="K125" i="32" s="1"/>
  <c r="K133" i="32" s="1"/>
  <c r="K141" i="32" s="1"/>
  <c r="K149" i="32" s="1"/>
  <c r="K157" i="32" s="1"/>
  <c r="K165" i="32" s="1"/>
  <c r="K173" i="32" s="1"/>
  <c r="K181" i="32" s="1"/>
  <c r="K189" i="32" s="1"/>
  <c r="K197" i="32" s="1"/>
  <c r="K205" i="32" s="1"/>
  <c r="K213" i="32" s="1"/>
  <c r="K221" i="32" s="1"/>
  <c r="K229" i="32" s="1"/>
  <c r="K237" i="32" s="1"/>
  <c r="K245" i="32" s="1"/>
  <c r="K253" i="32" s="1"/>
  <c r="AJ20" i="32"/>
  <c r="L20" i="32" s="1"/>
  <c r="K20" i="32"/>
  <c r="K28" i="32" s="1"/>
  <c r="K36" i="32" s="1"/>
  <c r="K44" i="32" s="1"/>
  <c r="K52" i="32" s="1"/>
  <c r="K60" i="32" s="1"/>
  <c r="K68" i="32" s="1"/>
  <c r="K76" i="32" s="1"/>
  <c r="K84" i="32" s="1"/>
  <c r="K92" i="32" s="1"/>
  <c r="K100" i="32" s="1"/>
  <c r="K108" i="32" s="1"/>
  <c r="K116" i="32" s="1"/>
  <c r="K124" i="32" s="1"/>
  <c r="K132" i="32" s="1"/>
  <c r="K140" i="32" s="1"/>
  <c r="K148" i="32" s="1"/>
  <c r="K156" i="32" s="1"/>
  <c r="K164" i="32" s="1"/>
  <c r="K172" i="32" s="1"/>
  <c r="K180" i="32" s="1"/>
  <c r="K188" i="32" s="1"/>
  <c r="K196" i="32" s="1"/>
  <c r="K204" i="32" s="1"/>
  <c r="K212" i="32" s="1"/>
  <c r="K220" i="32" s="1"/>
  <c r="K228" i="32" s="1"/>
  <c r="K236" i="32" s="1"/>
  <c r="K244" i="32" s="1"/>
  <c r="K252" i="32" s="1"/>
  <c r="AJ19" i="32"/>
  <c r="K19" i="32"/>
  <c r="K27" i="32" s="1"/>
  <c r="K35" i="32" s="1"/>
  <c r="K43" i="32" s="1"/>
  <c r="K51" i="32" s="1"/>
  <c r="K59" i="32" s="1"/>
  <c r="K67" i="32" s="1"/>
  <c r="K75" i="32" s="1"/>
  <c r="K83" i="32" s="1"/>
  <c r="K91" i="32" s="1"/>
  <c r="K99" i="32" s="1"/>
  <c r="K107" i="32" s="1"/>
  <c r="K115" i="32" s="1"/>
  <c r="K123" i="32" s="1"/>
  <c r="K131" i="32" s="1"/>
  <c r="K139" i="32" s="1"/>
  <c r="K147" i="32" s="1"/>
  <c r="K155" i="32" s="1"/>
  <c r="K163" i="32" s="1"/>
  <c r="K171" i="32" s="1"/>
  <c r="K179" i="32" s="1"/>
  <c r="K187" i="32" s="1"/>
  <c r="K195" i="32" s="1"/>
  <c r="K203" i="32" s="1"/>
  <c r="K211" i="32" s="1"/>
  <c r="K219" i="32" s="1"/>
  <c r="K227" i="32" s="1"/>
  <c r="K235" i="32" s="1"/>
  <c r="K243" i="32" s="1"/>
  <c r="K251" i="32" s="1"/>
  <c r="H19" i="32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5" i="32" s="1"/>
  <c r="H56" i="32" s="1"/>
  <c r="H57" i="32" s="1"/>
  <c r="H58" i="32" s="1"/>
  <c r="H59" i="32" s="1"/>
  <c r="H60" i="32" s="1"/>
  <c r="H61" i="32" s="1"/>
  <c r="H62" i="32" s="1"/>
  <c r="H63" i="32" s="1"/>
  <c r="H64" i="32" s="1"/>
  <c r="H65" i="32" s="1"/>
  <c r="H66" i="32" s="1"/>
  <c r="H67" i="32" s="1"/>
  <c r="H68" i="32" s="1"/>
  <c r="H69" i="32" s="1"/>
  <c r="H70" i="32" s="1"/>
  <c r="H71" i="32" s="1"/>
  <c r="H72" i="32" s="1"/>
  <c r="H73" i="32" s="1"/>
  <c r="H74" i="32" s="1"/>
  <c r="H75" i="32" s="1"/>
  <c r="H76" i="32" s="1"/>
  <c r="H77" i="32" s="1"/>
  <c r="H78" i="32" s="1"/>
  <c r="H79" i="32" s="1"/>
  <c r="H80" i="32" s="1"/>
  <c r="H81" i="32" s="1"/>
  <c r="H82" i="32" s="1"/>
  <c r="H83" i="32" s="1"/>
  <c r="H84" i="32" s="1"/>
  <c r="H85" i="32" s="1"/>
  <c r="H86" i="32" s="1"/>
  <c r="H87" i="32" s="1"/>
  <c r="H88" i="32" s="1"/>
  <c r="H89" i="32" s="1"/>
  <c r="H90" i="32" s="1"/>
  <c r="H91" i="32" s="1"/>
  <c r="H92" i="32" s="1"/>
  <c r="H93" i="32" s="1"/>
  <c r="H94" i="32" s="1"/>
  <c r="H95" i="32" s="1"/>
  <c r="H96" i="32" s="1"/>
  <c r="H97" i="32" s="1"/>
  <c r="H98" i="32" s="1"/>
  <c r="H99" i="32" s="1"/>
  <c r="H100" i="32" s="1"/>
  <c r="H101" i="32" s="1"/>
  <c r="H102" i="32" s="1"/>
  <c r="H103" i="32" s="1"/>
  <c r="H104" i="32" s="1"/>
  <c r="H105" i="32" s="1"/>
  <c r="H106" i="32" s="1"/>
  <c r="H107" i="32" s="1"/>
  <c r="H108" i="32" s="1"/>
  <c r="H109" i="32" s="1"/>
  <c r="H110" i="32" s="1"/>
  <c r="H111" i="32" s="1"/>
  <c r="H112" i="32" s="1"/>
  <c r="H113" i="32" s="1"/>
  <c r="H114" i="32" s="1"/>
  <c r="H115" i="32" s="1"/>
  <c r="H116" i="32" s="1"/>
  <c r="H117" i="32" s="1"/>
  <c r="H118" i="32" s="1"/>
  <c r="H119" i="32" s="1"/>
  <c r="H120" i="32" s="1"/>
  <c r="H121" i="32" s="1"/>
  <c r="H122" i="32" s="1"/>
  <c r="H123" i="32" s="1"/>
  <c r="H124" i="32" s="1"/>
  <c r="H125" i="32" s="1"/>
  <c r="H126" i="32" s="1"/>
  <c r="H127" i="32" s="1"/>
  <c r="H128" i="32" s="1"/>
  <c r="H129" i="32" s="1"/>
  <c r="H130" i="32" s="1"/>
  <c r="H131" i="32" s="1"/>
  <c r="H132" i="32" s="1"/>
  <c r="H133" i="32" s="1"/>
  <c r="H134" i="32" s="1"/>
  <c r="H135" i="32" s="1"/>
  <c r="H136" i="32" s="1"/>
  <c r="H137" i="32" s="1"/>
  <c r="H138" i="32" s="1"/>
  <c r="H139" i="32" s="1"/>
  <c r="H140" i="32" s="1"/>
  <c r="H141" i="32" s="1"/>
  <c r="H142" i="32" s="1"/>
  <c r="H143" i="32" s="1"/>
  <c r="H144" i="32" s="1"/>
  <c r="H145" i="32" s="1"/>
  <c r="H146" i="32" s="1"/>
  <c r="H147" i="32" s="1"/>
  <c r="H148" i="32" s="1"/>
  <c r="H149" i="32" s="1"/>
  <c r="H150" i="32" s="1"/>
  <c r="H151" i="32" s="1"/>
  <c r="H152" i="32" s="1"/>
  <c r="H153" i="32" s="1"/>
  <c r="H154" i="32" s="1"/>
  <c r="H155" i="32" s="1"/>
  <c r="H156" i="32" s="1"/>
  <c r="H157" i="32" s="1"/>
  <c r="H158" i="32" s="1"/>
  <c r="H159" i="32" s="1"/>
  <c r="H160" i="32" s="1"/>
  <c r="H161" i="32" s="1"/>
  <c r="H162" i="32" s="1"/>
  <c r="H163" i="32" s="1"/>
  <c r="H164" i="32" s="1"/>
  <c r="H165" i="32" s="1"/>
  <c r="H166" i="32" s="1"/>
  <c r="H167" i="32" s="1"/>
  <c r="H168" i="32" s="1"/>
  <c r="H169" i="32" s="1"/>
  <c r="H170" i="32" s="1"/>
  <c r="H171" i="32" s="1"/>
  <c r="H172" i="32" s="1"/>
  <c r="H173" i="32" s="1"/>
  <c r="H174" i="32" s="1"/>
  <c r="H175" i="32" s="1"/>
  <c r="H176" i="32" s="1"/>
  <c r="H177" i="32" s="1"/>
  <c r="H178" i="32" s="1"/>
  <c r="H179" i="32" s="1"/>
  <c r="H180" i="32" s="1"/>
  <c r="H181" i="32" s="1"/>
  <c r="H182" i="32" s="1"/>
  <c r="H183" i="32" s="1"/>
  <c r="H184" i="32" s="1"/>
  <c r="H185" i="32" s="1"/>
  <c r="H186" i="32" s="1"/>
  <c r="H187" i="32" s="1"/>
  <c r="H188" i="32" s="1"/>
  <c r="H189" i="32" s="1"/>
  <c r="H190" i="32" s="1"/>
  <c r="H191" i="32" s="1"/>
  <c r="H192" i="32" s="1"/>
  <c r="H193" i="32" s="1"/>
  <c r="H194" i="32" s="1"/>
  <c r="H195" i="32" s="1"/>
  <c r="H196" i="32" s="1"/>
  <c r="H197" i="32" s="1"/>
  <c r="H198" i="32" s="1"/>
  <c r="H199" i="32" s="1"/>
  <c r="H200" i="32" s="1"/>
  <c r="H201" i="32" s="1"/>
  <c r="H202" i="32" s="1"/>
  <c r="H203" i="32" s="1"/>
  <c r="H204" i="32" s="1"/>
  <c r="H205" i="32" s="1"/>
  <c r="H206" i="32" s="1"/>
  <c r="H207" i="32" s="1"/>
  <c r="H208" i="32" s="1"/>
  <c r="H209" i="32" s="1"/>
  <c r="H210" i="32" s="1"/>
  <c r="H211" i="32" s="1"/>
  <c r="H212" i="32" s="1"/>
  <c r="H213" i="32" s="1"/>
  <c r="H214" i="32" s="1"/>
  <c r="H215" i="32" s="1"/>
  <c r="H216" i="32" s="1"/>
  <c r="H217" i="32" s="1"/>
  <c r="H218" i="32" s="1"/>
  <c r="H219" i="32" s="1"/>
  <c r="H220" i="32" s="1"/>
  <c r="H221" i="32" s="1"/>
  <c r="H222" i="32" s="1"/>
  <c r="H223" i="32" s="1"/>
  <c r="H224" i="32" s="1"/>
  <c r="H225" i="32" s="1"/>
  <c r="H226" i="32" s="1"/>
  <c r="H227" i="32" s="1"/>
  <c r="H228" i="32" s="1"/>
  <c r="H229" i="32" s="1"/>
  <c r="H230" i="32" s="1"/>
  <c r="H231" i="32" s="1"/>
  <c r="H232" i="32" s="1"/>
  <c r="H233" i="32" s="1"/>
  <c r="H234" i="32" s="1"/>
  <c r="H235" i="32" s="1"/>
  <c r="H236" i="32" s="1"/>
  <c r="H237" i="32" s="1"/>
  <c r="H238" i="32" s="1"/>
  <c r="H239" i="32" s="1"/>
  <c r="H240" i="32" s="1"/>
  <c r="H241" i="32" s="1"/>
  <c r="H242" i="32" s="1"/>
  <c r="H243" i="32" s="1"/>
  <c r="H244" i="32" s="1"/>
  <c r="H245" i="32" s="1"/>
  <c r="H246" i="32" s="1"/>
  <c r="H247" i="32" s="1"/>
  <c r="H248" i="32" s="1"/>
  <c r="H249" i="32" s="1"/>
  <c r="H250" i="32" s="1"/>
  <c r="H251" i="32" s="1"/>
  <c r="H252" i="32" s="1"/>
  <c r="H253" i="32" s="1"/>
  <c r="H254" i="32" s="1"/>
  <c r="H255" i="32" s="1"/>
  <c r="H256" i="32" s="1"/>
  <c r="H257" i="32" s="1"/>
  <c r="H258" i="32" s="1"/>
  <c r="G19" i="32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G37" i="32" s="1"/>
  <c r="G38" i="32" s="1"/>
  <c r="G39" i="32" s="1"/>
  <c r="G40" i="32" s="1"/>
  <c r="G41" i="32" s="1"/>
  <c r="G42" i="32" s="1"/>
  <c r="G43" i="32" s="1"/>
  <c r="G44" i="32" s="1"/>
  <c r="G45" i="32" s="1"/>
  <c r="G46" i="32" s="1"/>
  <c r="G47" i="32" s="1"/>
  <c r="G48" i="32" s="1"/>
  <c r="G49" i="32" s="1"/>
  <c r="G50" i="32" s="1"/>
  <c r="G51" i="32" s="1"/>
  <c r="G52" i="32" s="1"/>
  <c r="G53" i="32" s="1"/>
  <c r="G54" i="32" s="1"/>
  <c r="G55" i="32" s="1"/>
  <c r="G56" i="32" s="1"/>
  <c r="G57" i="32" s="1"/>
  <c r="G58" i="32" s="1"/>
  <c r="G59" i="32" s="1"/>
  <c r="G60" i="32" s="1"/>
  <c r="G61" i="32" s="1"/>
  <c r="G62" i="32" s="1"/>
  <c r="G63" i="32" s="1"/>
  <c r="G64" i="32" s="1"/>
  <c r="G65" i="32" s="1"/>
  <c r="G66" i="32" s="1"/>
  <c r="G67" i="32" s="1"/>
  <c r="G68" i="32" s="1"/>
  <c r="G69" i="32" s="1"/>
  <c r="G70" i="32" s="1"/>
  <c r="G71" i="32" s="1"/>
  <c r="G72" i="32" s="1"/>
  <c r="G73" i="32" s="1"/>
  <c r="G74" i="32" s="1"/>
  <c r="G75" i="32" s="1"/>
  <c r="G76" i="32" s="1"/>
  <c r="G77" i="32" s="1"/>
  <c r="G78" i="32" s="1"/>
  <c r="G79" i="32" s="1"/>
  <c r="G80" i="32" s="1"/>
  <c r="G81" i="32" s="1"/>
  <c r="G82" i="32" s="1"/>
  <c r="G83" i="32" s="1"/>
  <c r="G84" i="32" s="1"/>
  <c r="G85" i="32" s="1"/>
  <c r="G86" i="32" s="1"/>
  <c r="G87" i="32" s="1"/>
  <c r="G88" i="32" s="1"/>
  <c r="G89" i="32" s="1"/>
  <c r="G90" i="32" s="1"/>
  <c r="G91" i="32" s="1"/>
  <c r="G92" i="32" s="1"/>
  <c r="G93" i="32" s="1"/>
  <c r="G94" i="32" s="1"/>
  <c r="G95" i="32" s="1"/>
  <c r="G96" i="32" s="1"/>
  <c r="G97" i="32" s="1"/>
  <c r="G98" i="32" s="1"/>
  <c r="G99" i="32" s="1"/>
  <c r="G100" i="32" s="1"/>
  <c r="G101" i="32" s="1"/>
  <c r="G102" i="32" s="1"/>
  <c r="G103" i="32" s="1"/>
  <c r="G104" i="32" s="1"/>
  <c r="G105" i="32" s="1"/>
  <c r="G106" i="32" s="1"/>
  <c r="G107" i="32" s="1"/>
  <c r="G108" i="32" s="1"/>
  <c r="G109" i="32" s="1"/>
  <c r="G110" i="32" s="1"/>
  <c r="G111" i="32" s="1"/>
  <c r="G112" i="32" s="1"/>
  <c r="G113" i="32" s="1"/>
  <c r="G114" i="32" s="1"/>
  <c r="G115" i="32" s="1"/>
  <c r="G116" i="32" s="1"/>
  <c r="G117" i="32" s="1"/>
  <c r="G118" i="32" s="1"/>
  <c r="G119" i="32" s="1"/>
  <c r="G120" i="32" s="1"/>
  <c r="G121" i="32" s="1"/>
  <c r="G122" i="32" s="1"/>
  <c r="G123" i="32" s="1"/>
  <c r="G124" i="32" s="1"/>
  <c r="G125" i="32" s="1"/>
  <c r="G126" i="32" s="1"/>
  <c r="G127" i="32" s="1"/>
  <c r="G128" i="32" s="1"/>
  <c r="G129" i="32" s="1"/>
  <c r="G130" i="32" s="1"/>
  <c r="G131" i="32" s="1"/>
  <c r="G132" i="32" s="1"/>
  <c r="G133" i="32" s="1"/>
  <c r="G134" i="32" s="1"/>
  <c r="G135" i="32" s="1"/>
  <c r="G136" i="32" s="1"/>
  <c r="G137" i="32" s="1"/>
  <c r="G138" i="32" s="1"/>
  <c r="G139" i="32" s="1"/>
  <c r="G140" i="32" s="1"/>
  <c r="G141" i="32" s="1"/>
  <c r="G142" i="32" s="1"/>
  <c r="G143" i="32" s="1"/>
  <c r="G144" i="32" s="1"/>
  <c r="G145" i="32" s="1"/>
  <c r="G146" i="32" s="1"/>
  <c r="G147" i="32" s="1"/>
  <c r="G148" i="32" s="1"/>
  <c r="G149" i="32" s="1"/>
  <c r="G150" i="32" s="1"/>
  <c r="G151" i="32" s="1"/>
  <c r="G152" i="32" s="1"/>
  <c r="G153" i="32" s="1"/>
  <c r="G154" i="32" s="1"/>
  <c r="G155" i="32" s="1"/>
  <c r="G156" i="32" s="1"/>
  <c r="G157" i="32" s="1"/>
  <c r="G158" i="32" s="1"/>
  <c r="G159" i="32" s="1"/>
  <c r="G160" i="32" s="1"/>
  <c r="G161" i="32" s="1"/>
  <c r="G162" i="32" s="1"/>
  <c r="G163" i="32" s="1"/>
  <c r="G164" i="32" s="1"/>
  <c r="G165" i="32" s="1"/>
  <c r="G166" i="32" s="1"/>
  <c r="G167" i="32" s="1"/>
  <c r="G168" i="32" s="1"/>
  <c r="G169" i="32" s="1"/>
  <c r="G170" i="32" s="1"/>
  <c r="G171" i="32" s="1"/>
  <c r="G172" i="32" s="1"/>
  <c r="G173" i="32" s="1"/>
  <c r="G174" i="32" s="1"/>
  <c r="G175" i="32" s="1"/>
  <c r="G176" i="32" s="1"/>
  <c r="G177" i="32" s="1"/>
  <c r="G178" i="32" s="1"/>
  <c r="G179" i="32" s="1"/>
  <c r="G180" i="32" s="1"/>
  <c r="G181" i="32" s="1"/>
  <c r="G182" i="32" s="1"/>
  <c r="G183" i="32" s="1"/>
  <c r="G184" i="32" s="1"/>
  <c r="G185" i="32" s="1"/>
  <c r="G186" i="32" s="1"/>
  <c r="G187" i="32" s="1"/>
  <c r="G188" i="32" s="1"/>
  <c r="G189" i="32" s="1"/>
  <c r="G190" i="32" s="1"/>
  <c r="G191" i="32" s="1"/>
  <c r="G192" i="32" s="1"/>
  <c r="G193" i="32" s="1"/>
  <c r="G194" i="32" s="1"/>
  <c r="G195" i="32" s="1"/>
  <c r="G196" i="32" s="1"/>
  <c r="G197" i="32" s="1"/>
  <c r="G198" i="32" s="1"/>
  <c r="G199" i="32" s="1"/>
  <c r="G200" i="32" s="1"/>
  <c r="G201" i="32" s="1"/>
  <c r="G202" i="32" s="1"/>
  <c r="G203" i="32" s="1"/>
  <c r="G204" i="32" s="1"/>
  <c r="G205" i="32" s="1"/>
  <c r="G206" i="32" s="1"/>
  <c r="G207" i="32" s="1"/>
  <c r="G208" i="32" s="1"/>
  <c r="G209" i="32" s="1"/>
  <c r="G210" i="32" s="1"/>
  <c r="G211" i="32" s="1"/>
  <c r="G212" i="32" s="1"/>
  <c r="G213" i="32" s="1"/>
  <c r="G214" i="32" s="1"/>
  <c r="G215" i="32" s="1"/>
  <c r="G216" i="32" s="1"/>
  <c r="G217" i="32" s="1"/>
  <c r="G218" i="32" s="1"/>
  <c r="G219" i="32" s="1"/>
  <c r="G220" i="32" s="1"/>
  <c r="G221" i="32" s="1"/>
  <c r="G222" i="32" s="1"/>
  <c r="G223" i="32" s="1"/>
  <c r="G224" i="32" s="1"/>
  <c r="G225" i="32" s="1"/>
  <c r="G226" i="32" s="1"/>
  <c r="G227" i="32" s="1"/>
  <c r="G228" i="32" s="1"/>
  <c r="G229" i="32" s="1"/>
  <c r="G230" i="32" s="1"/>
  <c r="G231" i="32" s="1"/>
  <c r="G232" i="32" s="1"/>
  <c r="G233" i="32" s="1"/>
  <c r="G234" i="32" s="1"/>
  <c r="G235" i="32" s="1"/>
  <c r="G236" i="32" s="1"/>
  <c r="G237" i="32" s="1"/>
  <c r="G238" i="32" s="1"/>
  <c r="G239" i="32" s="1"/>
  <c r="G240" i="32" s="1"/>
  <c r="G241" i="32" s="1"/>
  <c r="G242" i="32" s="1"/>
  <c r="G243" i="32" s="1"/>
  <c r="G244" i="32" s="1"/>
  <c r="G245" i="32" s="1"/>
  <c r="G246" i="32" s="1"/>
  <c r="G247" i="32" s="1"/>
  <c r="G248" i="32" s="1"/>
  <c r="G249" i="32" s="1"/>
  <c r="G250" i="32" s="1"/>
  <c r="G251" i="32" s="1"/>
  <c r="G252" i="32" s="1"/>
  <c r="G253" i="32" s="1"/>
  <c r="G254" i="32" s="1"/>
  <c r="G255" i="32" s="1"/>
  <c r="G256" i="32" s="1"/>
  <c r="G257" i="32" s="1"/>
  <c r="G258" i="32" s="1"/>
  <c r="AK18" i="32"/>
  <c r="AL18" i="32" s="1"/>
  <c r="AM18" i="32" s="1"/>
  <c r="AN18" i="32" s="1"/>
  <c r="L18" i="32"/>
  <c r="AK17" i="32"/>
  <c r="M17" i="32" s="1"/>
  <c r="L17" i="32"/>
  <c r="AK16" i="32"/>
  <c r="AL16" i="32" s="1"/>
  <c r="L16" i="32"/>
  <c r="AK15" i="32"/>
  <c r="M15" i="32" s="1"/>
  <c r="L15" i="32"/>
  <c r="AK14" i="32"/>
  <c r="AL14" i="32" s="1"/>
  <c r="L14" i="32"/>
  <c r="AK13" i="32"/>
  <c r="L13" i="32"/>
  <c r="AK12" i="32"/>
  <c r="M12" i="32" s="1"/>
  <c r="L12" i="32"/>
  <c r="AK11" i="32"/>
  <c r="AK19" i="32" s="1"/>
  <c r="L11" i="32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J134" i="31"/>
  <c r="D134" i="31"/>
  <c r="J133" i="31"/>
  <c r="D133" i="31"/>
  <c r="J132" i="31"/>
  <c r="D132" i="31"/>
  <c r="J131" i="31"/>
  <c r="D131" i="31"/>
  <c r="J130" i="31"/>
  <c r="D130" i="31"/>
  <c r="J129" i="31"/>
  <c r="D129" i="31"/>
  <c r="J128" i="31"/>
  <c r="D128" i="31"/>
  <c r="J127" i="31"/>
  <c r="D127" i="31"/>
  <c r="J126" i="31"/>
  <c r="D126" i="31"/>
  <c r="J125" i="31"/>
  <c r="D125" i="31"/>
  <c r="J124" i="31"/>
  <c r="D124" i="31"/>
  <c r="J123" i="31"/>
  <c r="D123" i="31"/>
  <c r="J122" i="31"/>
  <c r="D122" i="31"/>
  <c r="J121" i="31"/>
  <c r="D121" i="31"/>
  <c r="J120" i="31"/>
  <c r="D120" i="31"/>
  <c r="J119" i="31"/>
  <c r="D119" i="31"/>
  <c r="J118" i="31"/>
  <c r="D118" i="31"/>
  <c r="J117" i="31"/>
  <c r="D117" i="31"/>
  <c r="J116" i="31"/>
  <c r="D116" i="31"/>
  <c r="J115" i="31"/>
  <c r="D115" i="31"/>
  <c r="J114" i="31"/>
  <c r="D114" i="31"/>
  <c r="J113" i="31"/>
  <c r="D113" i="31"/>
  <c r="J112" i="31"/>
  <c r="D112" i="31"/>
  <c r="J111" i="31"/>
  <c r="D111" i="31"/>
  <c r="J110" i="31"/>
  <c r="D110" i="31"/>
  <c r="J109" i="31"/>
  <c r="D109" i="31"/>
  <c r="J108" i="31"/>
  <c r="D108" i="31"/>
  <c r="J107" i="31"/>
  <c r="D107" i="31"/>
  <c r="J106" i="31"/>
  <c r="D106" i="31"/>
  <c r="J105" i="31"/>
  <c r="D105" i="31"/>
  <c r="J103" i="31"/>
  <c r="D103" i="31"/>
  <c r="J102" i="31"/>
  <c r="D102" i="31"/>
  <c r="J101" i="31"/>
  <c r="D101" i="31"/>
  <c r="J100" i="31"/>
  <c r="D100" i="31"/>
  <c r="J99" i="31"/>
  <c r="D99" i="31"/>
  <c r="J98" i="31"/>
  <c r="D98" i="31"/>
  <c r="J97" i="31"/>
  <c r="D97" i="31"/>
  <c r="J96" i="31"/>
  <c r="D96" i="31"/>
  <c r="J95" i="31"/>
  <c r="D95" i="31"/>
  <c r="J94" i="31"/>
  <c r="D94" i="31"/>
  <c r="J93" i="31"/>
  <c r="D93" i="31"/>
  <c r="J92" i="31"/>
  <c r="D92" i="31"/>
  <c r="J91" i="31"/>
  <c r="D91" i="31"/>
  <c r="J90" i="31"/>
  <c r="D90" i="31"/>
  <c r="J89" i="31"/>
  <c r="D89" i="31"/>
  <c r="J88" i="31"/>
  <c r="D88" i="31"/>
  <c r="J87" i="31"/>
  <c r="D87" i="31"/>
  <c r="J86" i="31"/>
  <c r="D86" i="31"/>
  <c r="J85" i="31"/>
  <c r="D85" i="31"/>
  <c r="J84" i="31"/>
  <c r="D84" i="31"/>
  <c r="J83" i="31"/>
  <c r="D83" i="31"/>
  <c r="J82" i="31"/>
  <c r="D82" i="31"/>
  <c r="J81" i="31"/>
  <c r="D81" i="31"/>
  <c r="J80" i="31"/>
  <c r="D80" i="31"/>
  <c r="J79" i="31"/>
  <c r="D79" i="31"/>
  <c r="J78" i="31"/>
  <c r="D78" i="31"/>
  <c r="J77" i="31"/>
  <c r="D77" i="31"/>
  <c r="J76" i="31"/>
  <c r="D76" i="31"/>
  <c r="J75" i="31"/>
  <c r="D75" i="31"/>
  <c r="J74" i="31"/>
  <c r="D74" i="31"/>
  <c r="J72" i="31"/>
  <c r="D72" i="31"/>
  <c r="J71" i="31"/>
  <c r="D71" i="31"/>
  <c r="J70" i="31"/>
  <c r="D70" i="31"/>
  <c r="J69" i="31"/>
  <c r="D69" i="31"/>
  <c r="J68" i="31"/>
  <c r="D68" i="31"/>
  <c r="J67" i="31"/>
  <c r="D67" i="31"/>
  <c r="J66" i="31"/>
  <c r="D66" i="31"/>
  <c r="J65" i="31"/>
  <c r="D65" i="31"/>
  <c r="J64" i="31"/>
  <c r="D64" i="31"/>
  <c r="J63" i="31"/>
  <c r="D63" i="31"/>
  <c r="J62" i="31"/>
  <c r="D62" i="31"/>
  <c r="J61" i="31"/>
  <c r="D61" i="31"/>
  <c r="J60" i="31"/>
  <c r="D60" i="31"/>
  <c r="J59" i="31"/>
  <c r="D59" i="31"/>
  <c r="J58" i="31"/>
  <c r="D58" i="31"/>
  <c r="J57" i="31"/>
  <c r="D57" i="31"/>
  <c r="J56" i="31"/>
  <c r="D56" i="31"/>
  <c r="J55" i="31"/>
  <c r="D55" i="31"/>
  <c r="J54" i="31"/>
  <c r="D54" i="31"/>
  <c r="J53" i="31"/>
  <c r="D53" i="31"/>
  <c r="J52" i="31"/>
  <c r="D52" i="31"/>
  <c r="J51" i="31"/>
  <c r="D51" i="31"/>
  <c r="J50" i="31"/>
  <c r="D50" i="31"/>
  <c r="J49" i="31"/>
  <c r="D49" i="31"/>
  <c r="J48" i="31"/>
  <c r="D48" i="31"/>
  <c r="J47" i="31"/>
  <c r="D47" i="31"/>
  <c r="J46" i="31"/>
  <c r="D46" i="31"/>
  <c r="J45" i="31"/>
  <c r="D45" i="31"/>
  <c r="J44" i="31"/>
  <c r="D44" i="31"/>
  <c r="J43" i="31"/>
  <c r="D43" i="31"/>
  <c r="J41" i="31"/>
  <c r="D41" i="31"/>
  <c r="J40" i="31"/>
  <c r="D40" i="31"/>
  <c r="J39" i="31"/>
  <c r="D39" i="31"/>
  <c r="J38" i="31"/>
  <c r="D38" i="31"/>
  <c r="J37" i="31"/>
  <c r="D37" i="31"/>
  <c r="J36" i="31"/>
  <c r="D36" i="31"/>
  <c r="J35" i="31"/>
  <c r="D35" i="31"/>
  <c r="J34" i="31"/>
  <c r="D34" i="31"/>
  <c r="J33" i="31"/>
  <c r="D33" i="31"/>
  <c r="J32" i="31"/>
  <c r="D32" i="31"/>
  <c r="J31" i="31"/>
  <c r="D31" i="31"/>
  <c r="J30" i="31"/>
  <c r="D30" i="31"/>
  <c r="J29" i="31"/>
  <c r="D29" i="31"/>
  <c r="J28" i="31"/>
  <c r="D28" i="31"/>
  <c r="J27" i="31"/>
  <c r="D27" i="31"/>
  <c r="J26" i="31"/>
  <c r="D26" i="31"/>
  <c r="J25" i="31"/>
  <c r="D25" i="31"/>
  <c r="J24" i="31"/>
  <c r="D24" i="31"/>
  <c r="J23" i="31"/>
  <c r="D23" i="31"/>
  <c r="J22" i="31"/>
  <c r="D22" i="31"/>
  <c r="J21" i="31"/>
  <c r="D21" i="31"/>
  <c r="J20" i="31"/>
  <c r="D20" i="31"/>
  <c r="J19" i="31"/>
  <c r="D19" i="31"/>
  <c r="J18" i="31"/>
  <c r="D18" i="31"/>
  <c r="J17" i="31"/>
  <c r="D17" i="31"/>
  <c r="J16" i="31"/>
  <c r="D16" i="31"/>
  <c r="J15" i="31"/>
  <c r="D15" i="31"/>
  <c r="J14" i="31"/>
  <c r="D14" i="31"/>
  <c r="J13" i="31"/>
  <c r="D13" i="31"/>
  <c r="J12" i="31"/>
  <c r="D12" i="31"/>
  <c r="L164" i="27"/>
  <c r="G164" i="27"/>
  <c r="L163" i="27"/>
  <c r="G163" i="27"/>
  <c r="L162" i="27"/>
  <c r="G162" i="27"/>
  <c r="L161" i="27"/>
  <c r="G161" i="27"/>
  <c r="L160" i="27"/>
  <c r="G160" i="27"/>
  <c r="L159" i="27"/>
  <c r="G159" i="27"/>
  <c r="L158" i="27"/>
  <c r="G158" i="27"/>
  <c r="L157" i="27"/>
  <c r="G157" i="27"/>
  <c r="L156" i="27"/>
  <c r="G156" i="27"/>
  <c r="L155" i="27"/>
  <c r="G155" i="27"/>
  <c r="L154" i="27"/>
  <c r="G154" i="27"/>
  <c r="L153" i="27"/>
  <c r="G153" i="27"/>
  <c r="L152" i="27"/>
  <c r="G152" i="27"/>
  <c r="L151" i="27"/>
  <c r="G151" i="27"/>
  <c r="L150" i="27"/>
  <c r="G150" i="27"/>
  <c r="L149" i="27"/>
  <c r="G149" i="27"/>
  <c r="L148" i="27"/>
  <c r="G148" i="27"/>
  <c r="L147" i="27"/>
  <c r="G147" i="27"/>
  <c r="L146" i="27"/>
  <c r="G146" i="27"/>
  <c r="L145" i="27"/>
  <c r="G145" i="27"/>
  <c r="L144" i="27"/>
  <c r="G144" i="27"/>
  <c r="L143" i="27"/>
  <c r="G143" i="27"/>
  <c r="L142" i="27"/>
  <c r="G142" i="27"/>
  <c r="L141" i="27"/>
  <c r="G141" i="27"/>
  <c r="L140" i="27"/>
  <c r="G140" i="27"/>
  <c r="L139" i="27"/>
  <c r="G139" i="27"/>
  <c r="L138" i="27"/>
  <c r="G138" i="27"/>
  <c r="L137" i="27"/>
  <c r="G137" i="27"/>
  <c r="L136" i="27"/>
  <c r="G136" i="27"/>
  <c r="L135" i="27"/>
  <c r="L134" i="27"/>
  <c r="G134" i="27"/>
  <c r="L133" i="27"/>
  <c r="G133" i="27"/>
  <c r="L132" i="27"/>
  <c r="G132" i="27"/>
  <c r="L131" i="27"/>
  <c r="G131" i="27"/>
  <c r="L130" i="27"/>
  <c r="G130" i="27"/>
  <c r="L129" i="27"/>
  <c r="G129" i="27"/>
  <c r="L128" i="27"/>
  <c r="G128" i="27"/>
  <c r="L127" i="27"/>
  <c r="G127" i="27"/>
  <c r="L126" i="27"/>
  <c r="G126" i="27"/>
  <c r="L125" i="27"/>
  <c r="G125" i="27"/>
  <c r="L124" i="27"/>
  <c r="G124" i="27"/>
  <c r="L123" i="27"/>
  <c r="G123" i="27"/>
  <c r="L122" i="27"/>
  <c r="G122" i="27"/>
  <c r="L121" i="27"/>
  <c r="G121" i="27"/>
  <c r="L120" i="27"/>
  <c r="G120" i="27"/>
  <c r="L119" i="27"/>
  <c r="G119" i="27"/>
  <c r="L118" i="27"/>
  <c r="G118" i="27"/>
  <c r="L117" i="27"/>
  <c r="G117" i="27"/>
  <c r="L116" i="27"/>
  <c r="G116" i="27"/>
  <c r="L115" i="27"/>
  <c r="G115" i="27"/>
  <c r="L114" i="27"/>
  <c r="G114" i="27"/>
  <c r="L113" i="27"/>
  <c r="G113" i="27"/>
  <c r="L112" i="27"/>
  <c r="G112" i="27"/>
  <c r="L111" i="27"/>
  <c r="G111" i="27"/>
  <c r="L110" i="27"/>
  <c r="G110" i="27"/>
  <c r="L109" i="27"/>
  <c r="G109" i="27"/>
  <c r="L108" i="27"/>
  <c r="G108" i="27"/>
  <c r="L107" i="27"/>
  <c r="G107" i="27"/>
  <c r="L106" i="27"/>
  <c r="G106" i="27"/>
  <c r="L105" i="27"/>
  <c r="G105" i="27"/>
  <c r="L104" i="27"/>
  <c r="L103" i="27"/>
  <c r="G103" i="27"/>
  <c r="L102" i="27"/>
  <c r="G102" i="27"/>
  <c r="L101" i="27"/>
  <c r="G101" i="27"/>
  <c r="L100" i="27"/>
  <c r="G100" i="27"/>
  <c r="L99" i="27"/>
  <c r="G99" i="27"/>
  <c r="L98" i="27"/>
  <c r="G98" i="27"/>
  <c r="L97" i="27"/>
  <c r="G97" i="27"/>
  <c r="L96" i="27"/>
  <c r="G96" i="27"/>
  <c r="L95" i="27"/>
  <c r="G95" i="27"/>
  <c r="L94" i="27"/>
  <c r="G94" i="27"/>
  <c r="L93" i="27"/>
  <c r="G93" i="27"/>
  <c r="L92" i="27"/>
  <c r="G92" i="27"/>
  <c r="L91" i="27"/>
  <c r="G91" i="27"/>
  <c r="L90" i="27"/>
  <c r="G90" i="27"/>
  <c r="L89" i="27"/>
  <c r="G89" i="27"/>
  <c r="L88" i="27"/>
  <c r="G88" i="27"/>
  <c r="L87" i="27"/>
  <c r="G87" i="27"/>
  <c r="L86" i="27"/>
  <c r="G86" i="27"/>
  <c r="L85" i="27"/>
  <c r="G85" i="27"/>
  <c r="L84" i="27"/>
  <c r="G84" i="27"/>
  <c r="L83" i="27"/>
  <c r="G83" i="27"/>
  <c r="L82" i="27"/>
  <c r="G82" i="27"/>
  <c r="L81" i="27"/>
  <c r="G81" i="27"/>
  <c r="L80" i="27"/>
  <c r="G80" i="27"/>
  <c r="L79" i="27"/>
  <c r="G79" i="27"/>
  <c r="L78" i="27"/>
  <c r="G78" i="27"/>
  <c r="L77" i="27"/>
  <c r="G77" i="27"/>
  <c r="L76" i="27"/>
  <c r="G76" i="27"/>
  <c r="L75" i="27"/>
  <c r="G75" i="27"/>
  <c r="L74" i="27"/>
  <c r="G74" i="27"/>
  <c r="L73" i="27"/>
  <c r="L72" i="27"/>
  <c r="G72" i="27"/>
  <c r="L71" i="27"/>
  <c r="G71" i="27"/>
  <c r="L70" i="27"/>
  <c r="G70" i="27"/>
  <c r="L69" i="27"/>
  <c r="G69" i="27"/>
  <c r="L68" i="27"/>
  <c r="G68" i="27"/>
  <c r="L67" i="27"/>
  <c r="G67" i="27"/>
  <c r="L66" i="27"/>
  <c r="G66" i="27"/>
  <c r="L65" i="27"/>
  <c r="G65" i="27"/>
  <c r="L64" i="27"/>
  <c r="G64" i="27"/>
  <c r="L63" i="27"/>
  <c r="G63" i="27"/>
  <c r="L62" i="27"/>
  <c r="G62" i="27"/>
  <c r="L61" i="27"/>
  <c r="G61" i="27"/>
  <c r="L60" i="27"/>
  <c r="G60" i="27"/>
  <c r="L59" i="27"/>
  <c r="G59" i="27"/>
  <c r="L58" i="27"/>
  <c r="G58" i="27"/>
  <c r="L57" i="27"/>
  <c r="G57" i="27"/>
  <c r="L56" i="27"/>
  <c r="G56" i="27"/>
  <c r="L55" i="27"/>
  <c r="G55" i="27"/>
  <c r="L54" i="27"/>
  <c r="G54" i="27"/>
  <c r="L53" i="27"/>
  <c r="G53" i="27"/>
  <c r="L52" i="27"/>
  <c r="G52" i="27"/>
  <c r="L51" i="27"/>
  <c r="G51" i="27"/>
  <c r="L50" i="27"/>
  <c r="G50" i="27"/>
  <c r="L49" i="27"/>
  <c r="G49" i="27"/>
  <c r="L48" i="27"/>
  <c r="G48" i="27"/>
  <c r="L47" i="27"/>
  <c r="G47" i="27"/>
  <c r="L46" i="27"/>
  <c r="G46" i="27"/>
  <c r="L45" i="27"/>
  <c r="G45" i="27"/>
  <c r="L44" i="27"/>
  <c r="G44" i="27"/>
  <c r="L43" i="27"/>
  <c r="G43" i="27"/>
  <c r="L42" i="27"/>
  <c r="L41" i="27"/>
  <c r="G41" i="27"/>
  <c r="L40" i="27"/>
  <c r="G40" i="27"/>
  <c r="L39" i="27"/>
  <c r="G39" i="27"/>
  <c r="L38" i="27"/>
  <c r="G38" i="27"/>
  <c r="L37" i="27"/>
  <c r="G37" i="27"/>
  <c r="L36" i="27"/>
  <c r="G36" i="27"/>
  <c r="L35" i="27"/>
  <c r="G35" i="27"/>
  <c r="L34" i="27"/>
  <c r="G34" i="27"/>
  <c r="L33" i="27"/>
  <c r="G33" i="27"/>
  <c r="L32" i="27"/>
  <c r="G32" i="27"/>
  <c r="L31" i="27"/>
  <c r="G31" i="27"/>
  <c r="L30" i="27"/>
  <c r="G30" i="27"/>
  <c r="L29" i="27"/>
  <c r="G29" i="27"/>
  <c r="L28" i="27"/>
  <c r="G28" i="27"/>
  <c r="L27" i="27"/>
  <c r="G27" i="27"/>
  <c r="L26" i="27"/>
  <c r="G26" i="27"/>
  <c r="L25" i="27"/>
  <c r="G25" i="27"/>
  <c r="L24" i="27"/>
  <c r="G24" i="27"/>
  <c r="L23" i="27"/>
  <c r="G23" i="27"/>
  <c r="L22" i="27"/>
  <c r="G22" i="27"/>
  <c r="L21" i="27"/>
  <c r="G21" i="27"/>
  <c r="L20" i="27"/>
  <c r="G20" i="27"/>
  <c r="L19" i="27"/>
  <c r="G19" i="27"/>
  <c r="L18" i="27"/>
  <c r="G18" i="27"/>
  <c r="L17" i="27"/>
  <c r="G17" i="27"/>
  <c r="L16" i="27"/>
  <c r="G16" i="27"/>
  <c r="L15" i="27"/>
  <c r="G15" i="27"/>
  <c r="L14" i="27"/>
  <c r="G14" i="27"/>
  <c r="L13" i="27"/>
  <c r="G13" i="27"/>
  <c r="L12" i="27"/>
  <c r="G12" i="27"/>
  <c r="L11" i="27"/>
  <c r="R41" i="28"/>
  <c r="Q41" i="28"/>
  <c r="O41" i="28"/>
  <c r="D41" i="28"/>
  <c r="R40" i="28"/>
  <c r="Q40" i="28"/>
  <c r="O40" i="28"/>
  <c r="D40" i="28"/>
  <c r="R39" i="28"/>
  <c r="Q39" i="28"/>
  <c r="O39" i="28"/>
  <c r="D39" i="28"/>
  <c r="R38" i="28"/>
  <c r="Q38" i="28"/>
  <c r="O38" i="28"/>
  <c r="D38" i="28"/>
  <c r="R37" i="28"/>
  <c r="Q37" i="28"/>
  <c r="O37" i="28"/>
  <c r="D37" i="28"/>
  <c r="R36" i="28"/>
  <c r="Q36" i="28"/>
  <c r="O36" i="28"/>
  <c r="D36" i="28"/>
  <c r="R35" i="28"/>
  <c r="Q35" i="28"/>
  <c r="O35" i="28"/>
  <c r="D35" i="28"/>
  <c r="R34" i="28"/>
  <c r="Q34" i="28"/>
  <c r="O34" i="28"/>
  <c r="D34" i="28"/>
  <c r="R33" i="28"/>
  <c r="Q33" i="28"/>
  <c r="O33" i="28"/>
  <c r="D33" i="28"/>
  <c r="R32" i="28"/>
  <c r="Q32" i="28"/>
  <c r="O32" i="28"/>
  <c r="D32" i="28"/>
  <c r="R31" i="28"/>
  <c r="Q31" i="28"/>
  <c r="O31" i="28"/>
  <c r="D31" i="28"/>
  <c r="R30" i="28"/>
  <c r="Q30" i="28"/>
  <c r="O30" i="28"/>
  <c r="D30" i="28"/>
  <c r="R29" i="28"/>
  <c r="Q29" i="28"/>
  <c r="O29" i="28"/>
  <c r="D29" i="28"/>
  <c r="R28" i="28"/>
  <c r="Q28" i="28"/>
  <c r="O28" i="28"/>
  <c r="D28" i="28"/>
  <c r="R27" i="28"/>
  <c r="Q27" i="28"/>
  <c r="O27" i="28"/>
  <c r="D27" i="28"/>
  <c r="R26" i="28"/>
  <c r="Q26" i="28"/>
  <c r="O26" i="28"/>
  <c r="D26" i="28"/>
  <c r="R25" i="28"/>
  <c r="Q25" i="28"/>
  <c r="O25" i="28"/>
  <c r="D25" i="28"/>
  <c r="R24" i="28"/>
  <c r="Q24" i="28"/>
  <c r="O24" i="28"/>
  <c r="D24" i="28"/>
  <c r="R23" i="28"/>
  <c r="Q23" i="28"/>
  <c r="O23" i="28"/>
  <c r="D23" i="28"/>
  <c r="R22" i="28"/>
  <c r="Q22" i="28"/>
  <c r="O22" i="28"/>
  <c r="D22" i="28"/>
  <c r="R21" i="28"/>
  <c r="Q21" i="28"/>
  <c r="O21" i="28"/>
  <c r="D21" i="28"/>
  <c r="R20" i="28"/>
  <c r="Q20" i="28"/>
  <c r="O20" i="28"/>
  <c r="D20" i="28"/>
  <c r="R19" i="28"/>
  <c r="Q19" i="28"/>
  <c r="O19" i="28"/>
  <c r="D19" i="28"/>
  <c r="R18" i="28"/>
  <c r="Q18" i="28"/>
  <c r="O18" i="28"/>
  <c r="D18" i="28"/>
  <c r="R17" i="28"/>
  <c r="Q17" i="28"/>
  <c r="O17" i="28"/>
  <c r="D17" i="28"/>
  <c r="R16" i="28"/>
  <c r="Q16" i="28"/>
  <c r="O16" i="28"/>
  <c r="D16" i="28"/>
  <c r="R15" i="28"/>
  <c r="Q15" i="28"/>
  <c r="O15" i="28"/>
  <c r="D15" i="28"/>
  <c r="R14" i="28"/>
  <c r="Q14" i="28"/>
  <c r="O14" i="28"/>
  <c r="D14" i="28"/>
  <c r="Q13" i="28"/>
  <c r="O13" i="28"/>
  <c r="D13" i="28"/>
  <c r="Q12" i="28"/>
  <c r="O12" i="28"/>
  <c r="D12" i="28"/>
  <c r="Q11" i="28"/>
  <c r="O11" i="28"/>
  <c r="O41" i="26"/>
  <c r="N41" i="26"/>
  <c r="L41" i="26"/>
  <c r="D41" i="26"/>
  <c r="O40" i="26"/>
  <c r="N40" i="26"/>
  <c r="L40" i="26"/>
  <c r="D40" i="26"/>
  <c r="O39" i="26"/>
  <c r="N39" i="26"/>
  <c r="L39" i="26"/>
  <c r="D39" i="26"/>
  <c r="O38" i="26"/>
  <c r="N38" i="26"/>
  <c r="L38" i="26"/>
  <c r="D38" i="26"/>
  <c r="O37" i="26"/>
  <c r="N37" i="26"/>
  <c r="L37" i="26"/>
  <c r="D37" i="26"/>
  <c r="O36" i="26"/>
  <c r="N36" i="26"/>
  <c r="L36" i="26"/>
  <c r="D36" i="26"/>
  <c r="O35" i="26"/>
  <c r="N35" i="26"/>
  <c r="L35" i="26"/>
  <c r="D35" i="26"/>
  <c r="O34" i="26"/>
  <c r="N34" i="26"/>
  <c r="L34" i="26"/>
  <c r="D34" i="26"/>
  <c r="O33" i="26"/>
  <c r="N33" i="26"/>
  <c r="L33" i="26"/>
  <c r="D33" i="26"/>
  <c r="O32" i="26"/>
  <c r="N32" i="26"/>
  <c r="L32" i="26"/>
  <c r="D32" i="26"/>
  <c r="O31" i="26"/>
  <c r="N31" i="26"/>
  <c r="L31" i="26"/>
  <c r="D31" i="26"/>
  <c r="O30" i="26"/>
  <c r="N30" i="26"/>
  <c r="L30" i="26"/>
  <c r="D30" i="26"/>
  <c r="O29" i="26"/>
  <c r="N29" i="26"/>
  <c r="L29" i="26"/>
  <c r="D29" i="26"/>
  <c r="O28" i="26"/>
  <c r="N28" i="26"/>
  <c r="L28" i="26"/>
  <c r="D28" i="26"/>
  <c r="O27" i="26"/>
  <c r="N27" i="26"/>
  <c r="L27" i="26"/>
  <c r="D27" i="26"/>
  <c r="O26" i="26"/>
  <c r="N26" i="26"/>
  <c r="L26" i="26"/>
  <c r="D26" i="26"/>
  <c r="O25" i="26"/>
  <c r="N25" i="26"/>
  <c r="L25" i="26"/>
  <c r="D25" i="26"/>
  <c r="O24" i="26"/>
  <c r="N24" i="26"/>
  <c r="L24" i="26"/>
  <c r="D24" i="26"/>
  <c r="O23" i="26"/>
  <c r="N23" i="26"/>
  <c r="L23" i="26"/>
  <c r="D23" i="26"/>
  <c r="O22" i="26"/>
  <c r="N22" i="26"/>
  <c r="L22" i="26"/>
  <c r="D22" i="26"/>
  <c r="O21" i="26"/>
  <c r="N21" i="26"/>
  <c r="L21" i="26"/>
  <c r="D21" i="26"/>
  <c r="O20" i="26"/>
  <c r="N20" i="26"/>
  <c r="L20" i="26"/>
  <c r="D20" i="26"/>
  <c r="O19" i="26"/>
  <c r="N19" i="26"/>
  <c r="L19" i="26"/>
  <c r="D19" i="26"/>
  <c r="O18" i="26"/>
  <c r="N18" i="26"/>
  <c r="L18" i="26"/>
  <c r="D18" i="26"/>
  <c r="O17" i="26"/>
  <c r="N17" i="26"/>
  <c r="L17" i="26"/>
  <c r="D17" i="26"/>
  <c r="O16" i="26"/>
  <c r="N16" i="26"/>
  <c r="L16" i="26"/>
  <c r="D16" i="26"/>
  <c r="O15" i="26"/>
  <c r="N15" i="26"/>
  <c r="L15" i="26"/>
  <c r="D15" i="26"/>
  <c r="O14" i="26"/>
  <c r="N14" i="26"/>
  <c r="L14" i="26"/>
  <c r="D14" i="26"/>
  <c r="N13" i="26"/>
  <c r="L13" i="26"/>
  <c r="D13" i="26"/>
  <c r="N12" i="26"/>
  <c r="L12" i="26"/>
  <c r="D12" i="26"/>
  <c r="N11" i="26"/>
  <c r="L11" i="26"/>
  <c r="L41" i="29"/>
  <c r="D41" i="29"/>
  <c r="L40" i="29"/>
  <c r="D40" i="29"/>
  <c r="L39" i="29"/>
  <c r="D39" i="29"/>
  <c r="L38" i="29"/>
  <c r="D38" i="29"/>
  <c r="L37" i="29"/>
  <c r="D37" i="29"/>
  <c r="L36" i="29"/>
  <c r="D36" i="29"/>
  <c r="L35" i="29"/>
  <c r="D35" i="29"/>
  <c r="L34" i="29"/>
  <c r="D34" i="29"/>
  <c r="L33" i="29"/>
  <c r="D33" i="29"/>
  <c r="L32" i="29"/>
  <c r="D32" i="29"/>
  <c r="L31" i="29"/>
  <c r="D31" i="29"/>
  <c r="L30" i="29"/>
  <c r="D30" i="29"/>
  <c r="L29" i="29"/>
  <c r="D29" i="29"/>
  <c r="L28" i="29"/>
  <c r="D28" i="29"/>
  <c r="L27" i="29"/>
  <c r="D27" i="29"/>
  <c r="L26" i="29"/>
  <c r="D26" i="29"/>
  <c r="L25" i="29"/>
  <c r="D25" i="29"/>
  <c r="L24" i="29"/>
  <c r="D24" i="29"/>
  <c r="L23" i="29"/>
  <c r="D23" i="29"/>
  <c r="L22" i="29"/>
  <c r="D22" i="29"/>
  <c r="L21" i="29"/>
  <c r="D21" i="29"/>
  <c r="L20" i="29"/>
  <c r="D20" i="29"/>
  <c r="L19" i="29"/>
  <c r="D19" i="29"/>
  <c r="L18" i="29"/>
  <c r="D18" i="29"/>
  <c r="L17" i="29"/>
  <c r="D17" i="29"/>
  <c r="L16" i="29"/>
  <c r="D16" i="29"/>
  <c r="L15" i="29"/>
  <c r="D15" i="29"/>
  <c r="L14" i="29"/>
  <c r="D14" i="29"/>
  <c r="L13" i="29"/>
  <c r="D13" i="29"/>
  <c r="L12" i="29"/>
  <c r="D12" i="29"/>
  <c r="L11" i="29"/>
  <c r="L41" i="30"/>
  <c r="D41" i="30"/>
  <c r="L40" i="30"/>
  <c r="D40" i="30"/>
  <c r="L39" i="30"/>
  <c r="D39" i="30"/>
  <c r="L38" i="30"/>
  <c r="D38" i="30"/>
  <c r="L37" i="30"/>
  <c r="D37" i="30"/>
  <c r="L36" i="30"/>
  <c r="D36" i="30"/>
  <c r="L35" i="30"/>
  <c r="D35" i="30"/>
  <c r="L34" i="30"/>
  <c r="D34" i="30"/>
  <c r="L33" i="30"/>
  <c r="D33" i="30"/>
  <c r="L32" i="30"/>
  <c r="D32" i="30"/>
  <c r="L31" i="30"/>
  <c r="D31" i="30"/>
  <c r="L30" i="30"/>
  <c r="D30" i="30"/>
  <c r="L29" i="30"/>
  <c r="D29" i="30"/>
  <c r="L28" i="30"/>
  <c r="D28" i="30"/>
  <c r="L27" i="30"/>
  <c r="D27" i="30"/>
  <c r="L26" i="30"/>
  <c r="D26" i="30"/>
  <c r="L25" i="30"/>
  <c r="D25" i="30"/>
  <c r="L24" i="30"/>
  <c r="D24" i="30"/>
  <c r="L23" i="30"/>
  <c r="D23" i="30"/>
  <c r="L22" i="30"/>
  <c r="D22" i="30"/>
  <c r="L21" i="30"/>
  <c r="D21" i="30"/>
  <c r="L20" i="30"/>
  <c r="D20" i="30"/>
  <c r="L19" i="30"/>
  <c r="D19" i="30"/>
  <c r="L18" i="30"/>
  <c r="D18" i="30"/>
  <c r="L17" i="30"/>
  <c r="D17" i="30"/>
  <c r="L16" i="30"/>
  <c r="D16" i="30"/>
  <c r="L15" i="30"/>
  <c r="D15" i="30"/>
  <c r="L14" i="30"/>
  <c r="D14" i="30"/>
  <c r="L13" i="30"/>
  <c r="D13" i="30"/>
  <c r="L12" i="30"/>
  <c r="D12" i="30"/>
  <c r="L11" i="30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  <c r="L24" i="32" l="1"/>
  <c r="N18" i="32"/>
  <c r="L26" i="32"/>
  <c r="AL12" i="32"/>
  <c r="AM12" i="32" s="1"/>
  <c r="AN12" i="32" s="1"/>
  <c r="P12" i="32" s="1"/>
  <c r="AJ42" i="32"/>
  <c r="L42" i="32" s="1"/>
  <c r="L34" i="32"/>
  <c r="AK26" i="32"/>
  <c r="M26" i="32" s="1"/>
  <c r="AK20" i="32"/>
  <c r="AL26" i="32"/>
  <c r="N26" i="32" s="1"/>
  <c r="AL20" i="32"/>
  <c r="AL28" i="32" s="1"/>
  <c r="AK25" i="32"/>
  <c r="N12" i="32"/>
  <c r="AJ37" i="32"/>
  <c r="L37" i="32" s="1"/>
  <c r="L29" i="32"/>
  <c r="L21" i="32"/>
  <c r="AL17" i="32"/>
  <c r="L22" i="32"/>
  <c r="AJ28" i="32"/>
  <c r="O12" i="32"/>
  <c r="O18" i="32"/>
  <c r="L23" i="32"/>
  <c r="AK23" i="32"/>
  <c r="M23" i="32" s="1"/>
  <c r="L31" i="32"/>
  <c r="AJ39" i="32"/>
  <c r="N16" i="32"/>
  <c r="AL24" i="32"/>
  <c r="AM16" i="32"/>
  <c r="AM14" i="32"/>
  <c r="AL22" i="32"/>
  <c r="N14" i="32"/>
  <c r="P18" i="32"/>
  <c r="AO18" i="32"/>
  <c r="AN26" i="32"/>
  <c r="AL11" i="32"/>
  <c r="M11" i="32"/>
  <c r="AM26" i="32"/>
  <c r="AK21" i="32"/>
  <c r="AL13" i="32"/>
  <c r="AK22" i="32"/>
  <c r="M14" i="32"/>
  <c r="M19" i="32"/>
  <c r="AK27" i="32"/>
  <c r="M18" i="32"/>
  <c r="AJ40" i="32"/>
  <c r="AO12" i="32"/>
  <c r="AM20" i="32"/>
  <c r="AL15" i="32"/>
  <c r="AN20" i="32"/>
  <c r="AJ38" i="32"/>
  <c r="L19" i="32"/>
  <c r="AJ27" i="32"/>
  <c r="AK28" i="32"/>
  <c r="M20" i="32"/>
  <c r="M13" i="32"/>
  <c r="M16" i="32"/>
  <c r="AK24" i="32"/>
  <c r="AJ33" i="32"/>
  <c r="AJ50" i="32"/>
  <c r="N20" i="32" l="1"/>
  <c r="AL34" i="32"/>
  <c r="AJ45" i="32"/>
  <c r="AK34" i="32"/>
  <c r="AK42" i="32" s="1"/>
  <c r="AK31" i="32"/>
  <c r="M25" i="32"/>
  <c r="AK33" i="32"/>
  <c r="L28" i="32"/>
  <c r="AJ36" i="32"/>
  <c r="AM17" i="32"/>
  <c r="N17" i="32"/>
  <c r="AL25" i="32"/>
  <c r="AK32" i="32"/>
  <c r="M24" i="32"/>
  <c r="Q12" i="32"/>
  <c r="AO20" i="32"/>
  <c r="AP12" i="32"/>
  <c r="L40" i="32"/>
  <c r="AJ48" i="32"/>
  <c r="AP18" i="32"/>
  <c r="Q18" i="32"/>
  <c r="AO26" i="32"/>
  <c r="M28" i="32"/>
  <c r="AK36" i="32"/>
  <c r="AM22" i="32"/>
  <c r="O14" i="32"/>
  <c r="AN14" i="32"/>
  <c r="AK39" i="32"/>
  <c r="M31" i="32"/>
  <c r="AJ46" i="32"/>
  <c r="L38" i="32"/>
  <c r="M22" i="32"/>
  <c r="AK30" i="32"/>
  <c r="AM24" i="32"/>
  <c r="AN16" i="32"/>
  <c r="O16" i="32"/>
  <c r="AN28" i="32"/>
  <c r="P20" i="32"/>
  <c r="N13" i="32"/>
  <c r="AM13" i="32"/>
  <c r="AL21" i="32"/>
  <c r="AL32" i="32"/>
  <c r="N24" i="32"/>
  <c r="L50" i="32"/>
  <c r="AJ58" i="32"/>
  <c r="AJ41" i="32"/>
  <c r="L33" i="32"/>
  <c r="N22" i="32"/>
  <c r="AL30" i="32"/>
  <c r="N11" i="32"/>
  <c r="AL19" i="32"/>
  <c r="AM11" i="32"/>
  <c r="AJ53" i="32"/>
  <c r="L45" i="32"/>
  <c r="N34" i="32"/>
  <c r="AL42" i="32"/>
  <c r="AJ35" i="32"/>
  <c r="L27" i="32"/>
  <c r="M21" i="32"/>
  <c r="AK29" i="32"/>
  <c r="O20" i="32"/>
  <c r="AM28" i="32"/>
  <c r="O26" i="32"/>
  <c r="AM34" i="32"/>
  <c r="AJ47" i="32"/>
  <c r="L39" i="32"/>
  <c r="P26" i="32"/>
  <c r="AN34" i="32"/>
  <c r="M27" i="32"/>
  <c r="AK35" i="32"/>
  <c r="AM15" i="32"/>
  <c r="N15" i="32"/>
  <c r="AL23" i="32"/>
  <c r="AL36" i="32"/>
  <c r="N28" i="32"/>
  <c r="M34" i="32" l="1"/>
  <c r="M33" i="32"/>
  <c r="AK41" i="32"/>
  <c r="AL33" i="32"/>
  <c r="N25" i="32"/>
  <c r="AN17" i="32"/>
  <c r="AM25" i="32"/>
  <c r="O17" i="32"/>
  <c r="AJ44" i="32"/>
  <c r="L36" i="32"/>
  <c r="AM30" i="32"/>
  <c r="O22" i="32"/>
  <c r="M36" i="32"/>
  <c r="AK44" i="32"/>
  <c r="N21" i="32"/>
  <c r="AL29" i="32"/>
  <c r="M42" i="32"/>
  <c r="AK50" i="32"/>
  <c r="AM23" i="32"/>
  <c r="AN15" i="32"/>
  <c r="O15" i="32"/>
  <c r="P28" i="32"/>
  <c r="AN36" i="32"/>
  <c r="AM19" i="32"/>
  <c r="AN11" i="32"/>
  <c r="O11" i="32"/>
  <c r="R18" i="32"/>
  <c r="AP26" i="32"/>
  <c r="AL27" i="32"/>
  <c r="N19" i="32"/>
  <c r="AN24" i="32"/>
  <c r="AO16" i="32"/>
  <c r="P16" i="32"/>
  <c r="L48" i="32"/>
  <c r="AJ56" i="32"/>
  <c r="O24" i="32"/>
  <c r="AM32" i="32"/>
  <c r="O13" i="32"/>
  <c r="AM21" i="32"/>
  <c r="AN13" i="32"/>
  <c r="R12" i="32"/>
  <c r="AP20" i="32"/>
  <c r="AK37" i="32"/>
  <c r="M29" i="32"/>
  <c r="N32" i="32"/>
  <c r="AL40" i="32"/>
  <c r="AJ43" i="32"/>
  <c r="L35" i="32"/>
  <c r="AL50" i="32"/>
  <c r="N42" i="32"/>
  <c r="N23" i="32"/>
  <c r="AL31" i="32"/>
  <c r="Q26" i="32"/>
  <c r="AO34" i="32"/>
  <c r="M35" i="32"/>
  <c r="AK43" i="32"/>
  <c r="M30" i="32"/>
  <c r="AK38" i="32"/>
  <c r="AJ55" i="32"/>
  <c r="L47" i="32"/>
  <c r="AM36" i="32"/>
  <c r="O28" i="32"/>
  <c r="AJ49" i="32"/>
  <c r="L41" i="32"/>
  <c r="AK47" i="32"/>
  <c r="M39" i="32"/>
  <c r="N36" i="32"/>
  <c r="AL44" i="32"/>
  <c r="AJ61" i="32"/>
  <c r="L53" i="32"/>
  <c r="AL38" i="32"/>
  <c r="N30" i="32"/>
  <c r="AN42" i="32"/>
  <c r="P34" i="32"/>
  <c r="Q20" i="32"/>
  <c r="AO28" i="32"/>
  <c r="AJ54" i="32"/>
  <c r="L46" i="32"/>
  <c r="AM42" i="32"/>
  <c r="O34" i="32"/>
  <c r="L58" i="32"/>
  <c r="AJ66" i="32"/>
  <c r="AN22" i="32"/>
  <c r="P14" i="32"/>
  <c r="AO14" i="32"/>
  <c r="M32" i="32"/>
  <c r="AK40" i="32"/>
  <c r="M41" i="32" l="1"/>
  <c r="AK49" i="32"/>
  <c r="L44" i="32"/>
  <c r="AJ52" i="32"/>
  <c r="O25" i="32"/>
  <c r="AM33" i="32"/>
  <c r="AO17" i="32"/>
  <c r="AN25" i="32"/>
  <c r="P17" i="32"/>
  <c r="AL41" i="32"/>
  <c r="N33" i="32"/>
  <c r="M47" i="32"/>
  <c r="AK55" i="32"/>
  <c r="AM38" i="32"/>
  <c r="O30" i="32"/>
  <c r="R26" i="32"/>
  <c r="AP34" i="32"/>
  <c r="AO11" i="32"/>
  <c r="P11" i="32"/>
  <c r="AN19" i="32"/>
  <c r="AM27" i="32"/>
  <c r="O19" i="32"/>
  <c r="AN50" i="32"/>
  <c r="P42" i="32"/>
  <c r="M43" i="32"/>
  <c r="AK51" i="32"/>
  <c r="AO15" i="32"/>
  <c r="AN23" i="32"/>
  <c r="AN31" i="32" s="1"/>
  <c r="AN39" i="32" s="1"/>
  <c r="AN47" i="32" s="1"/>
  <c r="AN55" i="32" s="1"/>
  <c r="AN63" i="32" s="1"/>
  <c r="AN71" i="32" s="1"/>
  <c r="AN79" i="32" s="1"/>
  <c r="AN87" i="32" s="1"/>
  <c r="AN95" i="32" s="1"/>
  <c r="AN103" i="32" s="1"/>
  <c r="AN111" i="32" s="1"/>
  <c r="AN119" i="32" s="1"/>
  <c r="AN127" i="32" s="1"/>
  <c r="AN135" i="32" s="1"/>
  <c r="AN143" i="32" s="1"/>
  <c r="AN151" i="32" s="1"/>
  <c r="AN159" i="32" s="1"/>
  <c r="AN167" i="32" s="1"/>
  <c r="AN175" i="32" s="1"/>
  <c r="AN183" i="32" s="1"/>
  <c r="AN191" i="32" s="1"/>
  <c r="AN199" i="32" s="1"/>
  <c r="AN207" i="32" s="1"/>
  <c r="AN215" i="32" s="1"/>
  <c r="AN223" i="32" s="1"/>
  <c r="AN231" i="32" s="1"/>
  <c r="AN239" i="32" s="1"/>
  <c r="AN247" i="32" s="1"/>
  <c r="AN255" i="32" s="1"/>
  <c r="AN32" i="32"/>
  <c r="P24" i="32"/>
  <c r="N27" i="32"/>
  <c r="AL35" i="32"/>
  <c r="AJ62" i="32"/>
  <c r="L54" i="32"/>
  <c r="AP28" i="32"/>
  <c r="R20" i="32"/>
  <c r="AN44" i="32"/>
  <c r="P36" i="32"/>
  <c r="AK46" i="32"/>
  <c r="M38" i="32"/>
  <c r="AK48" i="32"/>
  <c r="M40" i="32"/>
  <c r="AO22" i="32"/>
  <c r="Q14" i="32"/>
  <c r="AP14" i="32"/>
  <c r="AM40" i="32"/>
  <c r="O32" i="32"/>
  <c r="L66" i="32"/>
  <c r="AJ74" i="32"/>
  <c r="N31" i="32"/>
  <c r="AL39" i="32"/>
  <c r="AL37" i="32"/>
  <c r="N29" i="32"/>
  <c r="O42" i="32"/>
  <c r="AM50" i="32"/>
  <c r="L43" i="32"/>
  <c r="AJ51" i="32"/>
  <c r="N40" i="32"/>
  <c r="AL48" i="32"/>
  <c r="Q28" i="32"/>
  <c r="AO36" i="32"/>
  <c r="AO13" i="32"/>
  <c r="AN21" i="32"/>
  <c r="P13" i="32"/>
  <c r="AL52" i="32"/>
  <c r="N44" i="32"/>
  <c r="M50" i="32"/>
  <c r="AK58" i="32"/>
  <c r="L56" i="32"/>
  <c r="AJ64" i="32"/>
  <c r="AL58" i="32"/>
  <c r="N50" i="32"/>
  <c r="Q16" i="32"/>
  <c r="AP16" i="32"/>
  <c r="AO24" i="32"/>
  <c r="AJ57" i="32"/>
  <c r="L49" i="32"/>
  <c r="O36" i="32"/>
  <c r="AM44" i="32"/>
  <c r="AK45" i="32"/>
  <c r="M37" i="32"/>
  <c r="L55" i="32"/>
  <c r="AJ63" i="32"/>
  <c r="AL46" i="32"/>
  <c r="N38" i="32"/>
  <c r="O21" i="32"/>
  <c r="AM29" i="32"/>
  <c r="L61" i="32"/>
  <c r="AJ69" i="32"/>
  <c r="AM31" i="32"/>
  <c r="O23" i="32"/>
  <c r="Q34" i="32"/>
  <c r="AO42" i="32"/>
  <c r="AN30" i="32"/>
  <c r="P22" i="32"/>
  <c r="AK52" i="32"/>
  <c r="M44" i="32"/>
  <c r="M49" i="32" l="1"/>
  <c r="AK57" i="32"/>
  <c r="AP17" i="32"/>
  <c r="Q17" i="32"/>
  <c r="AO25" i="32"/>
  <c r="P25" i="32"/>
  <c r="AN33" i="32"/>
  <c r="AM41" i="32"/>
  <c r="O33" i="32"/>
  <c r="N41" i="32"/>
  <c r="AL49" i="32"/>
  <c r="L52" i="32"/>
  <c r="AJ60" i="32"/>
  <c r="AO32" i="32"/>
  <c r="Q24" i="32"/>
  <c r="N48" i="32"/>
  <c r="AL56" i="32"/>
  <c r="AK56" i="32"/>
  <c r="M48" i="32"/>
  <c r="AM37" i="32"/>
  <c r="O29" i="32"/>
  <c r="AM58" i="32"/>
  <c r="O50" i="32"/>
  <c r="AK54" i="32"/>
  <c r="M46" i="32"/>
  <c r="AM35" i="32"/>
  <c r="O27" i="32"/>
  <c r="Q22" i="32"/>
  <c r="AO30" i="32"/>
  <c r="AJ77" i="32"/>
  <c r="L69" i="32"/>
  <c r="AN27" i="32"/>
  <c r="P19" i="32"/>
  <c r="L63" i="32"/>
  <c r="AJ71" i="32"/>
  <c r="AL60" i="32"/>
  <c r="N52" i="32"/>
  <c r="R28" i="32"/>
  <c r="AP36" i="32"/>
  <c r="AP42" i="32"/>
  <c r="R34" i="32"/>
  <c r="M52" i="32"/>
  <c r="AK60" i="32"/>
  <c r="AP24" i="32"/>
  <c r="R16" i="32"/>
  <c r="M51" i="32"/>
  <c r="AK59" i="32"/>
  <c r="AL45" i="32"/>
  <c r="N37" i="32"/>
  <c r="Q36" i="32"/>
  <c r="AO44" i="32"/>
  <c r="L57" i="32"/>
  <c r="AJ65" i="32"/>
  <c r="O40" i="32"/>
  <c r="AM48" i="32"/>
  <c r="AJ72" i="32"/>
  <c r="L64" i="32"/>
  <c r="N46" i="32"/>
  <c r="AL54" i="32"/>
  <c r="P21" i="32"/>
  <c r="AN29" i="32"/>
  <c r="N39" i="32"/>
  <c r="AL47" i="32"/>
  <c r="AJ82" i="32"/>
  <c r="L74" i="32"/>
  <c r="AN40" i="32"/>
  <c r="P32" i="32"/>
  <c r="AO50" i="32"/>
  <c r="Q42" i="32"/>
  <c r="O31" i="32"/>
  <c r="AM39" i="32"/>
  <c r="L51" i="32"/>
  <c r="AJ59" i="32"/>
  <c r="AO19" i="32"/>
  <c r="Q11" i="32"/>
  <c r="AP11" i="32"/>
  <c r="AK53" i="32"/>
  <c r="M45" i="32"/>
  <c r="AP13" i="32"/>
  <c r="Q13" i="32"/>
  <c r="AO21" i="32"/>
  <c r="AM46" i="32"/>
  <c r="O38" i="32"/>
  <c r="AN38" i="32"/>
  <c r="P30" i="32"/>
  <c r="AO23" i="32"/>
  <c r="AP15" i="32"/>
  <c r="AP23" i="32" s="1"/>
  <c r="AP31" i="32" s="1"/>
  <c r="AP39" i="32" s="1"/>
  <c r="AP47" i="32" s="1"/>
  <c r="AP55" i="32" s="1"/>
  <c r="AP63" i="32" s="1"/>
  <c r="AP71" i="32" s="1"/>
  <c r="AP79" i="32" s="1"/>
  <c r="AP87" i="32" s="1"/>
  <c r="AP95" i="32" s="1"/>
  <c r="AP103" i="32" s="1"/>
  <c r="AP111" i="32" s="1"/>
  <c r="AP119" i="32" s="1"/>
  <c r="AP127" i="32" s="1"/>
  <c r="AP135" i="32" s="1"/>
  <c r="AP143" i="32" s="1"/>
  <c r="AP151" i="32" s="1"/>
  <c r="AP159" i="32" s="1"/>
  <c r="AP167" i="32" s="1"/>
  <c r="AP175" i="32" s="1"/>
  <c r="AP183" i="32" s="1"/>
  <c r="AP191" i="32" s="1"/>
  <c r="AP199" i="32" s="1"/>
  <c r="AP207" i="32" s="1"/>
  <c r="AP215" i="32" s="1"/>
  <c r="AP223" i="32" s="1"/>
  <c r="AP231" i="32" s="1"/>
  <c r="AP239" i="32" s="1"/>
  <c r="AP247" i="32" s="1"/>
  <c r="AP255" i="32" s="1"/>
  <c r="Q15" i="32"/>
  <c r="AN58" i="32"/>
  <c r="P50" i="32"/>
  <c r="M58" i="32"/>
  <c r="AK66" i="32"/>
  <c r="O44" i="32"/>
  <c r="AM52" i="32"/>
  <c r="AJ70" i="32"/>
  <c r="L62" i="32"/>
  <c r="M55" i="32"/>
  <c r="AK63" i="32"/>
  <c r="AP22" i="32"/>
  <c r="R14" i="32"/>
  <c r="AL66" i="32"/>
  <c r="N58" i="32"/>
  <c r="P44" i="32"/>
  <c r="AN52" i="32"/>
  <c r="N35" i="32"/>
  <c r="AL43" i="32"/>
  <c r="AK65" i="32" l="1"/>
  <c r="M57" i="32"/>
  <c r="AM49" i="32"/>
  <c r="O41" i="32"/>
  <c r="L60" i="32"/>
  <c r="AJ68" i="32"/>
  <c r="AL57" i="32"/>
  <c r="N49" i="32"/>
  <c r="P33" i="32"/>
  <c r="AN41" i="32"/>
  <c r="AO33" i="32"/>
  <c r="Q25" i="32"/>
  <c r="R17" i="32"/>
  <c r="AP25" i="32"/>
  <c r="AN46" i="32"/>
  <c r="P38" i="32"/>
  <c r="AN37" i="32"/>
  <c r="P29" i="32"/>
  <c r="M53" i="32"/>
  <c r="AK61" i="32"/>
  <c r="AM66" i="32"/>
  <c r="O58" i="32"/>
  <c r="R36" i="32"/>
  <c r="AP44" i="32"/>
  <c r="AK67" i="32"/>
  <c r="M59" i="32"/>
  <c r="Q21" i="32"/>
  <c r="AO29" i="32"/>
  <c r="O35" i="32"/>
  <c r="AM43" i="32"/>
  <c r="AK62" i="32"/>
  <c r="M54" i="32"/>
  <c r="AP50" i="32"/>
  <c r="R42" i="32"/>
  <c r="N43" i="32"/>
  <c r="AL51" i="32"/>
  <c r="AK74" i="32"/>
  <c r="M66" i="32"/>
  <c r="AM47" i="32"/>
  <c r="O39" i="32"/>
  <c r="L65" i="32"/>
  <c r="AJ73" i="32"/>
  <c r="N56" i="32"/>
  <c r="AL64" i="32"/>
  <c r="AJ90" i="32"/>
  <c r="L82" i="32"/>
  <c r="N66" i="32"/>
  <c r="AL74" i="32"/>
  <c r="AM54" i="32"/>
  <c r="O46" i="32"/>
  <c r="R22" i="32"/>
  <c r="AP30" i="32"/>
  <c r="R13" i="32"/>
  <c r="AP21" i="32"/>
  <c r="AL62" i="32"/>
  <c r="N54" i="32"/>
  <c r="AP19" i="32"/>
  <c r="R11" i="32"/>
  <c r="L72" i="32"/>
  <c r="AJ80" i="32"/>
  <c r="AM56" i="32"/>
  <c r="O48" i="32"/>
  <c r="AL68" i="32"/>
  <c r="N60" i="32"/>
  <c r="AO38" i="32"/>
  <c r="Q30" i="32"/>
  <c r="AK68" i="32"/>
  <c r="M60" i="32"/>
  <c r="L70" i="32"/>
  <c r="AJ78" i="32"/>
  <c r="O52" i="32"/>
  <c r="AM60" i="32"/>
  <c r="AM45" i="32"/>
  <c r="O37" i="32"/>
  <c r="AJ67" i="32"/>
  <c r="L59" i="32"/>
  <c r="P58" i="32"/>
  <c r="AN66" i="32"/>
  <c r="Q44" i="32"/>
  <c r="AO52" i="32"/>
  <c r="L71" i="32"/>
  <c r="AJ79" i="32"/>
  <c r="AP32" i="32"/>
  <c r="R24" i="32"/>
  <c r="M63" i="32"/>
  <c r="AK71" i="32"/>
  <c r="AO27" i="32"/>
  <c r="Q19" i="32"/>
  <c r="P52" i="32"/>
  <c r="AN60" i="32"/>
  <c r="AO58" i="32"/>
  <c r="Q50" i="32"/>
  <c r="AL55" i="32"/>
  <c r="N47" i="32"/>
  <c r="AJ85" i="32"/>
  <c r="L77" i="32"/>
  <c r="M56" i="32"/>
  <c r="AK64" i="32"/>
  <c r="Q23" i="32"/>
  <c r="AO31" i="32"/>
  <c r="AN48" i="32"/>
  <c r="P40" i="32"/>
  <c r="AL53" i="32"/>
  <c r="N45" i="32"/>
  <c r="P27" i="32"/>
  <c r="AN35" i="32"/>
  <c r="Q32" i="32"/>
  <c r="AO40" i="32"/>
  <c r="AK73" i="32" l="1"/>
  <c r="M65" i="32"/>
  <c r="AP33" i="32"/>
  <c r="R25" i="32"/>
  <c r="N57" i="32"/>
  <c r="AL65" i="32"/>
  <c r="L68" i="32"/>
  <c r="AJ76" i="32"/>
  <c r="P41" i="32"/>
  <c r="AN49" i="32"/>
  <c r="Q33" i="32"/>
  <c r="AO41" i="32"/>
  <c r="AM57" i="32"/>
  <c r="O49" i="32"/>
  <c r="R32" i="32"/>
  <c r="AP40" i="32"/>
  <c r="AO46" i="32"/>
  <c r="Q38" i="32"/>
  <c r="Q31" i="32"/>
  <c r="AO39" i="32"/>
  <c r="Q29" i="32"/>
  <c r="AO37" i="32"/>
  <c r="N68" i="32"/>
  <c r="AL76" i="32"/>
  <c r="AJ87" i="32"/>
  <c r="L79" i="32"/>
  <c r="AL72" i="32"/>
  <c r="N64" i="32"/>
  <c r="AJ81" i="32"/>
  <c r="L73" i="32"/>
  <c r="R44" i="32"/>
  <c r="AP52" i="32"/>
  <c r="AL63" i="32"/>
  <c r="N55" i="32"/>
  <c r="N51" i="32"/>
  <c r="AL59" i="32"/>
  <c r="M68" i="32"/>
  <c r="AK76" i="32"/>
  <c r="AM62" i="32"/>
  <c r="O54" i="32"/>
  <c r="AL82" i="32"/>
  <c r="N74" i="32"/>
  <c r="AN54" i="32"/>
  <c r="P46" i="32"/>
  <c r="AK72" i="32"/>
  <c r="M64" i="32"/>
  <c r="L85" i="32"/>
  <c r="AJ93" i="32"/>
  <c r="M67" i="32"/>
  <c r="AK75" i="32"/>
  <c r="AP27" i="32"/>
  <c r="R19" i="32"/>
  <c r="AO66" i="32"/>
  <c r="Q58" i="32"/>
  <c r="O66" i="32"/>
  <c r="AM74" i="32"/>
  <c r="AM68" i="32"/>
  <c r="O60" i="32"/>
  <c r="P35" i="32"/>
  <c r="AN43" i="32"/>
  <c r="L78" i="32"/>
  <c r="AJ86" i="32"/>
  <c r="AP38" i="32"/>
  <c r="R30" i="32"/>
  <c r="AN56" i="32"/>
  <c r="P48" i="32"/>
  <c r="AJ88" i="32"/>
  <c r="L80" i="32"/>
  <c r="AM55" i="32"/>
  <c r="O47" i="32"/>
  <c r="AK82" i="32"/>
  <c r="M74" i="32"/>
  <c r="AM53" i="32"/>
  <c r="O45" i="32"/>
  <c r="AN68" i="32"/>
  <c r="P60" i="32"/>
  <c r="AP29" i="32"/>
  <c r="R21" i="32"/>
  <c r="Q27" i="32"/>
  <c r="AO35" i="32"/>
  <c r="AP58" i="32"/>
  <c r="R50" i="32"/>
  <c r="P37" i="32"/>
  <c r="AN45" i="32"/>
  <c r="N53" i="32"/>
  <c r="AL61" i="32"/>
  <c r="M62" i="32"/>
  <c r="AK70" i="32"/>
  <c r="O43" i="32"/>
  <c r="AM51" i="32"/>
  <c r="AJ98" i="32"/>
  <c r="L90" i="32"/>
  <c r="Q52" i="32"/>
  <c r="AO60" i="32"/>
  <c r="O56" i="32"/>
  <c r="AM64" i="32"/>
  <c r="P66" i="32"/>
  <c r="AN74" i="32"/>
  <c r="AJ75" i="32"/>
  <c r="L67" i="32"/>
  <c r="AL70" i="32"/>
  <c r="N62" i="32"/>
  <c r="AO48" i="32"/>
  <c r="Q40" i="32"/>
  <c r="M61" i="32"/>
  <c r="AK69" i="32"/>
  <c r="M71" i="32"/>
  <c r="AK79" i="32"/>
  <c r="M73" i="32" l="1"/>
  <c r="AK81" i="32"/>
  <c r="AM65" i="32"/>
  <c r="O57" i="32"/>
  <c r="Q41" i="32"/>
  <c r="AO49" i="32"/>
  <c r="L76" i="32"/>
  <c r="AJ84" i="32"/>
  <c r="N65" i="32"/>
  <c r="AL73" i="32"/>
  <c r="AN57" i="32"/>
  <c r="P49" i="32"/>
  <c r="R33" i="32"/>
  <c r="AP41" i="32"/>
  <c r="AP66" i="32"/>
  <c r="R58" i="32"/>
  <c r="AP46" i="32"/>
  <c r="R38" i="32"/>
  <c r="N76" i="32"/>
  <c r="AL84" i="32"/>
  <c r="L75" i="32"/>
  <c r="AJ83" i="32"/>
  <c r="AM72" i="32"/>
  <c r="O64" i="32"/>
  <c r="P68" i="32"/>
  <c r="AN76" i="32"/>
  <c r="P43" i="32"/>
  <c r="AN51" i="32"/>
  <c r="Q37" i="32"/>
  <c r="AO45" i="32"/>
  <c r="AK87" i="32"/>
  <c r="M79" i="32"/>
  <c r="AK78" i="32"/>
  <c r="M70" i="32"/>
  <c r="AM82" i="32"/>
  <c r="O74" i="32"/>
  <c r="AO47" i="32"/>
  <c r="Q39" i="32"/>
  <c r="AL78" i="32"/>
  <c r="N70" i="32"/>
  <c r="Q35" i="32"/>
  <c r="AO43" i="32"/>
  <c r="Q60" i="32"/>
  <c r="AO68" i="32"/>
  <c r="AK90" i="32"/>
  <c r="M82" i="32"/>
  <c r="AM63" i="32"/>
  <c r="O55" i="32"/>
  <c r="O62" i="32"/>
  <c r="AM70" i="32"/>
  <c r="P56" i="32"/>
  <c r="AN64" i="32"/>
  <c r="AN82" i="32"/>
  <c r="P74" i="32"/>
  <c r="R29" i="32"/>
  <c r="AP37" i="32"/>
  <c r="AK80" i="32"/>
  <c r="M72" i="32"/>
  <c r="O68" i="32"/>
  <c r="AM76" i="32"/>
  <c r="N61" i="32"/>
  <c r="AL69" i="32"/>
  <c r="M76" i="32"/>
  <c r="AK84" i="32"/>
  <c r="AK83" i="32"/>
  <c r="M75" i="32"/>
  <c r="L86" i="32"/>
  <c r="AJ94" i="32"/>
  <c r="O53" i="32"/>
  <c r="AM61" i="32"/>
  <c r="P54" i="32"/>
  <c r="AN62" i="32"/>
  <c r="AJ96" i="32"/>
  <c r="L88" i="32"/>
  <c r="Q66" i="32"/>
  <c r="AO74" i="32"/>
  <c r="AO54" i="32"/>
  <c r="Q46" i="32"/>
  <c r="N63" i="32"/>
  <c r="AL71" i="32"/>
  <c r="AJ89" i="32"/>
  <c r="L81" i="32"/>
  <c r="AL80" i="32"/>
  <c r="N72" i="32"/>
  <c r="L87" i="32"/>
  <c r="AJ95" i="32"/>
  <c r="AJ106" i="32"/>
  <c r="L98" i="32"/>
  <c r="AN53" i="32"/>
  <c r="P45" i="32"/>
  <c r="AL67" i="32"/>
  <c r="N59" i="32"/>
  <c r="AP48" i="32"/>
  <c r="R40" i="32"/>
  <c r="R52" i="32"/>
  <c r="AP60" i="32"/>
  <c r="AJ101" i="32"/>
  <c r="L93" i="32"/>
  <c r="O51" i="32"/>
  <c r="AM59" i="32"/>
  <c r="AL90" i="32"/>
  <c r="N82" i="32"/>
  <c r="AK77" i="32"/>
  <c r="M69" i="32"/>
  <c r="Q48" i="32"/>
  <c r="AO56" i="32"/>
  <c r="R27" i="32"/>
  <c r="AP35" i="32"/>
  <c r="AK89" i="32" l="1"/>
  <c r="M81" i="32"/>
  <c r="P57" i="32"/>
  <c r="AN65" i="32"/>
  <c r="AJ92" i="32"/>
  <c r="L84" i="32"/>
  <c r="Q49" i="32"/>
  <c r="AO57" i="32"/>
  <c r="AL81" i="32"/>
  <c r="N73" i="32"/>
  <c r="R41" i="32"/>
  <c r="AP49" i="32"/>
  <c r="AM73" i="32"/>
  <c r="O65" i="32"/>
  <c r="AK92" i="32"/>
  <c r="M84" i="32"/>
  <c r="O63" i="32"/>
  <c r="AM71" i="32"/>
  <c r="AL79" i="32"/>
  <c r="N71" i="32"/>
  <c r="AK98" i="32"/>
  <c r="M90" i="32"/>
  <c r="AO76" i="32"/>
  <c r="Q68" i="32"/>
  <c r="R48" i="32"/>
  <c r="AP56" i="32"/>
  <c r="AJ104" i="32"/>
  <c r="L96" i="32"/>
  <c r="AK88" i="32"/>
  <c r="M80" i="32"/>
  <c r="AM80" i="32"/>
  <c r="O72" i="32"/>
  <c r="P62" i="32"/>
  <c r="AN70" i="32"/>
  <c r="R37" i="32"/>
  <c r="AP45" i="32"/>
  <c r="Q43" i="32"/>
  <c r="AO51" i="32"/>
  <c r="AJ91" i="32"/>
  <c r="L83" i="32"/>
  <c r="O59" i="32"/>
  <c r="AM67" i="32"/>
  <c r="AJ109" i="32"/>
  <c r="L101" i="32"/>
  <c r="AO82" i="32"/>
  <c r="Q74" i="32"/>
  <c r="N84" i="32"/>
  <c r="AL92" i="32"/>
  <c r="P53" i="32"/>
  <c r="AN61" i="32"/>
  <c r="AN72" i="32"/>
  <c r="P64" i="32"/>
  <c r="AJ97" i="32"/>
  <c r="L89" i="32"/>
  <c r="AL77" i="32"/>
  <c r="N69" i="32"/>
  <c r="AM84" i="32"/>
  <c r="O76" i="32"/>
  <c r="Q54" i="32"/>
  <c r="AO62" i="32"/>
  <c r="AP43" i="32"/>
  <c r="R35" i="32"/>
  <c r="AL86" i="32"/>
  <c r="N78" i="32"/>
  <c r="AJ114" i="32"/>
  <c r="L106" i="32"/>
  <c r="Q47" i="32"/>
  <c r="AO55" i="32"/>
  <c r="AP54" i="32"/>
  <c r="R46" i="32"/>
  <c r="P76" i="32"/>
  <c r="AN84" i="32"/>
  <c r="O61" i="32"/>
  <c r="AM69" i="32"/>
  <c r="Q56" i="32"/>
  <c r="AO64" i="32"/>
  <c r="AJ103" i="32"/>
  <c r="L95" i="32"/>
  <c r="L94" i="32"/>
  <c r="AJ102" i="32"/>
  <c r="AO53" i="32"/>
  <c r="Q45" i="32"/>
  <c r="P51" i="32"/>
  <c r="AN59" i="32"/>
  <c r="AP68" i="32"/>
  <c r="R60" i="32"/>
  <c r="AN90" i="32"/>
  <c r="P82" i="32"/>
  <c r="AM90" i="32"/>
  <c r="O82" i="32"/>
  <c r="AM78" i="32"/>
  <c r="O70" i="32"/>
  <c r="AL98" i="32"/>
  <c r="N90" i="32"/>
  <c r="M87" i="32"/>
  <c r="AK95" i="32"/>
  <c r="AL75" i="32"/>
  <c r="N67" i="32"/>
  <c r="AP74" i="32"/>
  <c r="R66" i="32"/>
  <c r="AK85" i="32"/>
  <c r="M77" i="32"/>
  <c r="AL88" i="32"/>
  <c r="N80" i="32"/>
  <c r="M83" i="32"/>
  <c r="AK91" i="32"/>
  <c r="AK86" i="32"/>
  <c r="M78" i="32"/>
  <c r="M89" i="32" l="1"/>
  <c r="AK97" i="32"/>
  <c r="AM81" i="32"/>
  <c r="O73" i="32"/>
  <c r="R49" i="32"/>
  <c r="AP57" i="32"/>
  <c r="AO65" i="32"/>
  <c r="Q57" i="32"/>
  <c r="AJ100" i="32"/>
  <c r="L92" i="32"/>
  <c r="P65" i="32"/>
  <c r="AN73" i="32"/>
  <c r="AL89" i="32"/>
  <c r="N81" i="32"/>
  <c r="AL100" i="32"/>
  <c r="N92" i="32"/>
  <c r="AO61" i="32"/>
  <c r="Q53" i="32"/>
  <c r="AP64" i="32"/>
  <c r="R56" i="32"/>
  <c r="AP51" i="32"/>
  <c r="R43" i="32"/>
  <c r="N98" i="32"/>
  <c r="AL106" i="32"/>
  <c r="Q51" i="32"/>
  <c r="AO59" i="32"/>
  <c r="AP76" i="32"/>
  <c r="R68" i="32"/>
  <c r="AL83" i="32"/>
  <c r="N75" i="32"/>
  <c r="AJ117" i="32"/>
  <c r="L109" i="32"/>
  <c r="AM75" i="32"/>
  <c r="O67" i="32"/>
  <c r="O78" i="32"/>
  <c r="AM86" i="32"/>
  <c r="AM92" i="32"/>
  <c r="O84" i="32"/>
  <c r="AL87" i="32"/>
  <c r="N79" i="32"/>
  <c r="AM88" i="32"/>
  <c r="O80" i="32"/>
  <c r="AJ112" i="32"/>
  <c r="L104" i="32"/>
  <c r="N86" i="32"/>
  <c r="AL94" i="32"/>
  <c r="M95" i="32"/>
  <c r="AK103" i="32"/>
  <c r="AP53" i="32"/>
  <c r="R45" i="32"/>
  <c r="O71" i="32"/>
  <c r="AM79" i="32"/>
  <c r="AP62" i="32"/>
  <c r="R54" i="32"/>
  <c r="P61" i="32"/>
  <c r="AN69" i="32"/>
  <c r="L114" i="32"/>
  <c r="AJ122" i="32"/>
  <c r="AM98" i="32"/>
  <c r="O90" i="32"/>
  <c r="M85" i="32"/>
  <c r="AK93" i="32"/>
  <c r="AN80" i="32"/>
  <c r="P72" i="32"/>
  <c r="Q55" i="32"/>
  <c r="AO63" i="32"/>
  <c r="AP82" i="32"/>
  <c r="R74" i="32"/>
  <c r="AN67" i="32"/>
  <c r="P59" i="32"/>
  <c r="AK96" i="32"/>
  <c r="M88" i="32"/>
  <c r="AO90" i="32"/>
  <c r="Q82" i="32"/>
  <c r="AJ110" i="32"/>
  <c r="L102" i="32"/>
  <c r="Q76" i="32"/>
  <c r="AO84" i="32"/>
  <c r="Q62" i="32"/>
  <c r="AO70" i="32"/>
  <c r="L103" i="32"/>
  <c r="AJ111" i="32"/>
  <c r="L91" i="32"/>
  <c r="AJ99" i="32"/>
  <c r="AK106" i="32"/>
  <c r="M98" i="32"/>
  <c r="Q64" i="32"/>
  <c r="AO72" i="32"/>
  <c r="M86" i="32"/>
  <c r="AK94" i="32"/>
  <c r="AK99" i="32"/>
  <c r="M91" i="32"/>
  <c r="O69" i="32"/>
  <c r="AM77" i="32"/>
  <c r="AL85" i="32"/>
  <c r="N77" i="32"/>
  <c r="AN92" i="32"/>
  <c r="P84" i="32"/>
  <c r="AN78" i="32"/>
  <c r="P70" i="32"/>
  <c r="AL96" i="32"/>
  <c r="N88" i="32"/>
  <c r="AN98" i="32"/>
  <c r="P90" i="32"/>
  <c r="L97" i="32"/>
  <c r="AJ105" i="32"/>
  <c r="AK100" i="32"/>
  <c r="M92" i="32"/>
  <c r="M97" i="32" l="1"/>
  <c r="AK105" i="32"/>
  <c r="P73" i="32"/>
  <c r="AN81" i="32"/>
  <c r="L100" i="32"/>
  <c r="AJ108" i="32"/>
  <c r="AO73" i="32"/>
  <c r="Q65" i="32"/>
  <c r="N89" i="32"/>
  <c r="AL97" i="32"/>
  <c r="R57" i="32"/>
  <c r="AP65" i="32"/>
  <c r="AM89" i="32"/>
  <c r="O81" i="32"/>
  <c r="AO78" i="32"/>
  <c r="Q70" i="32"/>
  <c r="AN86" i="32"/>
  <c r="P78" i="32"/>
  <c r="AO67" i="32"/>
  <c r="Q59" i="32"/>
  <c r="AN100" i="32"/>
  <c r="P92" i="32"/>
  <c r="AM106" i="32"/>
  <c r="O98" i="32"/>
  <c r="O77" i="32"/>
  <c r="AM85" i="32"/>
  <c r="AP59" i="32"/>
  <c r="R51" i="32"/>
  <c r="L122" i="32"/>
  <c r="AJ130" i="32"/>
  <c r="AM100" i="32"/>
  <c r="O92" i="32"/>
  <c r="AP72" i="32"/>
  <c r="R64" i="32"/>
  <c r="AJ113" i="32"/>
  <c r="L105" i="32"/>
  <c r="AM87" i="32"/>
  <c r="O79" i="32"/>
  <c r="AL102" i="32"/>
  <c r="N94" i="32"/>
  <c r="M93" i="32"/>
  <c r="AK101" i="32"/>
  <c r="AM96" i="32"/>
  <c r="O88" i="32"/>
  <c r="M99" i="32"/>
  <c r="AK107" i="32"/>
  <c r="O86" i="32"/>
  <c r="AM94" i="32"/>
  <c r="R62" i="32"/>
  <c r="AP70" i="32"/>
  <c r="AO69" i="32"/>
  <c r="Q61" i="32"/>
  <c r="AK114" i="32"/>
  <c r="M106" i="32"/>
  <c r="P67" i="32"/>
  <c r="AN75" i="32"/>
  <c r="L117" i="32"/>
  <c r="AJ125" i="32"/>
  <c r="AJ120" i="32"/>
  <c r="L112" i="32"/>
  <c r="AL114" i="32"/>
  <c r="N106" i="32"/>
  <c r="AJ118" i="32"/>
  <c r="L110" i="32"/>
  <c r="AO98" i="32"/>
  <c r="Q90" i="32"/>
  <c r="M94" i="32"/>
  <c r="AK102" i="32"/>
  <c r="M100" i="32"/>
  <c r="AK108" i="32"/>
  <c r="AK104" i="32"/>
  <c r="M96" i="32"/>
  <c r="AM83" i="32"/>
  <c r="O75" i="32"/>
  <c r="AJ107" i="32"/>
  <c r="L99" i="32"/>
  <c r="AO92" i="32"/>
  <c r="Q84" i="32"/>
  <c r="AL93" i="32"/>
  <c r="N85" i="32"/>
  <c r="P69" i="32"/>
  <c r="AN77" i="32"/>
  <c r="Q72" i="32"/>
  <c r="AO80" i="32"/>
  <c r="AN106" i="32"/>
  <c r="P98" i="32"/>
  <c r="AP90" i="32"/>
  <c r="R82" i="32"/>
  <c r="AP61" i="32"/>
  <c r="R53" i="32"/>
  <c r="N83" i="32"/>
  <c r="AL91" i="32"/>
  <c r="AL108" i="32"/>
  <c r="N100" i="32"/>
  <c r="AJ119" i="32"/>
  <c r="L111" i="32"/>
  <c r="Q63" i="32"/>
  <c r="AO71" i="32"/>
  <c r="M103" i="32"/>
  <c r="AK111" i="32"/>
  <c r="P80" i="32"/>
  <c r="AN88" i="32"/>
  <c r="N87" i="32"/>
  <c r="AL95" i="32"/>
  <c r="AL104" i="32"/>
  <c r="N96" i="32"/>
  <c r="R76" i="32"/>
  <c r="AP84" i="32"/>
  <c r="M105" i="32" l="1"/>
  <c r="AK113" i="32"/>
  <c r="O89" i="32"/>
  <c r="AM97" i="32"/>
  <c r="AO81" i="32"/>
  <c r="Q73" i="32"/>
  <c r="L108" i="32"/>
  <c r="AJ116" i="32"/>
  <c r="R65" i="32"/>
  <c r="AP73" i="32"/>
  <c r="N97" i="32"/>
  <c r="AL105" i="32"/>
  <c r="P81" i="32"/>
  <c r="AN89" i="32"/>
  <c r="M111" i="32"/>
  <c r="AK119" i="32"/>
  <c r="AM102" i="32"/>
  <c r="O94" i="32"/>
  <c r="AM93" i="32"/>
  <c r="O85" i="32"/>
  <c r="AJ127" i="32"/>
  <c r="L119" i="32"/>
  <c r="AJ133" i="32"/>
  <c r="L125" i="32"/>
  <c r="AM114" i="32"/>
  <c r="O106" i="32"/>
  <c r="N102" i="32"/>
  <c r="AL110" i="32"/>
  <c r="M108" i="32"/>
  <c r="AK116" i="32"/>
  <c r="AP69" i="32"/>
  <c r="R61" i="32"/>
  <c r="M102" i="32"/>
  <c r="AK110" i="32"/>
  <c r="AP98" i="32"/>
  <c r="R90" i="32"/>
  <c r="Q69" i="32"/>
  <c r="AO77" i="32"/>
  <c r="O87" i="32"/>
  <c r="AM95" i="32"/>
  <c r="AN94" i="32"/>
  <c r="P86" i="32"/>
  <c r="P88" i="32"/>
  <c r="AN96" i="32"/>
  <c r="L130" i="32"/>
  <c r="AJ138" i="32"/>
  <c r="AL122" i="32"/>
  <c r="N114" i="32"/>
  <c r="AO100" i="32"/>
  <c r="Q92" i="32"/>
  <c r="L107" i="32"/>
  <c r="AJ115" i="32"/>
  <c r="N108" i="32"/>
  <c r="AL116" i="32"/>
  <c r="AN83" i="32"/>
  <c r="P75" i="32"/>
  <c r="AP78" i="32"/>
  <c r="R70" i="32"/>
  <c r="AN85" i="32"/>
  <c r="P77" i="32"/>
  <c r="AM108" i="32"/>
  <c r="O100" i="32"/>
  <c r="L120" i="32"/>
  <c r="AJ128" i="32"/>
  <c r="AM91" i="32"/>
  <c r="O83" i="32"/>
  <c r="M114" i="32"/>
  <c r="AK122" i="32"/>
  <c r="AP92" i="32"/>
  <c r="R84" i="32"/>
  <c r="N104" i="32"/>
  <c r="AL112" i="32"/>
  <c r="AN114" i="32"/>
  <c r="P106" i="32"/>
  <c r="AO106" i="32"/>
  <c r="Q98" i="32"/>
  <c r="L113" i="32"/>
  <c r="AJ121" i="32"/>
  <c r="Q78" i="32"/>
  <c r="AO86" i="32"/>
  <c r="AM104" i="32"/>
  <c r="O96" i="32"/>
  <c r="AL99" i="32"/>
  <c r="N91" i="32"/>
  <c r="AK115" i="32"/>
  <c r="M107" i="32"/>
  <c r="N93" i="32"/>
  <c r="AL101" i="32"/>
  <c r="Q71" i="32"/>
  <c r="AO79" i="32"/>
  <c r="R59" i="32"/>
  <c r="AP67" i="32"/>
  <c r="AK109" i="32"/>
  <c r="M101" i="32"/>
  <c r="M104" i="32"/>
  <c r="AK112" i="32"/>
  <c r="P100" i="32"/>
  <c r="AN108" i="32"/>
  <c r="Q67" i="32"/>
  <c r="AO75" i="32"/>
  <c r="N95" i="32"/>
  <c r="AL103" i="32"/>
  <c r="AO88" i="32"/>
  <c r="Q80" i="32"/>
  <c r="AJ126" i="32"/>
  <c r="L118" i="32"/>
  <c r="R72" i="32"/>
  <c r="AP80" i="32"/>
  <c r="M113" i="32" l="1"/>
  <c r="AK121" i="32"/>
  <c r="N105" i="32"/>
  <c r="AL113" i="32"/>
  <c r="AJ124" i="32"/>
  <c r="L116" i="32"/>
  <c r="P89" i="32"/>
  <c r="AN97" i="32"/>
  <c r="R73" i="32"/>
  <c r="AP81" i="32"/>
  <c r="AO89" i="32"/>
  <c r="Q81" i="32"/>
  <c r="O97" i="32"/>
  <c r="AM105" i="32"/>
  <c r="Q75" i="32"/>
  <c r="AO83" i="32"/>
  <c r="AK124" i="32"/>
  <c r="M116" i="32"/>
  <c r="L115" i="32"/>
  <c r="AJ123" i="32"/>
  <c r="AL118" i="32"/>
  <c r="N110" i="32"/>
  <c r="L138" i="32"/>
  <c r="AJ146" i="32"/>
  <c r="R67" i="32"/>
  <c r="AP75" i="32"/>
  <c r="L127" i="32"/>
  <c r="AJ135" i="32"/>
  <c r="L126" i="32"/>
  <c r="AJ134" i="32"/>
  <c r="AN122" i="32"/>
  <c r="P114" i="32"/>
  <c r="AP86" i="32"/>
  <c r="R78" i="32"/>
  <c r="AM99" i="32"/>
  <c r="O91" i="32"/>
  <c r="AK117" i="32"/>
  <c r="M109" i="32"/>
  <c r="AP88" i="32"/>
  <c r="R80" i="32"/>
  <c r="O95" i="32"/>
  <c r="AM103" i="32"/>
  <c r="AM101" i="32"/>
  <c r="O93" i="32"/>
  <c r="N112" i="32"/>
  <c r="AL120" i="32"/>
  <c r="M122" i="32"/>
  <c r="AK130" i="32"/>
  <c r="AO108" i="32"/>
  <c r="Q100" i="32"/>
  <c r="N122" i="32"/>
  <c r="AL130" i="32"/>
  <c r="AJ136" i="32"/>
  <c r="L128" i="32"/>
  <c r="AN102" i="32"/>
  <c r="P94" i="32"/>
  <c r="AO87" i="32"/>
  <c r="Q79" i="32"/>
  <c r="AN93" i="32"/>
  <c r="P85" i="32"/>
  <c r="Q88" i="32"/>
  <c r="AO96" i="32"/>
  <c r="M115" i="32"/>
  <c r="AK123" i="32"/>
  <c r="AN91" i="32"/>
  <c r="P83" i="32"/>
  <c r="R98" i="32"/>
  <c r="AP106" i="32"/>
  <c r="AM110" i="32"/>
  <c r="O102" i="32"/>
  <c r="AP77" i="32"/>
  <c r="R69" i="32"/>
  <c r="AL107" i="32"/>
  <c r="N99" i="32"/>
  <c r="AM112" i="32"/>
  <c r="O104" i="32"/>
  <c r="AK120" i="32"/>
  <c r="M112" i="32"/>
  <c r="AO94" i="32"/>
  <c r="Q86" i="32"/>
  <c r="AJ141" i="32"/>
  <c r="L133" i="32"/>
  <c r="L121" i="32"/>
  <c r="AJ129" i="32"/>
  <c r="N103" i="32"/>
  <c r="AL111" i="32"/>
  <c r="AL124" i="32"/>
  <c r="N116" i="32"/>
  <c r="AK118" i="32"/>
  <c r="M110" i="32"/>
  <c r="M119" i="32"/>
  <c r="AK127" i="32"/>
  <c r="P108" i="32"/>
  <c r="AN116" i="32"/>
  <c r="AM122" i="32"/>
  <c r="O114" i="32"/>
  <c r="AN104" i="32"/>
  <c r="P96" i="32"/>
  <c r="AM116" i="32"/>
  <c r="O108" i="32"/>
  <c r="Q106" i="32"/>
  <c r="AO114" i="32"/>
  <c r="AL109" i="32"/>
  <c r="N101" i="32"/>
  <c r="AO85" i="32"/>
  <c r="Q77" i="32"/>
  <c r="AP100" i="32"/>
  <c r="R92" i="32"/>
  <c r="M121" i="32" l="1"/>
  <c r="AK129" i="32"/>
  <c r="Q89" i="32"/>
  <c r="AO97" i="32"/>
  <c r="AN105" i="32"/>
  <c r="P97" i="32"/>
  <c r="AM113" i="32"/>
  <c r="O105" i="32"/>
  <c r="AJ132" i="32"/>
  <c r="L124" i="32"/>
  <c r="AP89" i="32"/>
  <c r="R81" i="32"/>
  <c r="N113" i="32"/>
  <c r="AL121" i="32"/>
  <c r="AM109" i="32"/>
  <c r="O101" i="32"/>
  <c r="AJ143" i="32"/>
  <c r="L135" i="32"/>
  <c r="P93" i="32"/>
  <c r="AN101" i="32"/>
  <c r="AK125" i="32"/>
  <c r="M117" i="32"/>
  <c r="AM107" i="32"/>
  <c r="O99" i="32"/>
  <c r="AP108" i="32"/>
  <c r="R100" i="32"/>
  <c r="N130" i="32"/>
  <c r="AL138" i="32"/>
  <c r="L123" i="32"/>
  <c r="AJ131" i="32"/>
  <c r="AL128" i="32"/>
  <c r="N120" i="32"/>
  <c r="O116" i="32"/>
  <c r="AM124" i="32"/>
  <c r="AJ142" i="32"/>
  <c r="L134" i="32"/>
  <c r="AK128" i="32"/>
  <c r="M120" i="32"/>
  <c r="AN110" i="32"/>
  <c r="P102" i="32"/>
  <c r="AK126" i="32"/>
  <c r="M118" i="32"/>
  <c r="R77" i="32"/>
  <c r="AP85" i="32"/>
  <c r="AN99" i="32"/>
  <c r="P91" i="32"/>
  <c r="O122" i="32"/>
  <c r="AM130" i="32"/>
  <c r="AO102" i="32"/>
  <c r="Q94" i="32"/>
  <c r="L146" i="32"/>
  <c r="AJ154" i="32"/>
  <c r="N107" i="32"/>
  <c r="AL115" i="32"/>
  <c r="AL119" i="32"/>
  <c r="N111" i="32"/>
  <c r="O103" i="32"/>
  <c r="AM111" i="32"/>
  <c r="N124" i="32"/>
  <c r="AL132" i="32"/>
  <c r="AM118" i="32"/>
  <c r="O110" i="32"/>
  <c r="Q108" i="32"/>
  <c r="AO116" i="32"/>
  <c r="AK132" i="32"/>
  <c r="M124" i="32"/>
  <c r="L129" i="32"/>
  <c r="AJ137" i="32"/>
  <c r="AJ149" i="32"/>
  <c r="L141" i="32"/>
  <c r="AP83" i="32"/>
  <c r="R75" i="32"/>
  <c r="P116" i="32"/>
  <c r="AN124" i="32"/>
  <c r="Q87" i="32"/>
  <c r="AO95" i="32"/>
  <c r="O112" i="32"/>
  <c r="AM120" i="32"/>
  <c r="L136" i="32"/>
  <c r="AJ144" i="32"/>
  <c r="R106" i="32"/>
  <c r="AP114" i="32"/>
  <c r="M130" i="32"/>
  <c r="AK138" i="32"/>
  <c r="AO91" i="32"/>
  <c r="Q83" i="32"/>
  <c r="P122" i="32"/>
  <c r="AN130" i="32"/>
  <c r="M123" i="32"/>
  <c r="AK131" i="32"/>
  <c r="P104" i="32"/>
  <c r="AN112" i="32"/>
  <c r="Q96" i="32"/>
  <c r="AO104" i="32"/>
  <c r="R88" i="32"/>
  <c r="AP96" i="32"/>
  <c r="AK135" i="32"/>
  <c r="M127" i="32"/>
  <c r="AL126" i="32"/>
  <c r="N118" i="32"/>
  <c r="Q85" i="32"/>
  <c r="AO93" i="32"/>
  <c r="AL117" i="32"/>
  <c r="N109" i="32"/>
  <c r="Q114" i="32"/>
  <c r="AO122" i="32"/>
  <c r="AP94" i="32"/>
  <c r="R86" i="32"/>
  <c r="AK137" i="32" l="1"/>
  <c r="M129" i="32"/>
  <c r="R89" i="32"/>
  <c r="AP97" i="32"/>
  <c r="L132" i="32"/>
  <c r="AJ140" i="32"/>
  <c r="O113" i="32"/>
  <c r="AM121" i="32"/>
  <c r="P105" i="32"/>
  <c r="AN113" i="32"/>
  <c r="AO105" i="32"/>
  <c r="Q97" i="32"/>
  <c r="AL129" i="32"/>
  <c r="N121" i="32"/>
  <c r="L144" i="32"/>
  <c r="AJ152" i="32"/>
  <c r="N132" i="32"/>
  <c r="AL140" i="32"/>
  <c r="O120" i="32"/>
  <c r="AM128" i="32"/>
  <c r="P99" i="32"/>
  <c r="AN107" i="32"/>
  <c r="AM119" i="32"/>
  <c r="O111" i="32"/>
  <c r="N119" i="32"/>
  <c r="AL127" i="32"/>
  <c r="AN118" i="32"/>
  <c r="P110" i="32"/>
  <c r="AN138" i="32"/>
  <c r="P130" i="32"/>
  <c r="AN109" i="32"/>
  <c r="P101" i="32"/>
  <c r="AO124" i="32"/>
  <c r="Q116" i="32"/>
  <c r="N128" i="32"/>
  <c r="AL136" i="32"/>
  <c r="AK143" i="32"/>
  <c r="M135" i="32"/>
  <c r="AM138" i="32"/>
  <c r="O130" i="32"/>
  <c r="AN120" i="32"/>
  <c r="P112" i="32"/>
  <c r="AJ157" i="32"/>
  <c r="L149" i="32"/>
  <c r="AK136" i="32"/>
  <c r="M128" i="32"/>
  <c r="AM126" i="32"/>
  <c r="O118" i="32"/>
  <c r="R85" i="32"/>
  <c r="AP93" i="32"/>
  <c r="P124" i="32"/>
  <c r="AN132" i="32"/>
  <c r="AK134" i="32"/>
  <c r="M126" i="32"/>
  <c r="AP91" i="32"/>
  <c r="R83" i="32"/>
  <c r="AJ145" i="32"/>
  <c r="L137" i="32"/>
  <c r="N115" i="32"/>
  <c r="AL123" i="32"/>
  <c r="AM115" i="32"/>
  <c r="O107" i="32"/>
  <c r="AP102" i="32"/>
  <c r="R94" i="32"/>
  <c r="AJ150" i="32"/>
  <c r="L142" i="32"/>
  <c r="AJ151" i="32"/>
  <c r="L143" i="32"/>
  <c r="R114" i="32"/>
  <c r="AP122" i="32"/>
  <c r="AL134" i="32"/>
  <c r="N126" i="32"/>
  <c r="AO110" i="32"/>
  <c r="Q102" i="32"/>
  <c r="AO112" i="32"/>
  <c r="Q104" i="32"/>
  <c r="R108" i="32"/>
  <c r="AP116" i="32"/>
  <c r="AK139" i="32"/>
  <c r="M131" i="32"/>
  <c r="AK133" i="32"/>
  <c r="M125" i="32"/>
  <c r="AO130" i="32"/>
  <c r="Q122" i="32"/>
  <c r="AL125" i="32"/>
  <c r="N117" i="32"/>
  <c r="AO99" i="32"/>
  <c r="Q91" i="32"/>
  <c r="Q93" i="32"/>
  <c r="AO101" i="32"/>
  <c r="AK146" i="32"/>
  <c r="M138" i="32"/>
  <c r="AJ162" i="32"/>
  <c r="L154" i="32"/>
  <c r="O124" i="32"/>
  <c r="AM132" i="32"/>
  <c r="L131" i="32"/>
  <c r="AJ139" i="32"/>
  <c r="R96" i="32"/>
  <c r="AP104" i="32"/>
  <c r="AL146" i="32"/>
  <c r="N138" i="32"/>
  <c r="Q95" i="32"/>
  <c r="AO103" i="32"/>
  <c r="M132" i="32"/>
  <c r="AK140" i="32"/>
  <c r="AM117" i="32"/>
  <c r="O109" i="32"/>
  <c r="AK145" i="32" l="1"/>
  <c r="M137" i="32"/>
  <c r="AL137" i="32"/>
  <c r="N129" i="32"/>
  <c r="P113" i="32"/>
  <c r="AN121" i="32"/>
  <c r="Q105" i="32"/>
  <c r="AO113" i="32"/>
  <c r="AM129" i="32"/>
  <c r="O121" i="32"/>
  <c r="AJ148" i="32"/>
  <c r="L140" i="32"/>
  <c r="AP105" i="32"/>
  <c r="R97" i="32"/>
  <c r="O132" i="32"/>
  <c r="AM140" i="32"/>
  <c r="AO118" i="32"/>
  <c r="Q110" i="32"/>
  <c r="N134" i="32"/>
  <c r="AL142" i="32"/>
  <c r="AM136" i="32"/>
  <c r="O128" i="32"/>
  <c r="Q99" i="32"/>
  <c r="AO107" i="32"/>
  <c r="AL144" i="32"/>
  <c r="N136" i="32"/>
  <c r="N140" i="32"/>
  <c r="AL148" i="32"/>
  <c r="AM123" i="32"/>
  <c r="O115" i="32"/>
  <c r="L139" i="32"/>
  <c r="AJ147" i="32"/>
  <c r="AL135" i="32"/>
  <c r="N127" i="32"/>
  <c r="AJ170" i="32"/>
  <c r="L162" i="32"/>
  <c r="AM125" i="32"/>
  <c r="O117" i="32"/>
  <c r="AJ159" i="32"/>
  <c r="L151" i="32"/>
  <c r="AP112" i="32"/>
  <c r="R104" i="32"/>
  <c r="AN146" i="32"/>
  <c r="P138" i="32"/>
  <c r="N123" i="32"/>
  <c r="AL131" i="32"/>
  <c r="Q112" i="32"/>
  <c r="AO120" i="32"/>
  <c r="AM127" i="32"/>
  <c r="O119" i="32"/>
  <c r="AO109" i="32"/>
  <c r="Q101" i="32"/>
  <c r="AJ160" i="32"/>
  <c r="L152" i="32"/>
  <c r="M139" i="32"/>
  <c r="AK147" i="32"/>
  <c r="AP99" i="32"/>
  <c r="R91" i="32"/>
  <c r="AK142" i="32"/>
  <c r="M134" i="32"/>
  <c r="M143" i="32"/>
  <c r="AK151" i="32"/>
  <c r="AO138" i="32"/>
  <c r="Q130" i="32"/>
  <c r="L150" i="32"/>
  <c r="AJ158" i="32"/>
  <c r="AM134" i="32"/>
  <c r="O126" i="32"/>
  <c r="Q124" i="32"/>
  <c r="AO132" i="32"/>
  <c r="AN126" i="32"/>
  <c r="P118" i="32"/>
  <c r="L145" i="32"/>
  <c r="AJ153" i="32"/>
  <c r="AN115" i="32"/>
  <c r="P107" i="32"/>
  <c r="AP130" i="32"/>
  <c r="R122" i="32"/>
  <c r="AK144" i="32"/>
  <c r="M136" i="32"/>
  <c r="R116" i="32"/>
  <c r="AP124" i="32"/>
  <c r="AJ165" i="32"/>
  <c r="L157" i="32"/>
  <c r="P120" i="32"/>
  <c r="AN128" i="32"/>
  <c r="M146" i="32"/>
  <c r="AK154" i="32"/>
  <c r="AM146" i="32"/>
  <c r="O138" i="32"/>
  <c r="P132" i="32"/>
  <c r="AN140" i="32"/>
  <c r="AK148" i="32"/>
  <c r="M140" i="32"/>
  <c r="AP101" i="32"/>
  <c r="R93" i="32"/>
  <c r="N125" i="32"/>
  <c r="AL133" i="32"/>
  <c r="Q103" i="32"/>
  <c r="AO111" i="32"/>
  <c r="N146" i="32"/>
  <c r="AL154" i="32"/>
  <c r="AK141" i="32"/>
  <c r="M133" i="32"/>
  <c r="AP110" i="32"/>
  <c r="R102" i="32"/>
  <c r="AN117" i="32"/>
  <c r="P109" i="32"/>
  <c r="AK153" i="32" l="1"/>
  <c r="M145" i="32"/>
  <c r="R105" i="32"/>
  <c r="AP113" i="32"/>
  <c r="AM137" i="32"/>
  <c r="O129" i="32"/>
  <c r="Q113" i="32"/>
  <c r="AO121" i="32"/>
  <c r="L148" i="32"/>
  <c r="AJ156" i="32"/>
  <c r="AN129" i="32"/>
  <c r="P121" i="32"/>
  <c r="AL145" i="32"/>
  <c r="N137" i="32"/>
  <c r="L158" i="32"/>
  <c r="AJ166" i="32"/>
  <c r="AM135" i="32"/>
  <c r="O127" i="32"/>
  <c r="AK152" i="32"/>
  <c r="M144" i="32"/>
  <c r="N148" i="32"/>
  <c r="AL156" i="32"/>
  <c r="AO115" i="32"/>
  <c r="Q107" i="32"/>
  <c r="P140" i="32"/>
  <c r="AN148" i="32"/>
  <c r="AN123" i="32"/>
  <c r="P115" i="32"/>
  <c r="N142" i="32"/>
  <c r="AL150" i="32"/>
  <c r="AK162" i="32"/>
  <c r="M154" i="32"/>
  <c r="AJ161" i="32"/>
  <c r="L153" i="32"/>
  <c r="AK155" i="32"/>
  <c r="M147" i="32"/>
  <c r="AL162" i="32"/>
  <c r="N154" i="32"/>
  <c r="O134" i="32"/>
  <c r="AM142" i="32"/>
  <c r="AO119" i="32"/>
  <c r="Q111" i="32"/>
  <c r="O125" i="32"/>
  <c r="AM133" i="32"/>
  <c r="AO126" i="32"/>
  <c r="Q118" i="32"/>
  <c r="AO128" i="32"/>
  <c r="Q120" i="32"/>
  <c r="AK159" i="32"/>
  <c r="M151" i="32"/>
  <c r="P146" i="32"/>
  <c r="AN154" i="32"/>
  <c r="AP120" i="32"/>
  <c r="R112" i="32"/>
  <c r="AN136" i="32"/>
  <c r="P128" i="32"/>
  <c r="O140" i="32"/>
  <c r="AM148" i="32"/>
  <c r="L147" i="32"/>
  <c r="AJ155" i="32"/>
  <c r="N133" i="32"/>
  <c r="AL141" i="32"/>
  <c r="AO146" i="32"/>
  <c r="Q138" i="32"/>
  <c r="N131" i="32"/>
  <c r="AL139" i="32"/>
  <c r="AK150" i="32"/>
  <c r="M142" i="32"/>
  <c r="O146" i="32"/>
  <c r="AM154" i="32"/>
  <c r="AP118" i="32"/>
  <c r="R110" i="32"/>
  <c r="P126" i="32"/>
  <c r="AN134" i="32"/>
  <c r="AJ168" i="32"/>
  <c r="L160" i="32"/>
  <c r="L170" i="32"/>
  <c r="AJ178" i="32"/>
  <c r="AP109" i="32"/>
  <c r="R101" i="32"/>
  <c r="R130" i="32"/>
  <c r="AP138" i="32"/>
  <c r="AP107" i="32"/>
  <c r="R99" i="32"/>
  <c r="AJ167" i="32"/>
  <c r="L159" i="32"/>
  <c r="Q132" i="32"/>
  <c r="AO140" i="32"/>
  <c r="R124" i="32"/>
  <c r="AP132" i="32"/>
  <c r="O123" i="32"/>
  <c r="AM131" i="32"/>
  <c r="AL152" i="32"/>
  <c r="N144" i="32"/>
  <c r="AK156" i="32"/>
  <c r="M148" i="32"/>
  <c r="AM144" i="32"/>
  <c r="O136" i="32"/>
  <c r="AN125" i="32"/>
  <c r="P117" i="32"/>
  <c r="AK149" i="32"/>
  <c r="M141" i="32"/>
  <c r="L165" i="32"/>
  <c r="AJ173" i="32"/>
  <c r="AO117" i="32"/>
  <c r="Q109" i="32"/>
  <c r="N135" i="32"/>
  <c r="AL143" i="32"/>
  <c r="M153" i="32" l="1"/>
  <c r="AK161" i="32"/>
  <c r="L156" i="32"/>
  <c r="AJ164" i="32"/>
  <c r="AL153" i="32"/>
  <c r="N145" i="32"/>
  <c r="Q121" i="32"/>
  <c r="AO129" i="32"/>
  <c r="P129" i="32"/>
  <c r="AN137" i="32"/>
  <c r="AP121" i="32"/>
  <c r="R113" i="32"/>
  <c r="O137" i="32"/>
  <c r="AM145" i="32"/>
  <c r="P125" i="32"/>
  <c r="AN133" i="32"/>
  <c r="AN156" i="32"/>
  <c r="P148" i="32"/>
  <c r="AO123" i="32"/>
  <c r="Q115" i="32"/>
  <c r="AK163" i="32"/>
  <c r="M155" i="32"/>
  <c r="M152" i="32"/>
  <c r="AK160" i="32"/>
  <c r="L178" i="32"/>
  <c r="AJ186" i="32"/>
  <c r="P123" i="32"/>
  <c r="AN131" i="32"/>
  <c r="AL160" i="32"/>
  <c r="N152" i="32"/>
  <c r="O131" i="32"/>
  <c r="AM139" i="32"/>
  <c r="AL170" i="32"/>
  <c r="N162" i="32"/>
  <c r="AP146" i="32"/>
  <c r="R138" i="32"/>
  <c r="AK157" i="32"/>
  <c r="M149" i="32"/>
  <c r="O133" i="32"/>
  <c r="AM141" i="32"/>
  <c r="AO127" i="32"/>
  <c r="Q119" i="32"/>
  <c r="AP128" i="32"/>
  <c r="R120" i="32"/>
  <c r="AJ169" i="32"/>
  <c r="L161" i="32"/>
  <c r="AM143" i="32"/>
  <c r="O135" i="32"/>
  <c r="N150" i="32"/>
  <c r="AL158" i="32"/>
  <c r="R109" i="32"/>
  <c r="AP117" i="32"/>
  <c r="AN144" i="32"/>
  <c r="P136" i="32"/>
  <c r="R118" i="32"/>
  <c r="AP126" i="32"/>
  <c r="AN162" i="32"/>
  <c r="P154" i="32"/>
  <c r="N139" i="32"/>
  <c r="AL147" i="32"/>
  <c r="L166" i="32"/>
  <c r="AJ174" i="32"/>
  <c r="AO134" i="32"/>
  <c r="Q126" i="32"/>
  <c r="AJ176" i="32"/>
  <c r="L168" i="32"/>
  <c r="P134" i="32"/>
  <c r="AN142" i="32"/>
  <c r="R132" i="32"/>
  <c r="AP140" i="32"/>
  <c r="O154" i="32"/>
  <c r="AM162" i="32"/>
  <c r="M159" i="32"/>
  <c r="AK167" i="32"/>
  <c r="AK170" i="32"/>
  <c r="M162" i="32"/>
  <c r="AL149" i="32"/>
  <c r="N141" i="32"/>
  <c r="AJ163" i="32"/>
  <c r="L155" i="32"/>
  <c r="AM152" i="32"/>
  <c r="O144" i="32"/>
  <c r="AM150" i="32"/>
  <c r="O142" i="32"/>
  <c r="AM156" i="32"/>
  <c r="O148" i="32"/>
  <c r="AK164" i="32"/>
  <c r="M156" i="32"/>
  <c r="AL164" i="32"/>
  <c r="N156" i="32"/>
  <c r="AL151" i="32"/>
  <c r="N143" i="32"/>
  <c r="Q140" i="32"/>
  <c r="AO148" i="32"/>
  <c r="M150" i="32"/>
  <c r="AK158" i="32"/>
  <c r="AO125" i="32"/>
  <c r="Q117" i="32"/>
  <c r="AJ175" i="32"/>
  <c r="L167" i="32"/>
  <c r="L173" i="32"/>
  <c r="AJ181" i="32"/>
  <c r="AP115" i="32"/>
  <c r="R107" i="32"/>
  <c r="Q146" i="32"/>
  <c r="AO154" i="32"/>
  <c r="AO136" i="32"/>
  <c r="Q128" i="32"/>
  <c r="AK169" i="32" l="1"/>
  <c r="M161" i="32"/>
  <c r="Q129" i="32"/>
  <c r="AO137" i="32"/>
  <c r="O145" i="32"/>
  <c r="AM153" i="32"/>
  <c r="P137" i="32"/>
  <c r="AN145" i="32"/>
  <c r="N153" i="32"/>
  <c r="AL161" i="32"/>
  <c r="AJ172" i="32"/>
  <c r="L164" i="32"/>
  <c r="AP129" i="32"/>
  <c r="R121" i="32"/>
  <c r="AN150" i="32"/>
  <c r="P142" i="32"/>
  <c r="O156" i="32"/>
  <c r="AM164" i="32"/>
  <c r="Q134" i="32"/>
  <c r="AO142" i="32"/>
  <c r="AM160" i="32"/>
  <c r="O152" i="32"/>
  <c r="AM151" i="32"/>
  <c r="O143" i="32"/>
  <c r="N149" i="32"/>
  <c r="AL157" i="32"/>
  <c r="AO156" i="32"/>
  <c r="Q148" i="32"/>
  <c r="AK178" i="32"/>
  <c r="M170" i="32"/>
  <c r="AN170" i="32"/>
  <c r="P162" i="32"/>
  <c r="Q123" i="32"/>
  <c r="AO131" i="32"/>
  <c r="R117" i="32"/>
  <c r="AP125" i="32"/>
  <c r="L181" i="32"/>
  <c r="AJ189" i="32"/>
  <c r="P131" i="32"/>
  <c r="AN139" i="32"/>
  <c r="AJ182" i="32"/>
  <c r="L174" i="32"/>
  <c r="AK175" i="32"/>
  <c r="M167" i="32"/>
  <c r="R126" i="32"/>
  <c r="AP134" i="32"/>
  <c r="AP123" i="32"/>
  <c r="R115" i="32"/>
  <c r="AJ177" i="32"/>
  <c r="L169" i="32"/>
  <c r="AK171" i="32"/>
  <c r="M163" i="32"/>
  <c r="M157" i="32"/>
  <c r="AK165" i="32"/>
  <c r="AN164" i="32"/>
  <c r="P156" i="32"/>
  <c r="AM147" i="32"/>
  <c r="O139" i="32"/>
  <c r="Q125" i="32"/>
  <c r="AO133" i="32"/>
  <c r="AK168" i="32"/>
  <c r="M160" i="32"/>
  <c r="O141" i="32"/>
  <c r="AM149" i="32"/>
  <c r="AM170" i="32"/>
  <c r="O162" i="32"/>
  <c r="P133" i="32"/>
  <c r="AN141" i="32"/>
  <c r="AL166" i="32"/>
  <c r="N158" i="32"/>
  <c r="AJ184" i="32"/>
  <c r="L176" i="32"/>
  <c r="L175" i="32"/>
  <c r="AJ183" i="32"/>
  <c r="AL155" i="32"/>
  <c r="N147" i="32"/>
  <c r="AJ171" i="32"/>
  <c r="L163" i="32"/>
  <c r="AO135" i="32"/>
  <c r="Q127" i="32"/>
  <c r="AL172" i="32"/>
  <c r="N164" i="32"/>
  <c r="R146" i="32"/>
  <c r="AP154" i="32"/>
  <c r="AL168" i="32"/>
  <c r="N160" i="32"/>
  <c r="AM158" i="32"/>
  <c r="O150" i="32"/>
  <c r="R128" i="32"/>
  <c r="AP136" i="32"/>
  <c r="AO144" i="32"/>
  <c r="Q136" i="32"/>
  <c r="AO162" i="32"/>
  <c r="Q154" i="32"/>
  <c r="R140" i="32"/>
  <c r="AP148" i="32"/>
  <c r="AJ194" i="32"/>
  <c r="L186" i="32"/>
  <c r="AK166" i="32"/>
  <c r="M158" i="32"/>
  <c r="AL159" i="32"/>
  <c r="N151" i="32"/>
  <c r="M164" i="32"/>
  <c r="AK172" i="32"/>
  <c r="P144" i="32"/>
  <c r="AN152" i="32"/>
  <c r="N170" i="32"/>
  <c r="AL178" i="32"/>
  <c r="AK177" i="32" l="1"/>
  <c r="M169" i="32"/>
  <c r="AP137" i="32"/>
  <c r="R129" i="32"/>
  <c r="AL169" i="32"/>
  <c r="N161" i="32"/>
  <c r="AN153" i="32"/>
  <c r="P145" i="32"/>
  <c r="AJ180" i="32"/>
  <c r="L172" i="32"/>
  <c r="O153" i="32"/>
  <c r="AM161" i="32"/>
  <c r="AO145" i="32"/>
  <c r="Q137" i="32"/>
  <c r="AP162" i="32"/>
  <c r="R154" i="32"/>
  <c r="O170" i="32"/>
  <c r="AM178" i="32"/>
  <c r="R123" i="32"/>
  <c r="AP131" i="32"/>
  <c r="AP156" i="32"/>
  <c r="R148" i="32"/>
  <c r="Q133" i="32"/>
  <c r="AO141" i="32"/>
  <c r="P170" i="32"/>
  <c r="AN178" i="32"/>
  <c r="AJ185" i="32"/>
  <c r="L177" i="32"/>
  <c r="L194" i="32"/>
  <c r="AJ202" i="32"/>
  <c r="R134" i="32"/>
  <c r="AP142" i="32"/>
  <c r="N155" i="32"/>
  <c r="AL163" i="32"/>
  <c r="O147" i="32"/>
  <c r="AM155" i="32"/>
  <c r="AM168" i="32"/>
  <c r="O160" i="32"/>
  <c r="P141" i="32"/>
  <c r="AN149" i="32"/>
  <c r="AO143" i="32"/>
  <c r="Q135" i="32"/>
  <c r="AO152" i="32"/>
  <c r="Q144" i="32"/>
  <c r="L183" i="32"/>
  <c r="AJ191" i="32"/>
  <c r="AJ197" i="32"/>
  <c r="L189" i="32"/>
  <c r="AO150" i="32"/>
  <c r="Q142" i="32"/>
  <c r="AN172" i="32"/>
  <c r="P164" i="32"/>
  <c r="AO164" i="32"/>
  <c r="Q156" i="32"/>
  <c r="N172" i="32"/>
  <c r="AL180" i="32"/>
  <c r="M175" i="32"/>
  <c r="AK183" i="32"/>
  <c r="AJ179" i="32"/>
  <c r="L171" i="32"/>
  <c r="P139" i="32"/>
  <c r="AN147" i="32"/>
  <c r="P152" i="32"/>
  <c r="AN160" i="32"/>
  <c r="AP144" i="32"/>
  <c r="R136" i="32"/>
  <c r="AK173" i="32"/>
  <c r="M165" i="32"/>
  <c r="R125" i="32"/>
  <c r="AP133" i="32"/>
  <c r="O164" i="32"/>
  <c r="AM172" i="32"/>
  <c r="AL167" i="32"/>
  <c r="N159" i="32"/>
  <c r="N157" i="32"/>
  <c r="AL165" i="32"/>
  <c r="AJ190" i="32"/>
  <c r="L182" i="32"/>
  <c r="AJ192" i="32"/>
  <c r="L184" i="32"/>
  <c r="AL176" i="32"/>
  <c r="N168" i="32"/>
  <c r="M166" i="32"/>
  <c r="AK174" i="32"/>
  <c r="O149" i="32"/>
  <c r="AM157" i="32"/>
  <c r="AO170" i="32"/>
  <c r="Q162" i="32"/>
  <c r="AM159" i="32"/>
  <c r="O151" i="32"/>
  <c r="AK180" i="32"/>
  <c r="M172" i="32"/>
  <c r="AO139" i="32"/>
  <c r="Q131" i="32"/>
  <c r="AK186" i="32"/>
  <c r="M178" i="32"/>
  <c r="AK176" i="32"/>
  <c r="M168" i="32"/>
  <c r="AL186" i="32"/>
  <c r="N178" i="32"/>
  <c r="O158" i="32"/>
  <c r="AM166" i="32"/>
  <c r="N166" i="32"/>
  <c r="AL174" i="32"/>
  <c r="AK179" i="32"/>
  <c r="M171" i="32"/>
  <c r="AN158" i="32"/>
  <c r="P150" i="32"/>
  <c r="M177" i="32" l="1"/>
  <c r="AK185" i="32"/>
  <c r="AM169" i="32"/>
  <c r="O161" i="32"/>
  <c r="L180" i="32"/>
  <c r="AJ188" i="32"/>
  <c r="AN161" i="32"/>
  <c r="P153" i="32"/>
  <c r="AO153" i="32"/>
  <c r="Q145" i="32"/>
  <c r="AL177" i="32"/>
  <c r="N169" i="32"/>
  <c r="AP145" i="32"/>
  <c r="R137" i="32"/>
  <c r="R144" i="32"/>
  <c r="AP152" i="32"/>
  <c r="AJ210" i="32"/>
  <c r="L202" i="32"/>
  <c r="AN155" i="32"/>
  <c r="P147" i="32"/>
  <c r="L179" i="32"/>
  <c r="AJ187" i="32"/>
  <c r="AO151" i="32"/>
  <c r="Q143" i="32"/>
  <c r="P158" i="32"/>
  <c r="AN166" i="32"/>
  <c r="AP139" i="32"/>
  <c r="R131" i="32"/>
  <c r="AL184" i="32"/>
  <c r="N176" i="32"/>
  <c r="L192" i="32"/>
  <c r="AJ200" i="32"/>
  <c r="M183" i="32"/>
  <c r="AK191" i="32"/>
  <c r="L190" i="32"/>
  <c r="AJ198" i="32"/>
  <c r="Q141" i="32"/>
  <c r="AO149" i="32"/>
  <c r="AK188" i="32"/>
  <c r="M180" i="32"/>
  <c r="O159" i="32"/>
  <c r="AM167" i="32"/>
  <c r="AM176" i="32"/>
  <c r="O168" i="32"/>
  <c r="N186" i="32"/>
  <c r="AL194" i="32"/>
  <c r="M174" i="32"/>
  <c r="AK182" i="32"/>
  <c r="Q150" i="32"/>
  <c r="AO158" i="32"/>
  <c r="AJ199" i="32"/>
  <c r="L191" i="32"/>
  <c r="AO160" i="32"/>
  <c r="Q152" i="32"/>
  <c r="P149" i="32"/>
  <c r="AN157" i="32"/>
  <c r="Q164" i="32"/>
  <c r="AO172" i="32"/>
  <c r="R133" i="32"/>
  <c r="AP141" i="32"/>
  <c r="O155" i="32"/>
  <c r="AM163" i="32"/>
  <c r="AM186" i="32"/>
  <c r="O178" i="32"/>
  <c r="AM165" i="32"/>
  <c r="O157" i="32"/>
  <c r="AN168" i="32"/>
  <c r="P160" i="32"/>
  <c r="AN186" i="32"/>
  <c r="P178" i="32"/>
  <c r="N180" i="32"/>
  <c r="AL188" i="32"/>
  <c r="Q139" i="32"/>
  <c r="AO147" i="32"/>
  <c r="P172" i="32"/>
  <c r="AN180" i="32"/>
  <c r="R142" i="32"/>
  <c r="AP150" i="32"/>
  <c r="AK184" i="32"/>
  <c r="M176" i="32"/>
  <c r="L185" i="32"/>
  <c r="AJ193" i="32"/>
  <c r="M186" i="32"/>
  <c r="AK194" i="32"/>
  <c r="AP164" i="32"/>
  <c r="R156" i="32"/>
  <c r="AL171" i="32"/>
  <c r="N163" i="32"/>
  <c r="L197" i="32"/>
  <c r="AJ205" i="32"/>
  <c r="AL173" i="32"/>
  <c r="N165" i="32"/>
  <c r="AL175" i="32"/>
  <c r="N167" i="32"/>
  <c r="O172" i="32"/>
  <c r="AM180" i="32"/>
  <c r="AK187" i="32"/>
  <c r="M179" i="32"/>
  <c r="N174" i="32"/>
  <c r="AL182" i="32"/>
  <c r="AO178" i="32"/>
  <c r="Q170" i="32"/>
  <c r="AM174" i="32"/>
  <c r="O166" i="32"/>
  <c r="M173" i="32"/>
  <c r="AK181" i="32"/>
  <c r="AP170" i="32"/>
  <c r="R162" i="32"/>
  <c r="M185" i="32" l="1"/>
  <c r="AK193" i="32"/>
  <c r="AP153" i="32"/>
  <c r="R145" i="32"/>
  <c r="AO161" i="32"/>
  <c r="Q153" i="32"/>
  <c r="N177" i="32"/>
  <c r="AL185" i="32"/>
  <c r="AJ196" i="32"/>
  <c r="L188" i="32"/>
  <c r="P161" i="32"/>
  <c r="AN169" i="32"/>
  <c r="AM177" i="32"/>
  <c r="O169" i="32"/>
  <c r="N171" i="32"/>
  <c r="AL179" i="32"/>
  <c r="AO186" i="32"/>
  <c r="Q178" i="32"/>
  <c r="AO159" i="32"/>
  <c r="Q151" i="32"/>
  <c r="R170" i="32"/>
  <c r="AP178" i="32"/>
  <c r="N184" i="32"/>
  <c r="AL192" i="32"/>
  <c r="AP172" i="32"/>
  <c r="R164" i="32"/>
  <c r="AL190" i="32"/>
  <c r="N182" i="32"/>
  <c r="O176" i="32"/>
  <c r="AM184" i="32"/>
  <c r="R141" i="32"/>
  <c r="AP149" i="32"/>
  <c r="M184" i="32"/>
  <c r="AK192" i="32"/>
  <c r="R150" i="32"/>
  <c r="AP158" i="32"/>
  <c r="AJ206" i="32"/>
  <c r="L198" i="32"/>
  <c r="AN176" i="32"/>
  <c r="P168" i="32"/>
  <c r="M194" i="32"/>
  <c r="AK202" i="32"/>
  <c r="O167" i="32"/>
  <c r="AM175" i="32"/>
  <c r="P186" i="32"/>
  <c r="AN194" i="32"/>
  <c r="AK190" i="32"/>
  <c r="M182" i="32"/>
  <c r="AN174" i="32"/>
  <c r="P166" i="32"/>
  <c r="L187" i="32"/>
  <c r="AJ195" i="32"/>
  <c r="AM188" i="32"/>
  <c r="O180" i="32"/>
  <c r="AN163" i="32"/>
  <c r="P155" i="32"/>
  <c r="L205" i="32"/>
  <c r="AJ213" i="32"/>
  <c r="AO166" i="32"/>
  <c r="Q158" i="32"/>
  <c r="AK196" i="32"/>
  <c r="M188" i="32"/>
  <c r="AO180" i="32"/>
  <c r="Q172" i="32"/>
  <c r="Q160" i="32"/>
  <c r="AO168" i="32"/>
  <c r="L210" i="32"/>
  <c r="AJ218" i="32"/>
  <c r="O174" i="32"/>
  <c r="AM182" i="32"/>
  <c r="R139" i="32"/>
  <c r="AP147" i="32"/>
  <c r="AM171" i="32"/>
  <c r="O163" i="32"/>
  <c r="AJ208" i="32"/>
  <c r="L200" i="32"/>
  <c r="AP160" i="32"/>
  <c r="R152" i="32"/>
  <c r="AL202" i="32"/>
  <c r="N194" i="32"/>
  <c r="AM173" i="32"/>
  <c r="O165" i="32"/>
  <c r="L193" i="32"/>
  <c r="AJ201" i="32"/>
  <c r="O186" i="32"/>
  <c r="AM194" i="32"/>
  <c r="AK195" i="32"/>
  <c r="M187" i="32"/>
  <c r="AO157" i="32"/>
  <c r="Q149" i="32"/>
  <c r="N175" i="32"/>
  <c r="AL183" i="32"/>
  <c r="AN188" i="32"/>
  <c r="P180" i="32"/>
  <c r="AN165" i="32"/>
  <c r="P157" i="32"/>
  <c r="AL181" i="32"/>
  <c r="N173" i="32"/>
  <c r="AK189" i="32"/>
  <c r="M181" i="32"/>
  <c r="AO155" i="32"/>
  <c r="Q147" i="32"/>
  <c r="AK199" i="32"/>
  <c r="M191" i="32"/>
  <c r="N188" i="32"/>
  <c r="AL196" i="32"/>
  <c r="AJ207" i="32"/>
  <c r="L199" i="32"/>
  <c r="AK201" i="32" l="1"/>
  <c r="M193" i="32"/>
  <c r="AN177" i="32"/>
  <c r="P169" i="32"/>
  <c r="O177" i="32"/>
  <c r="AM185" i="32"/>
  <c r="L196" i="32"/>
  <c r="AJ204" i="32"/>
  <c r="AL193" i="32"/>
  <c r="N185" i="32"/>
  <c r="AO169" i="32"/>
  <c r="Q161" i="32"/>
  <c r="AP161" i="32"/>
  <c r="R153" i="32"/>
  <c r="AP157" i="32"/>
  <c r="R149" i="32"/>
  <c r="Q180" i="32"/>
  <c r="AO188" i="32"/>
  <c r="AJ216" i="32"/>
  <c r="L208" i="32"/>
  <c r="P174" i="32"/>
  <c r="AN182" i="32"/>
  <c r="AO176" i="32"/>
  <c r="Q168" i="32"/>
  <c r="P194" i="32"/>
  <c r="AN202" i="32"/>
  <c r="N202" i="32"/>
  <c r="AL210" i="32"/>
  <c r="O175" i="32"/>
  <c r="AM183" i="32"/>
  <c r="L206" i="32"/>
  <c r="AJ214" i="32"/>
  <c r="AO194" i="32"/>
  <c r="Q186" i="32"/>
  <c r="O184" i="32"/>
  <c r="AM192" i="32"/>
  <c r="AP186" i="32"/>
  <c r="R178" i="32"/>
  <c r="P188" i="32"/>
  <c r="AN196" i="32"/>
  <c r="AP166" i="32"/>
  <c r="R158" i="32"/>
  <c r="AO163" i="32"/>
  <c r="Q155" i="32"/>
  <c r="AP180" i="32"/>
  <c r="R172" i="32"/>
  <c r="AN173" i="32"/>
  <c r="P165" i="32"/>
  <c r="AJ221" i="32"/>
  <c r="L213" i="32"/>
  <c r="O188" i="32"/>
  <c r="AM196" i="32"/>
  <c r="AJ226" i="32"/>
  <c r="L218" i="32"/>
  <c r="L201" i="32"/>
  <c r="AJ209" i="32"/>
  <c r="AK198" i="32"/>
  <c r="M190" i="32"/>
  <c r="M189" i="32"/>
  <c r="AK197" i="32"/>
  <c r="AL198" i="32"/>
  <c r="N190" i="32"/>
  <c r="AL189" i="32"/>
  <c r="N181" i="32"/>
  <c r="AL200" i="32"/>
  <c r="N192" i="32"/>
  <c r="AK210" i="32"/>
  <c r="M202" i="32"/>
  <c r="AO174" i="32"/>
  <c r="Q166" i="32"/>
  <c r="AJ203" i="32"/>
  <c r="L195" i="32"/>
  <c r="M192" i="32"/>
  <c r="AK200" i="32"/>
  <c r="N179" i="32"/>
  <c r="AL187" i="32"/>
  <c r="O194" i="32"/>
  <c r="AM202" i="32"/>
  <c r="M199" i="32"/>
  <c r="AK207" i="32"/>
  <c r="AM181" i="32"/>
  <c r="O173" i="32"/>
  <c r="M196" i="32"/>
  <c r="AK204" i="32"/>
  <c r="AP168" i="32"/>
  <c r="R160" i="32"/>
  <c r="AJ215" i="32"/>
  <c r="L207" i="32"/>
  <c r="P176" i="32"/>
  <c r="AN184" i="32"/>
  <c r="AO167" i="32"/>
  <c r="Q159" i="32"/>
  <c r="AL191" i="32"/>
  <c r="N183" i="32"/>
  <c r="AM179" i="32"/>
  <c r="O171" i="32"/>
  <c r="AN171" i="32"/>
  <c r="P163" i="32"/>
  <c r="AL204" i="32"/>
  <c r="N196" i="32"/>
  <c r="AP155" i="32"/>
  <c r="R147" i="32"/>
  <c r="AO165" i="32"/>
  <c r="Q157" i="32"/>
  <c r="AM190" i="32"/>
  <c r="O182" i="32"/>
  <c r="M195" i="32"/>
  <c r="AK203" i="32"/>
  <c r="M201" i="32" l="1"/>
  <c r="AK209" i="32"/>
  <c r="AL201" i="32"/>
  <c r="N193" i="32"/>
  <c r="AP169" i="32"/>
  <c r="R161" i="32"/>
  <c r="AJ212" i="32"/>
  <c r="L204" i="32"/>
  <c r="AO177" i="32"/>
  <c r="Q169" i="32"/>
  <c r="O185" i="32"/>
  <c r="AM193" i="32"/>
  <c r="P177" i="32"/>
  <c r="AN185" i="32"/>
  <c r="AM191" i="32"/>
  <c r="O183" i="32"/>
  <c r="AL197" i="32"/>
  <c r="N189" i="32"/>
  <c r="AN210" i="32"/>
  <c r="P202" i="32"/>
  <c r="O179" i="32"/>
  <c r="AM187" i="32"/>
  <c r="AM189" i="32"/>
  <c r="O181" i="32"/>
  <c r="AL206" i="32"/>
  <c r="N198" i="32"/>
  <c r="AP163" i="32"/>
  <c r="R155" i="32"/>
  <c r="M210" i="32"/>
  <c r="AK218" i="32"/>
  <c r="AK212" i="32"/>
  <c r="M204" i="32"/>
  <c r="R180" i="32"/>
  <c r="AP188" i="32"/>
  <c r="AO184" i="32"/>
  <c r="Q176" i="32"/>
  <c r="AM210" i="32"/>
  <c r="O202" i="32"/>
  <c r="P196" i="32"/>
  <c r="AN204" i="32"/>
  <c r="P182" i="32"/>
  <c r="AN190" i="32"/>
  <c r="AN179" i="32"/>
  <c r="P171" i="32"/>
  <c r="AO171" i="32"/>
  <c r="Q163" i="32"/>
  <c r="R166" i="32"/>
  <c r="AP174" i="32"/>
  <c r="AN192" i="32"/>
  <c r="P184" i="32"/>
  <c r="AK208" i="32"/>
  <c r="M200" i="32"/>
  <c r="AM200" i="32"/>
  <c r="O192" i="32"/>
  <c r="R186" i="32"/>
  <c r="AP194" i="32"/>
  <c r="AJ234" i="32"/>
  <c r="L226" i="32"/>
  <c r="N204" i="32"/>
  <c r="AL212" i="32"/>
  <c r="AK215" i="32"/>
  <c r="M207" i="32"/>
  <c r="AL199" i="32"/>
  <c r="N191" i="32"/>
  <c r="M203" i="32"/>
  <c r="AK211" i="32"/>
  <c r="AJ217" i="32"/>
  <c r="L209" i="32"/>
  <c r="AM204" i="32"/>
  <c r="O196" i="32"/>
  <c r="Q188" i="32"/>
  <c r="AO196" i="32"/>
  <c r="AL218" i="32"/>
  <c r="N210" i="32"/>
  <c r="AK205" i="32"/>
  <c r="M197" i="32"/>
  <c r="AJ224" i="32"/>
  <c r="L216" i="32"/>
  <c r="O190" i="32"/>
  <c r="AM198" i="32"/>
  <c r="L215" i="32"/>
  <c r="AJ223" i="32"/>
  <c r="L203" i="32"/>
  <c r="AJ211" i="32"/>
  <c r="Q194" i="32"/>
  <c r="AO202" i="32"/>
  <c r="AN181" i="32"/>
  <c r="P173" i="32"/>
  <c r="Q167" i="32"/>
  <c r="AO175" i="32"/>
  <c r="L214" i="32"/>
  <c r="AJ222" i="32"/>
  <c r="AL208" i="32"/>
  <c r="N200" i="32"/>
  <c r="M198" i="32"/>
  <c r="AK206" i="32"/>
  <c r="AL195" i="32"/>
  <c r="N187" i="32"/>
  <c r="AO173" i="32"/>
  <c r="Q165" i="32"/>
  <c r="AP176" i="32"/>
  <c r="R168" i="32"/>
  <c r="AO182" i="32"/>
  <c r="Q174" i="32"/>
  <c r="L221" i="32"/>
  <c r="AJ229" i="32"/>
  <c r="R157" i="32"/>
  <c r="AP165" i="32"/>
  <c r="AK217" i="32" l="1"/>
  <c r="M209" i="32"/>
  <c r="AM201" i="32"/>
  <c r="O193" i="32"/>
  <c r="AO185" i="32"/>
  <c r="Q177" i="32"/>
  <c r="L212" i="32"/>
  <c r="AJ220" i="32"/>
  <c r="AN193" i="32"/>
  <c r="P185" i="32"/>
  <c r="AP177" i="32"/>
  <c r="R169" i="32"/>
  <c r="AL209" i="32"/>
  <c r="N201" i="32"/>
  <c r="AN200" i="32"/>
  <c r="P192" i="32"/>
  <c r="AP171" i="32"/>
  <c r="R163" i="32"/>
  <c r="AO179" i="32"/>
  <c r="Q171" i="32"/>
  <c r="AL226" i="32"/>
  <c r="N218" i="32"/>
  <c r="L224" i="32"/>
  <c r="AJ232" i="32"/>
  <c r="M205" i="32"/>
  <c r="AK213" i="32"/>
  <c r="N206" i="32"/>
  <c r="AL214" i="32"/>
  <c r="AM197" i="32"/>
  <c r="O189" i="32"/>
  <c r="L223" i="32"/>
  <c r="AJ231" i="32"/>
  <c r="M212" i="32"/>
  <c r="AK220" i="32"/>
  <c r="N208" i="32"/>
  <c r="AL216" i="32"/>
  <c r="P204" i="32"/>
  <c r="AN212" i="32"/>
  <c r="AJ237" i="32"/>
  <c r="L229" i="32"/>
  <c r="AN189" i="32"/>
  <c r="P181" i="32"/>
  <c r="AM218" i="32"/>
  <c r="O210" i="32"/>
  <c r="AN218" i="32"/>
  <c r="P210" i="32"/>
  <c r="AO181" i="32"/>
  <c r="Q173" i="32"/>
  <c r="AL220" i="32"/>
  <c r="N212" i="32"/>
  <c r="AJ230" i="32"/>
  <c r="L222" i="32"/>
  <c r="Q175" i="32"/>
  <c r="AO183" i="32"/>
  <c r="AJ242" i="32"/>
  <c r="L234" i="32"/>
  <c r="AN198" i="32"/>
  <c r="P190" i="32"/>
  <c r="AM195" i="32"/>
  <c r="O187" i="32"/>
  <c r="AO190" i="32"/>
  <c r="Q182" i="32"/>
  <c r="AO192" i="32"/>
  <c r="Q184" i="32"/>
  <c r="N197" i="32"/>
  <c r="AL205" i="32"/>
  <c r="AK226" i="32"/>
  <c r="M218" i="32"/>
  <c r="AK214" i="32"/>
  <c r="M206" i="32"/>
  <c r="R188" i="32"/>
  <c r="AP196" i="32"/>
  <c r="N199" i="32"/>
  <c r="AL207" i="32"/>
  <c r="AM206" i="32"/>
  <c r="O198" i="32"/>
  <c r="N195" i="32"/>
  <c r="AL203" i="32"/>
  <c r="M215" i="32"/>
  <c r="AK223" i="32"/>
  <c r="AP182" i="32"/>
  <c r="R174" i="32"/>
  <c r="P179" i="32"/>
  <c r="AN187" i="32"/>
  <c r="AO204" i="32"/>
  <c r="Q196" i="32"/>
  <c r="AP173" i="32"/>
  <c r="R165" i="32"/>
  <c r="O204" i="32"/>
  <c r="AM212" i="32"/>
  <c r="AP202" i="32"/>
  <c r="R194" i="32"/>
  <c r="AJ225" i="32"/>
  <c r="L217" i="32"/>
  <c r="AO210" i="32"/>
  <c r="Q202" i="32"/>
  <c r="AK219" i="32"/>
  <c r="M211" i="32"/>
  <c r="O200" i="32"/>
  <c r="AM208" i="32"/>
  <c r="L211" i="32"/>
  <c r="AJ219" i="32"/>
  <c r="AP184" i="32"/>
  <c r="R176" i="32"/>
  <c r="AK216" i="32"/>
  <c r="M208" i="32"/>
  <c r="O191" i="32"/>
  <c r="AM199" i="32"/>
  <c r="M217" i="32" l="1"/>
  <c r="AK225" i="32"/>
  <c r="R177" i="32"/>
  <c r="AP185" i="32"/>
  <c r="N209" i="32"/>
  <c r="AL217" i="32"/>
  <c r="AN201" i="32"/>
  <c r="P193" i="32"/>
  <c r="AJ228" i="32"/>
  <c r="L220" i="32"/>
  <c r="Q185" i="32"/>
  <c r="AO193" i="32"/>
  <c r="O201" i="32"/>
  <c r="AM209" i="32"/>
  <c r="N220" i="32"/>
  <c r="AL228" i="32"/>
  <c r="P218" i="32"/>
  <c r="AN226" i="32"/>
  <c r="AP210" i="32"/>
  <c r="R202" i="32"/>
  <c r="AM207" i="32"/>
  <c r="O199" i="32"/>
  <c r="AL234" i="32"/>
  <c r="N226" i="32"/>
  <c r="R182" i="32"/>
  <c r="AP190" i="32"/>
  <c r="AJ239" i="32"/>
  <c r="L231" i="32"/>
  <c r="AO198" i="32"/>
  <c r="Q190" i="32"/>
  <c r="O195" i="32"/>
  <c r="AM203" i="32"/>
  <c r="AK228" i="32"/>
  <c r="M220" i="32"/>
  <c r="AL211" i="32"/>
  <c r="N203" i="32"/>
  <c r="P198" i="32"/>
  <c r="AN206" i="32"/>
  <c r="AK224" i="32"/>
  <c r="M216" i="32"/>
  <c r="Q179" i="32"/>
  <c r="AO187" i="32"/>
  <c r="AL224" i="32"/>
  <c r="N216" i="32"/>
  <c r="L219" i="32"/>
  <c r="AJ227" i="32"/>
  <c r="AK234" i="32"/>
  <c r="M226" i="32"/>
  <c r="AM216" i="32"/>
  <c r="O208" i="32"/>
  <c r="AL222" i="32"/>
  <c r="N214" i="32"/>
  <c r="M213" i="32"/>
  <c r="AK221" i="32"/>
  <c r="Q204" i="32"/>
  <c r="AO212" i="32"/>
  <c r="R171" i="32"/>
  <c r="AP179" i="32"/>
  <c r="AL213" i="32"/>
  <c r="N205" i="32"/>
  <c r="AO189" i="32"/>
  <c r="Q181" i="32"/>
  <c r="O197" i="32"/>
  <c r="AM205" i="32"/>
  <c r="O206" i="32"/>
  <c r="AM214" i="32"/>
  <c r="L232" i="32"/>
  <c r="AJ240" i="32"/>
  <c r="P212" i="32"/>
  <c r="AN220" i="32"/>
  <c r="AK231" i="32"/>
  <c r="M223" i="32"/>
  <c r="M219" i="32"/>
  <c r="AK227" i="32"/>
  <c r="Q192" i="32"/>
  <c r="AO200" i="32"/>
  <c r="AO218" i="32"/>
  <c r="Q210" i="32"/>
  <c r="O218" i="32"/>
  <c r="AM226" i="32"/>
  <c r="AL215" i="32"/>
  <c r="N207" i="32"/>
  <c r="AJ233" i="32"/>
  <c r="L225" i="32"/>
  <c r="P189" i="32"/>
  <c r="AN197" i="32"/>
  <c r="AP204" i="32"/>
  <c r="R196" i="32"/>
  <c r="L237" i="32"/>
  <c r="AJ245" i="32"/>
  <c r="O212" i="32"/>
  <c r="AM220" i="32"/>
  <c r="R173" i="32"/>
  <c r="AP181" i="32"/>
  <c r="L242" i="32"/>
  <c r="AJ250" i="32"/>
  <c r="Q183" i="32"/>
  <c r="AO191" i="32"/>
  <c r="P187" i="32"/>
  <c r="AN195" i="32"/>
  <c r="AP192" i="32"/>
  <c r="R184" i="32"/>
  <c r="M214" i="32"/>
  <c r="AK222" i="32"/>
  <c r="L230" i="32"/>
  <c r="AJ238" i="32"/>
  <c r="P200" i="32"/>
  <c r="AN208" i="32"/>
  <c r="M225" i="32" l="1"/>
  <c r="AK233" i="32"/>
  <c r="O209" i="32"/>
  <c r="AM217" i="32"/>
  <c r="AJ236" i="32"/>
  <c r="L228" i="32"/>
  <c r="AN209" i="32"/>
  <c r="P201" i="32"/>
  <c r="AL225" i="32"/>
  <c r="N217" i="32"/>
  <c r="AO201" i="32"/>
  <c r="Q193" i="32"/>
  <c r="R185" i="32"/>
  <c r="AP193" i="32"/>
  <c r="O214" i="32"/>
  <c r="AM222" i="32"/>
  <c r="AM234" i="32"/>
  <c r="O226" i="32"/>
  <c r="AO226" i="32"/>
  <c r="Q218" i="32"/>
  <c r="Q212" i="32"/>
  <c r="AO220" i="32"/>
  <c r="AJ235" i="32"/>
  <c r="L227" i="32"/>
  <c r="AM213" i="32"/>
  <c r="O205" i="32"/>
  <c r="P206" i="32"/>
  <c r="AN214" i="32"/>
  <c r="AK239" i="32"/>
  <c r="M231" i="32"/>
  <c r="O207" i="32"/>
  <c r="AM215" i="32"/>
  <c r="Q189" i="32"/>
  <c r="AO197" i="32"/>
  <c r="AO195" i="32"/>
  <c r="Q187" i="32"/>
  <c r="AN216" i="32"/>
  <c r="P208" i="32"/>
  <c r="AJ253" i="32"/>
  <c r="L253" i="32" s="1"/>
  <c r="L245" i="32"/>
  <c r="Q198" i="32"/>
  <c r="AO206" i="32"/>
  <c r="AJ258" i="32"/>
  <c r="L258" i="32" s="1"/>
  <c r="L250" i="32"/>
  <c r="AP187" i="32"/>
  <c r="R179" i="32"/>
  <c r="M221" i="32"/>
  <c r="AK229" i="32"/>
  <c r="N222" i="32"/>
  <c r="AL230" i="32"/>
  <c r="N211" i="32"/>
  <c r="AL219" i="32"/>
  <c r="AP218" i="32"/>
  <c r="R210" i="32"/>
  <c r="R190" i="32"/>
  <c r="AP198" i="32"/>
  <c r="AP189" i="32"/>
  <c r="R181" i="32"/>
  <c r="AJ246" i="32"/>
  <c r="L238" i="32"/>
  <c r="AK230" i="32"/>
  <c r="M222" i="32"/>
  <c r="AN228" i="32"/>
  <c r="P220" i="32"/>
  <c r="AN234" i="32"/>
  <c r="P226" i="32"/>
  <c r="AO199" i="32"/>
  <c r="Q191" i="32"/>
  <c r="N215" i="32"/>
  <c r="AL223" i="32"/>
  <c r="N213" i="32"/>
  <c r="AL221" i="32"/>
  <c r="AK235" i="32"/>
  <c r="M227" i="32"/>
  <c r="R204" i="32"/>
  <c r="AP212" i="32"/>
  <c r="O216" i="32"/>
  <c r="AM224" i="32"/>
  <c r="M228" i="32"/>
  <c r="AK236" i="32"/>
  <c r="L233" i="32"/>
  <c r="AJ241" i="32"/>
  <c r="N224" i="32"/>
  <c r="AL232" i="32"/>
  <c r="AO208" i="32"/>
  <c r="Q200" i="32"/>
  <c r="P197" i="32"/>
  <c r="AN205" i="32"/>
  <c r="L240" i="32"/>
  <c r="AJ248" i="32"/>
  <c r="O203" i="32"/>
  <c r="AM211" i="32"/>
  <c r="AL236" i="32"/>
  <c r="N228" i="32"/>
  <c r="P195" i="32"/>
  <c r="AN203" i="32"/>
  <c r="L239" i="32"/>
  <c r="AJ247" i="32"/>
  <c r="AL242" i="32"/>
  <c r="N234" i="32"/>
  <c r="AK232" i="32"/>
  <c r="M224" i="32"/>
  <c r="AM228" i="32"/>
  <c r="O220" i="32"/>
  <c r="R192" i="32"/>
  <c r="AP200" i="32"/>
  <c r="AK242" i="32"/>
  <c r="M234" i="32"/>
  <c r="AK241" i="32" l="1"/>
  <c r="M233" i="32"/>
  <c r="AO209" i="32"/>
  <c r="Q201" i="32"/>
  <c r="AL233" i="32"/>
  <c r="N225" i="32"/>
  <c r="AP201" i="32"/>
  <c r="R193" i="32"/>
  <c r="P209" i="32"/>
  <c r="AN217" i="32"/>
  <c r="AJ244" i="32"/>
  <c r="L236" i="32"/>
  <c r="O217" i="32"/>
  <c r="AM225" i="32"/>
  <c r="P234" i="32"/>
  <c r="AN242" i="32"/>
  <c r="N232" i="32"/>
  <c r="AL240" i="32"/>
  <c r="M239" i="32"/>
  <c r="AK247" i="32"/>
  <c r="O213" i="32"/>
  <c r="AM221" i="32"/>
  <c r="M235" i="32"/>
  <c r="AK243" i="32"/>
  <c r="AL229" i="32"/>
  <c r="N221" i="32"/>
  <c r="AK237" i="32"/>
  <c r="M229" i="32"/>
  <c r="P203" i="32"/>
  <c r="AN211" i="32"/>
  <c r="M230" i="32"/>
  <c r="AK238" i="32"/>
  <c r="P214" i="32"/>
  <c r="AN222" i="32"/>
  <c r="AJ256" i="32"/>
  <c r="L256" i="32" s="1"/>
  <c r="L248" i="32"/>
  <c r="AJ243" i="32"/>
  <c r="L235" i="32"/>
  <c r="AP206" i="32"/>
  <c r="R198" i="32"/>
  <c r="R218" i="32"/>
  <c r="AP226" i="32"/>
  <c r="P216" i="32"/>
  <c r="AN224" i="32"/>
  <c r="AO234" i="32"/>
  <c r="Q226" i="32"/>
  <c r="N242" i="32"/>
  <c r="AL250" i="32"/>
  <c r="AM223" i="32"/>
  <c r="O215" i="32"/>
  <c r="AM232" i="32"/>
  <c r="O224" i="32"/>
  <c r="AL244" i="32"/>
  <c r="N236" i="32"/>
  <c r="AM219" i="32"/>
  <c r="O211" i="32"/>
  <c r="AK250" i="32"/>
  <c r="M242" i="32"/>
  <c r="AL231" i="32"/>
  <c r="N223" i="32"/>
  <c r="AL227" i="32"/>
  <c r="N219" i="32"/>
  <c r="AP195" i="32"/>
  <c r="R187" i="32"/>
  <c r="L246" i="32"/>
  <c r="AJ254" i="32"/>
  <c r="L254" i="32" s="1"/>
  <c r="AO228" i="32"/>
  <c r="Q220" i="32"/>
  <c r="AO216" i="32"/>
  <c r="Q208" i="32"/>
  <c r="O234" i="32"/>
  <c r="AM242" i="32"/>
  <c r="L247" i="32"/>
  <c r="AJ255" i="32"/>
  <c r="L255" i="32" s="1"/>
  <c r="AN236" i="32"/>
  <c r="P228" i="32"/>
  <c r="AK244" i="32"/>
  <c r="M236" i="32"/>
  <c r="AP220" i="32"/>
  <c r="R212" i="32"/>
  <c r="AP197" i="32"/>
  <c r="R189" i="32"/>
  <c r="AM236" i="32"/>
  <c r="O228" i="32"/>
  <c r="N230" i="32"/>
  <c r="AL238" i="32"/>
  <c r="AM230" i="32"/>
  <c r="O222" i="32"/>
  <c r="Q197" i="32"/>
  <c r="AO205" i="32"/>
  <c r="AJ249" i="32"/>
  <c r="L241" i="32"/>
  <c r="Q206" i="32"/>
  <c r="AO214" i="32"/>
  <c r="P205" i="32"/>
  <c r="AN213" i="32"/>
  <c r="R200" i="32"/>
  <c r="AP208" i="32"/>
  <c r="AK240" i="32"/>
  <c r="M232" i="32"/>
  <c r="Q199" i="32"/>
  <c r="AO207" i="32"/>
  <c r="Q195" i="32"/>
  <c r="AO203" i="32"/>
  <c r="M241" i="32" l="1"/>
  <c r="AK249" i="32"/>
  <c r="AJ252" i="32"/>
  <c r="L252" i="32" s="1"/>
  <c r="L244" i="32"/>
  <c r="O225" i="32"/>
  <c r="AM233" i="32"/>
  <c r="AN225" i="32"/>
  <c r="P217" i="32"/>
  <c r="R201" i="32"/>
  <c r="AP209" i="32"/>
  <c r="AL241" i="32"/>
  <c r="N233" i="32"/>
  <c r="Q209" i="32"/>
  <c r="AO217" i="32"/>
  <c r="AO215" i="32"/>
  <c r="Q207" i="32"/>
  <c r="AP216" i="32"/>
  <c r="R208" i="32"/>
  <c r="AK251" i="32"/>
  <c r="M251" i="32" s="1"/>
  <c r="M243" i="32"/>
  <c r="AO236" i="32"/>
  <c r="Q228" i="32"/>
  <c r="O236" i="32"/>
  <c r="AM244" i="32"/>
  <c r="M237" i="32"/>
  <c r="AK245" i="32"/>
  <c r="AL235" i="32"/>
  <c r="N227" i="32"/>
  <c r="AK258" i="32"/>
  <c r="M258" i="32" s="1"/>
  <c r="M250" i="32"/>
  <c r="L249" i="32"/>
  <c r="AJ257" i="32"/>
  <c r="L257" i="32" s="1"/>
  <c r="R206" i="32"/>
  <c r="AP214" i="32"/>
  <c r="AK246" i="32"/>
  <c r="M238" i="32"/>
  <c r="AN219" i="32"/>
  <c r="P211" i="32"/>
  <c r="AP228" i="32"/>
  <c r="R220" i="32"/>
  <c r="AP234" i="32"/>
  <c r="R226" i="32"/>
  <c r="AO222" i="32"/>
  <c r="Q214" i="32"/>
  <c r="AO213" i="32"/>
  <c r="Q205" i="32"/>
  <c r="AM250" i="32"/>
  <c r="O242" i="32"/>
  <c r="AK255" i="32"/>
  <c r="M255" i="32" s="1"/>
  <c r="M247" i="32"/>
  <c r="P213" i="32"/>
  <c r="AN221" i="32"/>
  <c r="AM227" i="32"/>
  <c r="O219" i="32"/>
  <c r="AJ251" i="32"/>
  <c r="L251" i="32" s="1"/>
  <c r="L243" i="32"/>
  <c r="N250" i="32"/>
  <c r="AL258" i="32"/>
  <c r="N258" i="32" s="1"/>
  <c r="R195" i="32"/>
  <c r="AP203" i="32"/>
  <c r="N229" i="32"/>
  <c r="AL237" i="32"/>
  <c r="O221" i="32"/>
  <c r="AM229" i="32"/>
  <c r="AL248" i="32"/>
  <c r="N240" i="32"/>
  <c r="R197" i="32"/>
  <c r="AP205" i="32"/>
  <c r="N244" i="32"/>
  <c r="AL252" i="32"/>
  <c r="N252" i="32" s="1"/>
  <c r="P224" i="32"/>
  <c r="AN232" i="32"/>
  <c r="M244" i="32"/>
  <c r="AK252" i="32"/>
  <c r="M252" i="32" s="1"/>
  <c r="O230" i="32"/>
  <c r="AM238" i="32"/>
  <c r="Q203" i="32"/>
  <c r="AO211" i="32"/>
  <c r="N238" i="32"/>
  <c r="AL246" i="32"/>
  <c r="P222" i="32"/>
  <c r="AN230" i="32"/>
  <c r="P242" i="32"/>
  <c r="AN250" i="32"/>
  <c r="O223" i="32"/>
  <c r="AM231" i="32"/>
  <c r="M240" i="32"/>
  <c r="AK248" i="32"/>
  <c r="AO242" i="32"/>
  <c r="Q234" i="32"/>
  <c r="N231" i="32"/>
  <c r="AL239" i="32"/>
  <c r="P236" i="32"/>
  <c r="AN244" i="32"/>
  <c r="AO224" i="32"/>
  <c r="Q216" i="32"/>
  <c r="O232" i="32"/>
  <c r="AM240" i="32"/>
  <c r="M249" i="32" l="1"/>
  <c r="AK257" i="32"/>
  <c r="M257" i="32" s="1"/>
  <c r="N241" i="32"/>
  <c r="AL249" i="32"/>
  <c r="AP217" i="32"/>
  <c r="R209" i="32"/>
  <c r="AN233" i="32"/>
  <c r="P225" i="32"/>
  <c r="AM241" i="32"/>
  <c r="O233" i="32"/>
  <c r="AO225" i="32"/>
  <c r="Q217" i="32"/>
  <c r="AN258" i="32"/>
  <c r="P258" i="32" s="1"/>
  <c r="P250" i="32"/>
  <c r="AL254" i="32"/>
  <c r="N254" i="32" s="1"/>
  <c r="N246" i="32"/>
  <c r="AM248" i="32"/>
  <c r="O240" i="32"/>
  <c r="AM237" i="32"/>
  <c r="O229" i="32"/>
  <c r="AM246" i="32"/>
  <c r="O238" i="32"/>
  <c r="Q224" i="32"/>
  <c r="AO232" i="32"/>
  <c r="AP211" i="32"/>
  <c r="R203" i="32"/>
  <c r="AL247" i="32"/>
  <c r="N239" i="32"/>
  <c r="AN227" i="32"/>
  <c r="P219" i="32"/>
  <c r="N248" i="32"/>
  <c r="AL256" i="32"/>
  <c r="N256" i="32" s="1"/>
  <c r="Q213" i="32"/>
  <c r="AO221" i="32"/>
  <c r="AN240" i="32"/>
  <c r="P232" i="32"/>
  <c r="AP213" i="32"/>
  <c r="R205" i="32"/>
  <c r="P230" i="32"/>
  <c r="AN238" i="32"/>
  <c r="O250" i="32"/>
  <c r="AM258" i="32"/>
  <c r="O258" i="32" s="1"/>
  <c r="AM252" i="32"/>
  <c r="O252" i="32" s="1"/>
  <c r="O244" i="32"/>
  <c r="AO244" i="32"/>
  <c r="Q236" i="32"/>
  <c r="Q242" i="32"/>
  <c r="AO250" i="32"/>
  <c r="M246" i="32"/>
  <c r="AK254" i="32"/>
  <c r="M254" i="32" s="1"/>
  <c r="AO219" i="32"/>
  <c r="Q211" i="32"/>
  <c r="Q222" i="32"/>
  <c r="AO230" i="32"/>
  <c r="R234" i="32"/>
  <c r="AP242" i="32"/>
  <c r="M248" i="32"/>
  <c r="AK256" i="32"/>
  <c r="M256" i="32" s="1"/>
  <c r="AP222" i="32"/>
  <c r="R214" i="32"/>
  <c r="AP236" i="32"/>
  <c r="R228" i="32"/>
  <c r="O227" i="32"/>
  <c r="AM235" i="32"/>
  <c r="R216" i="32"/>
  <c r="AP224" i="32"/>
  <c r="AL243" i="32"/>
  <c r="N235" i="32"/>
  <c r="AM239" i="32"/>
  <c r="O231" i="32"/>
  <c r="P221" i="32"/>
  <c r="AN229" i="32"/>
  <c r="AK253" i="32"/>
  <c r="M253" i="32" s="1"/>
  <c r="M245" i="32"/>
  <c r="AL245" i="32"/>
  <c r="N237" i="32"/>
  <c r="AN252" i="32"/>
  <c r="P252" i="32" s="1"/>
  <c r="P244" i="32"/>
  <c r="Q215" i="32"/>
  <c r="AO223" i="32"/>
  <c r="AM249" i="32" l="1"/>
  <c r="O241" i="32"/>
  <c r="AO233" i="32"/>
  <c r="Q225" i="32"/>
  <c r="AN241" i="32"/>
  <c r="P233" i="32"/>
  <c r="AP225" i="32"/>
  <c r="R217" i="32"/>
  <c r="N249" i="32"/>
  <c r="AL257" i="32"/>
  <c r="N257" i="32" s="1"/>
  <c r="AL251" i="32"/>
  <c r="N251" i="32" s="1"/>
  <c r="N243" i="32"/>
  <c r="AM245" i="32"/>
  <c r="O237" i="32"/>
  <c r="AO252" i="32"/>
  <c r="Q252" i="32" s="1"/>
  <c r="Q244" i="32"/>
  <c r="Q232" i="32"/>
  <c r="AO240" i="32"/>
  <c r="AN246" i="32"/>
  <c r="P238" i="32"/>
  <c r="O248" i="32"/>
  <c r="AM256" i="32"/>
  <c r="O256" i="32" s="1"/>
  <c r="R224" i="32"/>
  <c r="AP232" i="32"/>
  <c r="AM243" i="32"/>
  <c r="O235" i="32"/>
  <c r="AM254" i="32"/>
  <c r="O254" i="32" s="1"/>
  <c r="O246" i="32"/>
  <c r="P240" i="32"/>
  <c r="AN248" i="32"/>
  <c r="AN237" i="32"/>
  <c r="P229" i="32"/>
  <c r="Q223" i="32"/>
  <c r="AO231" i="32"/>
  <c r="AP219" i="32"/>
  <c r="R211" i="32"/>
  <c r="R213" i="32"/>
  <c r="AP221" i="32"/>
  <c r="N247" i="32"/>
  <c r="AL255" i="32"/>
  <c r="N255" i="32" s="1"/>
  <c r="R236" i="32"/>
  <c r="AP244" i="32"/>
  <c r="R222" i="32"/>
  <c r="AP230" i="32"/>
  <c r="AL253" i="32"/>
  <c r="N253" i="32" s="1"/>
  <c r="N245" i="32"/>
  <c r="AO258" i="32"/>
  <c r="Q258" i="32" s="1"/>
  <c r="Q250" i="32"/>
  <c r="P227" i="32"/>
  <c r="AN235" i="32"/>
  <c r="R242" i="32"/>
  <c r="AP250" i="32"/>
  <c r="Q230" i="32"/>
  <c r="AO238" i="32"/>
  <c r="Q221" i="32"/>
  <c r="AO229" i="32"/>
  <c r="AO227" i="32"/>
  <c r="Q219" i="32"/>
  <c r="O239" i="32"/>
  <c r="AM247" i="32"/>
  <c r="AN249" i="32" l="1"/>
  <c r="P241" i="32"/>
  <c r="R225" i="32"/>
  <c r="AP233" i="32"/>
  <c r="Q233" i="32"/>
  <c r="AO241" i="32"/>
  <c r="O249" i="32"/>
  <c r="AM257" i="32"/>
  <c r="O257" i="32" s="1"/>
  <c r="AP238" i="32"/>
  <c r="R230" i="32"/>
  <c r="AN254" i="32"/>
  <c r="P254" i="32" s="1"/>
  <c r="P246" i="32"/>
  <c r="O243" i="32"/>
  <c r="AM251" i="32"/>
  <c r="O251" i="32" s="1"/>
  <c r="AP252" i="32"/>
  <c r="R252" i="32" s="1"/>
  <c r="R244" i="32"/>
  <c r="AO235" i="32"/>
  <c r="Q227" i="32"/>
  <c r="AN243" i="32"/>
  <c r="P235" i="32"/>
  <c r="AO248" i="32"/>
  <c r="Q240" i="32"/>
  <c r="AO246" i="32"/>
  <c r="Q238" i="32"/>
  <c r="P248" i="32"/>
  <c r="AN256" i="32"/>
  <c r="P256" i="32" s="1"/>
  <c r="AM255" i="32"/>
  <c r="O255" i="32" s="1"/>
  <c r="O247" i="32"/>
  <c r="R232" i="32"/>
  <c r="AP240" i="32"/>
  <c r="R250" i="32"/>
  <c r="AP258" i="32"/>
  <c r="R258" i="32" s="1"/>
  <c r="AO237" i="32"/>
  <c r="Q229" i="32"/>
  <c r="AP229" i="32"/>
  <c r="R221" i="32"/>
  <c r="AP227" i="32"/>
  <c r="R219" i="32"/>
  <c r="Q231" i="32"/>
  <c r="AO239" i="32"/>
  <c r="O245" i="32"/>
  <c r="AM253" i="32"/>
  <c r="O253" i="32" s="1"/>
  <c r="AN245" i="32"/>
  <c r="P237" i="32"/>
  <c r="Q241" i="32" l="1"/>
  <c r="AO249" i="32"/>
  <c r="R233" i="32"/>
  <c r="AP241" i="32"/>
  <c r="AN257" i="32"/>
  <c r="P257" i="32" s="1"/>
  <c r="P249" i="32"/>
  <c r="P245" i="32"/>
  <c r="AN253" i="32"/>
  <c r="P253" i="32" s="1"/>
  <c r="Q239" i="32"/>
  <c r="AO247" i="32"/>
  <c r="Q246" i="32"/>
  <c r="AO254" i="32"/>
  <c r="Q254" i="32" s="1"/>
  <c r="R227" i="32"/>
  <c r="AP235" i="32"/>
  <c r="P243" i="32"/>
  <c r="AN251" i="32"/>
  <c r="P251" i="32" s="1"/>
  <c r="Q248" i="32"/>
  <c r="AO256" i="32"/>
  <c r="Q256" i="32" s="1"/>
  <c r="AO243" i="32"/>
  <c r="Q235" i="32"/>
  <c r="AP237" i="32"/>
  <c r="R229" i="32"/>
  <c r="AO245" i="32"/>
  <c r="Q237" i="32"/>
  <c r="R240" i="32"/>
  <c r="AP248" i="32"/>
  <c r="AP246" i="32"/>
  <c r="R238" i="32"/>
  <c r="R241" i="32" l="1"/>
  <c r="AP249" i="32"/>
  <c r="Q249" i="32"/>
  <c r="AO257" i="32"/>
  <c r="Q257" i="32" s="1"/>
  <c r="AP243" i="32"/>
  <c r="R235" i="32"/>
  <c r="AO251" i="32"/>
  <c r="Q251" i="32" s="1"/>
  <c r="Q243" i="32"/>
  <c r="AO255" i="32"/>
  <c r="Q255" i="32" s="1"/>
  <c r="Q247" i="32"/>
  <c r="R248" i="32"/>
  <c r="AP256" i="32"/>
  <c r="R256" i="32" s="1"/>
  <c r="AP245" i="32"/>
  <c r="R237" i="32"/>
  <c r="AO253" i="32"/>
  <c r="Q253" i="32" s="1"/>
  <c r="Q245" i="32"/>
  <c r="R246" i="32"/>
  <c r="AP254" i="32"/>
  <c r="R254" i="32" s="1"/>
  <c r="R249" i="32" l="1"/>
  <c r="AP257" i="32"/>
  <c r="R257" i="32" s="1"/>
  <c r="R245" i="32"/>
  <c r="AP253" i="32"/>
  <c r="R253" i="32" s="1"/>
  <c r="R243" i="32"/>
  <c r="AP251" i="32"/>
  <c r="R25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2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L26" authorId="0" shapeId="0" xr:uid="{00000000-0006-0000-05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8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9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A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R26" authorId="0" shapeId="0" xr:uid="{00000000-0006-0000-0B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10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<sst xmlns="http://schemas.openxmlformats.org/spreadsheetml/2006/main" count="2180" uniqueCount="122">
  <si>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</si>
  <si>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</si>
  <si>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</si>
  <si>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</si>
  <si>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</si>
  <si>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</si>
  <si>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</si>
  <si>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</si>
  <si>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</si>
  <si>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</si>
  <si>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</si>
  <si>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</si>
  <si>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</si>
  <si>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</si>
  <si>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</si>
  <si>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</si>
  <si>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</si>
  <si>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</si>
  <si>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</si>
  <si>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</si>
  <si>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</si>
  <si>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</si>
  <si>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</si>
  <si>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</si>
  <si>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</si>
  <si>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</si>
  <si>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</si>
  <si>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</si>
  <si>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</si>
  <si>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</si>
  <si>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</si>
  <si>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</si>
  <si>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</si>
  <si>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</si>
  <si>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</si>
  <si>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</si>
  <si>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</si>
  <si>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</si>
  <si>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</si>
  <si>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</si>
  <si>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</si>
  <si>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</si>
  <si>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</si>
  <si>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</si>
  <si>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</si>
  <si>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</si>
  <si>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</si>
  <si>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</si>
  <si>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</si>
  <si>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</si>
  <si>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</si>
  <si>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</si>
  <si>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</si>
  <si>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</si>
  <si>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</si>
  <si>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</si>
  <si>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</si>
  <si>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SINKCCS_Immiscible</t>
  </si>
  <si>
    <t>SINKCCS_Miscible</t>
  </si>
  <si>
    <t>SINKCCS_Saline</t>
  </si>
  <si>
    <t>SINKCCU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</si>
  <si>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</si>
  <si>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</si>
  <si>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</si>
  <si>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</si>
  <si>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</si>
  <si>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</si>
  <si>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</si>
  <si>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</si>
  <si>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</si>
  <si>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how we bound on SMR in CNZ file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</si>
  <si>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</si>
  <si>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</si>
  <si>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</si>
  <si>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</si>
  <si>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</si>
  <si>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</si>
  <si>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</si>
  <si>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</si>
  <si>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</si>
  <si>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</si>
  <si>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</si>
  <si>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</si>
  <si>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</si>
  <si>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</si>
  <si>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</si>
  <si>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ELCNUC100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</si>
  <si>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</si>
  <si>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</si>
  <si>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</si>
  <si>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</si>
  <si>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</si>
  <si>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</si>
  <si>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</si>
  <si>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</si>
  <si>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</si>
  <si>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</si>
  <si>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</si>
  <si>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</si>
  <si>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New coal power plants ban</t>
  </si>
  <si>
    <t>New gas power plants bound (new 2 GW allowed until 2025)</t>
  </si>
  <si>
    <t>Nuclear plants ban (not allowed for whole time horizon)</t>
  </si>
  <si>
    <t>~UC_T:UC_RHSRT</t>
  </si>
  <si>
    <t>N_Bio_n_Geo</t>
  </si>
  <si>
    <t>ELCGEO00</t>
  </si>
  <si>
    <t>*the format is wrong but we input right data</t>
  </si>
  <si>
    <t>~TFM_INS</t>
  </si>
  <si>
    <t>Global Net-zero</t>
  </si>
  <si>
    <t>Megatonnes</t>
  </si>
  <si>
    <t>Canada</t>
  </si>
  <si>
    <t>Biomass</t>
  </si>
  <si>
    <t>1.00E-06</t>
  </si>
  <si>
    <t>2.00E-06</t>
  </si>
  <si>
    <t>Electrolysis</t>
  </si>
  <si>
    <t>8.30E-05</t>
  </si>
  <si>
    <t>Natural gas with CCS</t>
  </si>
  <si>
    <t>PJ</t>
  </si>
  <si>
    <t>SBIOH2GC01</t>
  </si>
  <si>
    <t>AU_Hydrogen_BND</t>
  </si>
  <si>
    <t>SELCH2EC01</t>
  </si>
  <si>
    <t>SGASH2RC01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</si>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</sst>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7"/>
      <color rgb="FF333333"/>
      <name val="Tahoma"/>
      <charset val="134"/>
    </font>
    <font>
      <sz val="10.199999999999999"/>
      <color rgb="FF212529"/>
      <name val="Segoe UI"/>
      <charset val="134"/>
    </font>
    <font>
      <sz val="10"/>
      <name val="Arial"/>
    </font>
    <font>
      <sz val="10"/>
      <color theme="1"/>
      <name val="Arial"/>
    </font>
    <font>
      <sz val="11"/>
      <color rgb="FFFF0000"/>
      <name val="Arial"/>
    </font>
    <font>
      <sz val="11"/>
      <color indexed="8"/>
      <name val="Calibri"/>
      <charset val="134"/>
    </font>
    <font>
      <b/>
      <sz val="10"/>
      <color theme="1"/>
      <name val="Arial"/>
    </font>
    <font>
      <sz val="10.199999999999999"/>
      <color rgb="FF000000"/>
      <name val="Segoe U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b/>
      <sz val="9"/>
      <name val="Times New Roman"/>
    </font>
    <font>
      <sz val="9"/>
      <name val="Times New Roman"/>
    </font>
    <font>
      <b/>
      <sz val="11"/>
      <color indexed="8"/>
      <name val="Calibri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sz val="7"/>
      <color rgb="FF212529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/>
    <xf numFmtId="0" fontId="7" fillId="0" borderId="0"/>
    <xf numFmtId="0" fontId="18" fillId="0" borderId="0"/>
    <xf numFmtId="0" fontId="12" fillId="0" borderId="0"/>
  </cellStyleXfs>
  <cellXfs count="41">
    <xf numFmtId="0" fontId="0" fillId="0" borderId="0" xfId="0"/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/>
    <xf numFmtId="0" fontId="0" fillId="0" borderId="0" xfId="0" applyFill="1" applyAlignmen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ill="1" applyAlignment="1">
      <alignment vertical="center"/>
    </xf>
    <xf numFmtId="0" fontId="0" fillId="0" borderId="0" xfId="0" applyNumberForma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/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/>
    <xf numFmtId="0" fontId="9" fillId="0" borderId="0" xfId="0" applyFont="1" applyAlignment="1">
      <alignment horizontal="center" indent="1"/>
    </xf>
    <xf numFmtId="0" fontId="10" fillId="0" borderId="0" xfId="0" applyFont="1"/>
    <xf numFmtId="0" fontId="11" fillId="0" borderId="0" xfId="0" applyFont="1"/>
    <xf numFmtId="0" fontId="12" fillId="2" borderId="0" xfId="0" applyFont="1" applyFill="1" applyBorder="1"/>
    <xf numFmtId="11" fontId="0" fillId="0" borderId="0" xfId="0" applyNumberFormat="1" applyFill="1" applyAlignment="1">
      <alignment vertical="center"/>
    </xf>
    <xf numFmtId="0" fontId="13" fillId="0" borderId="0" xfId="0" applyFont="1" applyFill="1" applyAlignment="1"/>
    <xf numFmtId="0" fontId="12" fillId="0" borderId="0" xfId="0" applyFont="1" applyFill="1" applyBorder="1"/>
    <xf numFmtId="0" fontId="12" fillId="3" borderId="0" xfId="0" applyFont="1" applyFill="1" applyBorder="1"/>
    <xf numFmtId="0" fontId="0" fillId="3" borderId="0" xfId="0" applyFill="1"/>
    <xf numFmtId="0" fontId="7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7" fillId="4" borderId="0" xfId="0" applyNumberFormat="1" applyFont="1" applyFill="1" applyBorder="1" applyAlignment="1" applyProtection="1"/>
    <xf numFmtId="0" fontId="17" fillId="5" borderId="0" xfId="0" applyNumberFormat="1" applyFont="1" applyFill="1" applyBorder="1" applyAlignment="1" applyProtection="1"/>
    <xf numFmtId="0" fontId="17" fillId="6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>
      <alignment horizontal="right"/>
    </xf>
    <xf numFmtId="0" fontId="12" fillId="0" borderId="0" xfId="0" applyNumberFormat="1" applyFont="1" applyFill="1" applyBorder="1" applyAlignment="1" applyProtection="1"/>
    <xf numFmtId="164" fontId="7" fillId="0" borderId="0" xfId="0" applyNumberFormat="1" applyFont="1" applyFill="1" applyBorder="1" applyAlignment="1" applyProtection="1"/>
    <xf numFmtId="0" fontId="0" fillId="7" borderId="0" xfId="0" applyFont="1" applyFill="1" applyAlignment="1"/>
    <xf numFmtId="0" fontId="0" fillId="7" borderId="0" xfId="0" applyFill="1"/>
    <xf numFmtId="0" fontId="2" fillId="8" borderId="0" xfId="0" applyFont="1" applyFill="1" applyAlignment="1"/>
    <xf numFmtId="0" fontId="0" fillId="8" borderId="0" xfId="0" applyFont="1" applyFill="1" applyAlignment="1"/>
    <xf numFmtId="0" fontId="0" fillId="8" borderId="0" xfId="0" applyFill="1"/>
    <xf numFmtId="0" fontId="19" fillId="0" borderId="0" xfId="0" applyFont="1" applyFill="1" applyAlignment="1"/>
    <xf numFmtId="0" fontId="7" fillId="0" borderId="0" xfId="0" quotePrefix="1" applyNumberFormat="1" applyFont="1" applyFill="1" applyBorder="1" applyAlignment="1" applyProtection="1">
      <alignment vertical="center"/>
    </xf>
    <xf numFmtId="0" fontId="20" fillId="0" borderId="0" xfId="0" applyFont="1"/>
    <xf numFmtId="0" fontId="1" fillId="0" borderId="0" xfId="0" applyFont="1" applyFill="1" applyAlignment="1"/>
    <xf numFmtId="0" fontId="1" fillId="0" borderId="0" xfId="0" applyFont="1"/>
  </cellXfs>
  <cellStyles count="5">
    <cellStyle name="Normal" xfId="0" builtinId="0"/>
    <cellStyle name="Normal 10" xfId="1" xr:uid="{00000000-0005-0000-0000-000031000000}"/>
    <cellStyle name="Normal 11 2 2" xfId="3" xr:uid="{25E058D2-8B78-4696-BBE0-C4C2E9B28C5B}"/>
    <cellStyle name="Normal 4" xfId="4" xr:uid="{F7B13DAC-455B-4F55-82D9-96B3DDCC4B6E}"/>
    <cellStyle name="Normale_Scen_UC_IND-StrucConst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workbookViewId="0">
      <selection activeCell="N18" sqref="N18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4">
        <v>645.40050129999997</v>
      </c>
    </row>
    <row r="12" spans="2:14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653125.11399999994</v>
      </c>
    </row>
    <row r="13" spans="2:14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2:14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670107.00749999995</v>
      </c>
    </row>
    <row r="15" spans="2:14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645859.91159999999</v>
      </c>
    </row>
    <row r="16" spans="2:14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619999.62769999995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605787.97869999998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588887.61939999997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566305.30180000002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537238.55989999999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502387.91810000001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468000.66460000002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433704.98489999998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403574.11800000002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369347.91210000002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336212.90830000001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306437.74300000002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277724.01169999997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251197.88870000001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204238.38310000001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97264.122390000004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76143.460430000006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56629.453670000003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37413.527349999997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18780.314180000001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14999847407452621"/>
  </sheetPr>
  <dimension ref="A4:S41"/>
  <sheetViews>
    <sheetView zoomScale="66" zoomScaleNormal="66" workbookViewId="0">
      <selection activeCell="F42" sqref="F42"/>
    </sheetView>
  </sheetViews>
  <sheetFormatPr defaultColWidth="8.7265625" defaultRowHeight="14.5"/>
  <cols>
    <col min="1" max="1" width="9" style="1"/>
    <col min="2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6" spans="2:19">
      <c r="J6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7"/>
    </row>
    <row r="11" spans="2:19">
      <c r="B11" s="1" t="s">
        <v>43</v>
      </c>
      <c r="D11" s="8" t="s">
        <v>44</v>
      </c>
      <c r="H11" s="15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4"/>
      <c r="S11" s="4"/>
    </row>
    <row r="12" spans="2:19">
      <c r="D12" s="8" t="str">
        <f t="shared" ref="D12:D41" si="0">D11</f>
        <v>SINKCCU_Fake_H2</v>
      </c>
      <c r="H12" s="15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4"/>
      <c r="R12" s="1"/>
      <c r="S12" s="4"/>
    </row>
    <row r="13" spans="2:19">
      <c r="D13" s="8" t="str">
        <f t="shared" si="0"/>
        <v>SINKCCU_Fake_H2</v>
      </c>
      <c r="H13" s="15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4"/>
      <c r="R13" s="1"/>
      <c r="S13" s="4"/>
    </row>
    <row r="14" spans="2:19">
      <c r="D14" s="8" t="str">
        <f t="shared" si="0"/>
        <v>SINKCCU_Fake_H2</v>
      </c>
      <c r="H14" s="15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8"/>
      <c r="R14" s="1"/>
      <c r="S14" s="4"/>
    </row>
    <row r="15" spans="2:19">
      <c r="D15" s="8" t="str">
        <f t="shared" si="0"/>
        <v>SINKCCU_Fake_H2</v>
      </c>
      <c r="H15" s="15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8"/>
      <c r="R15" s="1"/>
      <c r="S15" s="4"/>
    </row>
    <row r="16" spans="2:19">
      <c r="D16" s="8" t="str">
        <f t="shared" si="0"/>
        <v>SINKCCU_Fake_H2</v>
      </c>
      <c r="H16" s="15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8"/>
      <c r="R16" s="1"/>
      <c r="S16" s="4"/>
    </row>
    <row r="17" spans="4:19">
      <c r="D17" s="8" t="str">
        <f t="shared" si="0"/>
        <v>SINKCCU_Fake_H2</v>
      </c>
      <c r="H17" s="15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8"/>
      <c r="R17" s="1"/>
      <c r="S17" s="4"/>
    </row>
    <row r="18" spans="4:19">
      <c r="D18" s="8" t="str">
        <f t="shared" si="0"/>
        <v>SINKCCU_Fake_H2</v>
      </c>
      <c r="H18" s="15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8"/>
      <c r="R18" s="1"/>
      <c r="S18" s="4"/>
    </row>
    <row r="19" spans="4:19">
      <c r="D19" s="8" t="str">
        <f t="shared" si="0"/>
        <v>SINKCCU_Fake_H2</v>
      </c>
      <c r="H19" s="15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8"/>
      <c r="R19" s="1"/>
      <c r="S19" s="4"/>
    </row>
    <row r="20" spans="4:19">
      <c r="D20" s="8" t="str">
        <f t="shared" si="0"/>
        <v>SINKCCU_Fake_H2</v>
      </c>
      <c r="H20" s="15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4"/>
      <c r="R20" s="1"/>
      <c r="S20" s="4"/>
    </row>
    <row r="21" spans="4:19">
      <c r="D21" s="8" t="str">
        <f t="shared" si="0"/>
        <v>SINKCCU_Fake_H2</v>
      </c>
      <c r="H21" s="15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4"/>
      <c r="R21" s="1"/>
      <c r="S21" s="4"/>
    </row>
    <row r="22" spans="4:19">
      <c r="D22" s="8" t="str">
        <f t="shared" si="0"/>
        <v>SINKCCU_Fake_H2</v>
      </c>
      <c r="H22" s="15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4"/>
      <c r="R22" s="1"/>
      <c r="S22" s="4"/>
    </row>
    <row r="23" spans="4:19">
      <c r="D23" s="8" t="str">
        <f t="shared" si="0"/>
        <v>SINKCCU_Fake_H2</v>
      </c>
      <c r="H23" s="15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4"/>
      <c r="R23" s="1"/>
      <c r="S23" s="4"/>
    </row>
    <row r="24" spans="4:19">
      <c r="D24" s="8" t="str">
        <f t="shared" si="0"/>
        <v>SINKCCU_Fake_H2</v>
      </c>
      <c r="H24" s="15"/>
      <c r="I24" s="1">
        <v>2033</v>
      </c>
      <c r="J24" s="1" t="s">
        <v>42</v>
      </c>
      <c r="K24" s="1">
        <v>1</v>
      </c>
      <c r="L24" s="1">
        <f>-HYDROGENCO2!O24*1000</f>
        <v>12.553000000000001</v>
      </c>
      <c r="N24" s="1"/>
      <c r="O24" s="1"/>
      <c r="P24" s="4"/>
      <c r="R24" s="1"/>
      <c r="S24" s="4"/>
    </row>
    <row r="25" spans="4:19">
      <c r="D25" s="8" t="str">
        <f t="shared" si="0"/>
        <v>SINKCCU_Fake_H2</v>
      </c>
      <c r="H25" s="15"/>
      <c r="I25" s="1">
        <v>2034</v>
      </c>
      <c r="J25" s="1" t="s">
        <v>42</v>
      </c>
      <c r="K25" s="1">
        <v>1</v>
      </c>
      <c r="L25" s="1">
        <f>-HYDROGENCO2!O25*1000</f>
        <v>298.85000000000002</v>
      </c>
      <c r="N25" s="1"/>
      <c r="O25" s="1"/>
      <c r="P25" s="4"/>
      <c r="R25" s="1"/>
      <c r="S25" s="4"/>
    </row>
    <row r="26" spans="4:19">
      <c r="D26" s="8" t="str">
        <f t="shared" si="0"/>
        <v>SINKCCU_Fake_H2</v>
      </c>
      <c r="H26" s="15"/>
      <c r="I26" s="1">
        <v>2035</v>
      </c>
      <c r="J26" s="1" t="s">
        <v>42</v>
      </c>
      <c r="K26" s="1">
        <v>1</v>
      </c>
      <c r="L26" s="1">
        <f>-HYDROGENCO2!O26*1000</f>
        <v>1039.8951999999999</v>
      </c>
      <c r="N26" s="1"/>
      <c r="O26" s="1"/>
      <c r="P26" s="4"/>
      <c r="R26" s="1"/>
      <c r="S26" s="4"/>
    </row>
    <row r="27" spans="4:19">
      <c r="D27" s="8" t="str">
        <f t="shared" si="0"/>
        <v>SINKCCU_Fake_H2</v>
      </c>
      <c r="H27" s="15"/>
      <c r="I27" s="1">
        <v>2036</v>
      </c>
      <c r="J27" s="1" t="s">
        <v>42</v>
      </c>
      <c r="K27" s="1">
        <v>1</v>
      </c>
      <c r="L27" s="1">
        <f>-HYDROGENCO2!O27*1000</f>
        <v>2128.7020000000002</v>
      </c>
      <c r="N27" s="1"/>
      <c r="O27" s="1"/>
      <c r="P27" s="4"/>
      <c r="R27" s="1"/>
      <c r="S27" s="4"/>
    </row>
    <row r="28" spans="4:19">
      <c r="D28" s="8" t="str">
        <f t="shared" si="0"/>
        <v>SINKCCU_Fake_H2</v>
      </c>
      <c r="H28" s="15"/>
      <c r="I28" s="1">
        <v>2037</v>
      </c>
      <c r="J28" s="1" t="s">
        <v>42</v>
      </c>
      <c r="K28" s="1">
        <v>1</v>
      </c>
      <c r="L28" s="1">
        <f>-HYDROGENCO2!O28*1000</f>
        <v>3082.7071999999998</v>
      </c>
      <c r="N28" s="1"/>
      <c r="O28" s="1"/>
      <c r="P28" s="4"/>
      <c r="R28" s="1"/>
      <c r="S28" s="4"/>
    </row>
    <row r="29" spans="4:19">
      <c r="D29" s="8" t="str">
        <f t="shared" si="0"/>
        <v>SINKCCU_Fake_H2</v>
      </c>
      <c r="H29" s="15"/>
      <c r="I29" s="1">
        <v>2038</v>
      </c>
      <c r="J29" s="1" t="s">
        <v>42</v>
      </c>
      <c r="K29" s="1">
        <v>1</v>
      </c>
      <c r="L29" s="1">
        <f>-HYDROGENCO2!O29*1000</f>
        <v>4183.5428000000002</v>
      </c>
      <c r="N29" s="1"/>
      <c r="O29" s="1"/>
      <c r="P29" s="4"/>
      <c r="R29" s="1"/>
      <c r="S29" s="4"/>
    </row>
    <row r="30" spans="4:19">
      <c r="D30" s="8" t="str">
        <f t="shared" si="0"/>
        <v>SINKCCU_Fake_H2</v>
      </c>
      <c r="H30" s="15"/>
      <c r="I30" s="1">
        <v>2039</v>
      </c>
      <c r="J30" s="1" t="s">
        <v>42</v>
      </c>
      <c r="K30" s="1">
        <v>1</v>
      </c>
      <c r="L30" s="1">
        <f>-HYDROGENCO2!O30*1000</f>
        <v>5394.7619999999997</v>
      </c>
      <c r="N30" s="1"/>
      <c r="O30" s="1"/>
      <c r="P30" s="4"/>
      <c r="R30" s="1"/>
      <c r="S30" s="4"/>
    </row>
    <row r="31" spans="4:19">
      <c r="D31" s="8" t="str">
        <f t="shared" si="0"/>
        <v>SINKCCU_Fake_H2</v>
      </c>
      <c r="H31" s="15"/>
      <c r="I31" s="1">
        <v>2040</v>
      </c>
      <c r="J31" s="1" t="s">
        <v>42</v>
      </c>
      <c r="K31" s="1">
        <v>1</v>
      </c>
      <c r="L31" s="1">
        <f>-HYDROGENCO2!O31*1000</f>
        <v>6709.4956000000002</v>
      </c>
      <c r="N31" s="1"/>
      <c r="O31" s="1"/>
      <c r="P31" s="4"/>
      <c r="R31" s="1"/>
      <c r="S31" s="4"/>
    </row>
    <row r="32" spans="4:19">
      <c r="D32" s="8" t="str">
        <f t="shared" si="0"/>
        <v>SINKCCU_Fake_H2</v>
      </c>
      <c r="H32" s="15"/>
      <c r="I32" s="1">
        <v>2041</v>
      </c>
      <c r="J32" s="1" t="s">
        <v>42</v>
      </c>
      <c r="K32" s="1">
        <v>1</v>
      </c>
      <c r="L32" s="1">
        <f>-HYDROGENCO2!O32*1000</f>
        <v>8266.3040000000001</v>
      </c>
      <c r="N32" s="1"/>
      <c r="O32" s="1"/>
      <c r="P32" s="4"/>
      <c r="R32" s="1"/>
      <c r="S32" s="4"/>
    </row>
    <row r="33" spans="4:19">
      <c r="D33" s="8" t="str">
        <f t="shared" si="0"/>
        <v>SINKCCU_Fake_H2</v>
      </c>
      <c r="H33" s="15"/>
      <c r="I33" s="1">
        <v>2042</v>
      </c>
      <c r="J33" s="1" t="s">
        <v>42</v>
      </c>
      <c r="K33" s="1">
        <v>1</v>
      </c>
      <c r="L33" s="1">
        <f>-HYDROGENCO2!O33*1000</f>
        <v>9940.9171999999999</v>
      </c>
      <c r="N33" s="1"/>
      <c r="O33" s="1"/>
      <c r="P33" s="4"/>
      <c r="R33" s="1"/>
      <c r="S33" s="4"/>
    </row>
    <row r="34" spans="4:19">
      <c r="D34" s="8" t="str">
        <f t="shared" si="0"/>
        <v>SINKCCU_Fake_H2</v>
      </c>
      <c r="H34" s="15"/>
      <c r="I34" s="1">
        <v>2043</v>
      </c>
      <c r="J34" s="1" t="s">
        <v>42</v>
      </c>
      <c r="K34" s="1">
        <v>1</v>
      </c>
      <c r="L34" s="1">
        <f>-HYDROGENCO2!O34*1000</f>
        <v>11042.157999999999</v>
      </c>
      <c r="N34" s="1"/>
      <c r="O34" s="1"/>
      <c r="P34" s="4"/>
      <c r="R34" s="1"/>
      <c r="S34" s="4"/>
    </row>
    <row r="35" spans="4:19">
      <c r="D35" s="8" t="str">
        <f t="shared" si="0"/>
        <v>SINKCCU_Fake_H2</v>
      </c>
      <c r="H35" s="15"/>
      <c r="I35" s="1">
        <v>2044</v>
      </c>
      <c r="J35" s="1" t="s">
        <v>42</v>
      </c>
      <c r="K35" s="1">
        <v>1</v>
      </c>
      <c r="L35" s="1">
        <f>-HYDROGENCO2!O35*1000</f>
        <v>12122.078799999999</v>
      </c>
      <c r="N35" s="1"/>
      <c r="O35" s="1"/>
      <c r="P35" s="4"/>
      <c r="R35" s="1"/>
      <c r="S35" s="4"/>
    </row>
    <row r="36" spans="4:19">
      <c r="D36" s="8" t="str">
        <f t="shared" si="0"/>
        <v>SINKCCU_Fake_H2</v>
      </c>
      <c r="H36" s="15"/>
      <c r="I36" s="1">
        <v>2045</v>
      </c>
      <c r="J36" s="1" t="s">
        <v>42</v>
      </c>
      <c r="K36" s="1">
        <v>1</v>
      </c>
      <c r="L36" s="1">
        <f>-HYDROGENCO2!O36*1000</f>
        <v>13165.833199999999</v>
      </c>
      <c r="N36" s="1"/>
      <c r="O36" s="1"/>
      <c r="P36" s="4"/>
      <c r="R36" s="1"/>
      <c r="S36" s="4"/>
    </row>
    <row r="37" spans="4:19">
      <c r="D37" s="8" t="str">
        <f t="shared" si="0"/>
        <v>SINKCCU_Fake_H2</v>
      </c>
      <c r="H37" s="15"/>
      <c r="I37" s="1">
        <v>2046</v>
      </c>
      <c r="J37" s="1" t="s">
        <v>42</v>
      </c>
      <c r="K37" s="1">
        <v>1</v>
      </c>
      <c r="L37" s="1">
        <f>-HYDROGENCO2!O37*1000</f>
        <v>14586.733200000001</v>
      </c>
      <c r="N37" s="1"/>
      <c r="O37" s="1"/>
      <c r="P37" s="4"/>
      <c r="R37" s="1"/>
      <c r="S37" s="4"/>
    </row>
    <row r="38" spans="4:19">
      <c r="D38" s="8" t="str">
        <f t="shared" si="0"/>
        <v>SINKCCU_Fake_H2</v>
      </c>
      <c r="H38" s="15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4"/>
      <c r="R38" s="1"/>
      <c r="S38" s="4"/>
    </row>
    <row r="39" spans="4:19">
      <c r="D39" s="8" t="str">
        <f t="shared" si="0"/>
        <v>SINKCCU_Fake_H2</v>
      </c>
      <c r="H39" s="15"/>
      <c r="I39" s="1">
        <v>2048</v>
      </c>
      <c r="J39" s="1" t="s">
        <v>42</v>
      </c>
      <c r="K39" s="1">
        <v>1</v>
      </c>
      <c r="L39" s="1">
        <f>-HYDROGENCO2!O39*1000</f>
        <v>17601.420559999999</v>
      </c>
      <c r="N39" s="1"/>
      <c r="O39" s="1"/>
      <c r="P39" s="4"/>
      <c r="R39" s="1"/>
      <c r="S39" s="4"/>
    </row>
    <row r="40" spans="4:19">
      <c r="D40" s="8" t="str">
        <f t="shared" si="0"/>
        <v>SINKCCU_Fake_H2</v>
      </c>
      <c r="H40" s="15"/>
      <c r="I40" s="1">
        <v>2049</v>
      </c>
      <c r="J40" s="1" t="s">
        <v>42</v>
      </c>
      <c r="K40" s="1">
        <v>1</v>
      </c>
      <c r="L40" s="1">
        <f>-HYDROGENCO2!O40*1000</f>
        <v>19196.153119999999</v>
      </c>
      <c r="N40" s="1"/>
      <c r="O40" s="1"/>
      <c r="P40" s="4"/>
      <c r="R40" s="1"/>
      <c r="S40" s="4"/>
    </row>
    <row r="41" spans="4:19">
      <c r="D41" s="8" t="str">
        <f t="shared" si="0"/>
        <v>SINKCCU_Fake_H2</v>
      </c>
      <c r="H41" s="15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4"/>
      <c r="R41" s="1"/>
      <c r="S41" s="4"/>
    </row>
  </sheetData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79998168889431442"/>
  </sheetPr>
  <dimension ref="A4:S41"/>
  <sheetViews>
    <sheetView topLeftCell="A4" zoomScale="66" zoomScaleNormal="66" workbookViewId="0">
      <selection activeCell="J9" sqref="J9"/>
    </sheetView>
  </sheetViews>
  <sheetFormatPr defaultColWidth="8.7265625" defaultRowHeight="14.5"/>
  <cols>
    <col min="1" max="1" width="9" style="1"/>
    <col min="2" max="3" width="8.7265625" style="1"/>
    <col min="4" max="4" width="20.26953125" style="1" customWidth="1"/>
    <col min="5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9" spans="2:19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7"/>
      <c r="P10" t="s">
        <v>45</v>
      </c>
      <c r="S10" t="s">
        <v>46</v>
      </c>
    </row>
    <row r="11" spans="2:19">
      <c r="B11" s="1" t="s">
        <v>47</v>
      </c>
      <c r="D11" s="8" t="s">
        <v>48</v>
      </c>
      <c r="H11" s="15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4">
        <v>0</v>
      </c>
      <c r="S11" s="4">
        <v>-13.38768103</v>
      </c>
    </row>
    <row r="12" spans="2:19">
      <c r="D12" s="8" t="str">
        <f t="shared" ref="D12:D41" si="2">D11</f>
        <v>SINKCCU_Fake_DAC</v>
      </c>
      <c r="H12" s="15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4">
        <v>0</v>
      </c>
      <c r="R12" s="1"/>
      <c r="S12" s="4">
        <v>-17.30257254</v>
      </c>
    </row>
    <row r="13" spans="2:19">
      <c r="D13" s="8" t="str">
        <f t="shared" si="2"/>
        <v>SINKCCU_Fake_DAC</v>
      </c>
      <c r="H13" s="15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4">
        <v>0</v>
      </c>
      <c r="R13" s="1"/>
      <c r="S13" s="4">
        <v>-15.406325819999999</v>
      </c>
    </row>
    <row r="14" spans="2:19">
      <c r="D14" s="8" t="str">
        <f t="shared" si="2"/>
        <v>SINKCCU_Fake_DAC</v>
      </c>
      <c r="H14" s="15"/>
      <c r="I14" s="1">
        <v>2023</v>
      </c>
      <c r="J14" s="1" t="s">
        <v>16</v>
      </c>
      <c r="K14" s="1">
        <v>1</v>
      </c>
      <c r="L14" s="1">
        <f t="shared" si="0"/>
        <v>3.4799999999999999E-10</v>
      </c>
      <c r="N14" s="1">
        <f t="shared" si="1"/>
        <v>3.4799999999999999E-10</v>
      </c>
      <c r="O14" s="1">
        <f t="shared" ref="O14:O41" si="3">P14*-1000</f>
        <v>3.4799999999999999E-10</v>
      </c>
      <c r="P14" s="18">
        <v>-3.4799999999999998E-13</v>
      </c>
      <c r="R14" s="1"/>
      <c r="S14" s="4">
        <v>-17.23053509</v>
      </c>
    </row>
    <row r="15" spans="2:19">
      <c r="D15" s="8" t="str">
        <f t="shared" si="2"/>
        <v>SINKCCU_Fake_DAC</v>
      </c>
      <c r="H15" s="15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8">
        <v>-2.2900000000000001E-10</v>
      </c>
      <c r="R15" s="1"/>
      <c r="S15" s="4">
        <v>-19.054744370000002</v>
      </c>
    </row>
    <row r="16" spans="2:19">
      <c r="D16" s="8" t="str">
        <f t="shared" si="2"/>
        <v>SINKCCU_Fake_DAC</v>
      </c>
      <c r="H16" s="15"/>
      <c r="I16" s="1">
        <v>2025</v>
      </c>
      <c r="J16" s="1" t="s">
        <v>16</v>
      </c>
      <c r="K16" s="1">
        <v>1</v>
      </c>
      <c r="L16" s="1">
        <f t="shared" si="0"/>
        <v>1.8099999999999999E-5</v>
      </c>
      <c r="N16" s="1">
        <f t="shared" si="1"/>
        <v>1.8099999999999999E-5</v>
      </c>
      <c r="O16" s="1">
        <f t="shared" si="3"/>
        <v>1.8099999999999999E-5</v>
      </c>
      <c r="P16" s="18">
        <v>-1.81E-8</v>
      </c>
      <c r="R16" s="1"/>
      <c r="S16" s="4">
        <v>-20.878953639999999</v>
      </c>
    </row>
    <row r="17" spans="4:19">
      <c r="D17" s="8" t="str">
        <f t="shared" si="2"/>
        <v>SINKCCU_Fake_DAC</v>
      </c>
      <c r="H17" s="15"/>
      <c r="I17" s="1">
        <v>2026</v>
      </c>
      <c r="J17" s="1" t="s">
        <v>16</v>
      </c>
      <c r="K17" s="1">
        <v>1</v>
      </c>
      <c r="L17" s="1">
        <f t="shared" si="0"/>
        <v>4.2000000000000002E-4</v>
      </c>
      <c r="N17" s="1">
        <f t="shared" si="1"/>
        <v>4.2000000000000002E-4</v>
      </c>
      <c r="O17" s="1">
        <f t="shared" si="3"/>
        <v>4.2000000000000002E-4</v>
      </c>
      <c r="P17" s="18">
        <v>-4.2E-7</v>
      </c>
      <c r="R17" s="1"/>
      <c r="S17" s="4">
        <v>-22.70316291</v>
      </c>
    </row>
    <row r="18" spans="4:19">
      <c r="D18" s="8" t="str">
        <f t="shared" si="2"/>
        <v>SINKCCU_Fake_DAC</v>
      </c>
      <c r="H18" s="15"/>
      <c r="I18" s="1">
        <v>2027</v>
      </c>
      <c r="J18" s="1" t="s">
        <v>16</v>
      </c>
      <c r="K18" s="1">
        <v>1</v>
      </c>
      <c r="L18" s="1">
        <f t="shared" si="0"/>
        <v>4.6100000000000004E-3</v>
      </c>
      <c r="N18" s="1">
        <f t="shared" si="1"/>
        <v>4.6100000000000004E-3</v>
      </c>
      <c r="O18" s="1">
        <f t="shared" si="3"/>
        <v>4.6100000000000004E-3</v>
      </c>
      <c r="P18" s="18">
        <v>-4.6099999999999999E-6</v>
      </c>
      <c r="R18" s="1"/>
      <c r="S18" s="4">
        <v>-24.52737218</v>
      </c>
    </row>
    <row r="19" spans="4:19">
      <c r="D19" s="8" t="str">
        <f t="shared" si="2"/>
        <v>SINKCCU_Fake_DAC</v>
      </c>
      <c r="H19" s="15"/>
      <c r="I19" s="1">
        <v>2028</v>
      </c>
      <c r="J19" s="1" t="s">
        <v>16</v>
      </c>
      <c r="K19" s="1">
        <v>1</v>
      </c>
      <c r="L19" s="1">
        <f t="shared" si="0"/>
        <v>3.0800000000000001E-2</v>
      </c>
      <c r="N19" s="1">
        <f t="shared" si="1"/>
        <v>3.0800000000000001E-2</v>
      </c>
      <c r="O19" s="1">
        <f t="shared" si="3"/>
        <v>3.0800000000000001E-2</v>
      </c>
      <c r="P19" s="18">
        <v>-3.0800000000000003E-5</v>
      </c>
      <c r="R19" s="1"/>
      <c r="S19" s="4">
        <v>-26.351581459999998</v>
      </c>
    </row>
    <row r="20" spans="4:19">
      <c r="D20" s="8" t="str">
        <f t="shared" si="2"/>
        <v>SINKCCU_Fake_DAC</v>
      </c>
      <c r="H20" s="15"/>
      <c r="I20" s="1">
        <v>2029</v>
      </c>
      <c r="J20" s="1" t="s">
        <v>16</v>
      </c>
      <c r="K20" s="1">
        <v>1</v>
      </c>
      <c r="L20" s="1">
        <f t="shared" si="0"/>
        <v>0.14587900000000001</v>
      </c>
      <c r="N20" s="1">
        <f t="shared" si="1"/>
        <v>0.14587900000000001</v>
      </c>
      <c r="O20" s="1">
        <f t="shared" si="3"/>
        <v>0.14587900000000001</v>
      </c>
      <c r="P20" s="4">
        <v>-1.4587899999999999E-4</v>
      </c>
      <c r="R20" s="1"/>
      <c r="S20" s="4">
        <v>-28.175790729999999</v>
      </c>
    </row>
    <row r="21" spans="4:19">
      <c r="D21" s="8" t="str">
        <f t="shared" si="2"/>
        <v>SINKCCU_Fake_DAC</v>
      </c>
      <c r="H21" s="15"/>
      <c r="I21" s="1">
        <v>2030</v>
      </c>
      <c r="J21" s="1" t="s">
        <v>16</v>
      </c>
      <c r="K21" s="1">
        <v>1</v>
      </c>
      <c r="L21" s="1">
        <f t="shared" si="0"/>
        <v>0.54004700000000005</v>
      </c>
      <c r="N21" s="1">
        <f t="shared" si="1"/>
        <v>0.54004700000000005</v>
      </c>
      <c r="O21" s="1">
        <f t="shared" si="3"/>
        <v>0.54004700000000005</v>
      </c>
      <c r="P21" s="4">
        <v>-5.4004699999999999E-4</v>
      </c>
      <c r="R21" s="1"/>
      <c r="S21" s="4">
        <v>-30</v>
      </c>
    </row>
    <row r="22" spans="4:19">
      <c r="D22" s="8" t="str">
        <f t="shared" si="2"/>
        <v>SINKCCU_Fake_DAC</v>
      </c>
      <c r="H22" s="15"/>
      <c r="I22" s="1">
        <v>2031</v>
      </c>
      <c r="J22" s="1" t="s">
        <v>16</v>
      </c>
      <c r="K22" s="1">
        <v>1</v>
      </c>
      <c r="L22" s="1">
        <f t="shared" si="0"/>
        <v>2.4950709999999998</v>
      </c>
      <c r="N22" s="1">
        <f t="shared" si="1"/>
        <v>2.4950709999999998</v>
      </c>
      <c r="O22" s="1">
        <f t="shared" si="3"/>
        <v>2.4950709999999998</v>
      </c>
      <c r="P22" s="4">
        <v>-2.4950710000000002E-3</v>
      </c>
      <c r="R22" s="1"/>
      <c r="S22" s="4">
        <v>-31</v>
      </c>
    </row>
    <row r="23" spans="4:19">
      <c r="D23" s="8" t="str">
        <f t="shared" si="2"/>
        <v>SINKCCU_Fake_DAC</v>
      </c>
      <c r="H23" s="15"/>
      <c r="I23" s="1">
        <v>2032</v>
      </c>
      <c r="J23" s="1" t="s">
        <v>16</v>
      </c>
      <c r="K23" s="1">
        <v>1</v>
      </c>
      <c r="L23" s="1">
        <f t="shared" si="0"/>
        <v>9.7468839999999997</v>
      </c>
      <c r="N23" s="1">
        <f t="shared" si="1"/>
        <v>9.7468839999999997</v>
      </c>
      <c r="O23" s="1">
        <f t="shared" si="3"/>
        <v>9.7468839999999997</v>
      </c>
      <c r="P23" s="4">
        <v>-9.7468840000000008E-3</v>
      </c>
      <c r="R23" s="1"/>
      <c r="S23" s="4">
        <v>-32</v>
      </c>
    </row>
    <row r="24" spans="4:19">
      <c r="D24" s="8" t="str">
        <f t="shared" si="2"/>
        <v>SINKCCU_Fake_DAC</v>
      </c>
      <c r="H24" s="15"/>
      <c r="I24" s="1">
        <v>2033</v>
      </c>
      <c r="J24" s="1" t="s">
        <v>16</v>
      </c>
      <c r="K24" s="1">
        <v>1</v>
      </c>
      <c r="L24" s="1">
        <f t="shared" si="0"/>
        <v>31.360810000000001</v>
      </c>
      <c r="N24" s="1">
        <f t="shared" si="1"/>
        <v>31.360810000000001</v>
      </c>
      <c r="O24" s="1">
        <f t="shared" si="3"/>
        <v>31.360810000000001</v>
      </c>
      <c r="P24" s="4">
        <v>-3.1360810000000003E-2</v>
      </c>
      <c r="R24" s="1"/>
      <c r="S24" s="4">
        <v>-33</v>
      </c>
    </row>
    <row r="25" spans="4:19">
      <c r="D25" s="8" t="str">
        <f t="shared" si="2"/>
        <v>SINKCCU_Fake_DAC</v>
      </c>
      <c r="H25" s="15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4">
        <v>-8.5732495000000006E-2</v>
      </c>
      <c r="R25" s="1"/>
      <c r="S25" s="4">
        <v>-34</v>
      </c>
    </row>
    <row r="26" spans="4:19">
      <c r="D26" s="8" t="str">
        <f t="shared" si="2"/>
        <v>SINKCCU_Fake_DAC</v>
      </c>
      <c r="H26" s="15"/>
      <c r="I26" s="1">
        <v>2035</v>
      </c>
      <c r="J26" s="1" t="s">
        <v>16</v>
      </c>
      <c r="K26" s="1">
        <v>1</v>
      </c>
      <c r="L26" s="1">
        <f t="shared" si="0"/>
        <v>205.21628999999999</v>
      </c>
      <c r="N26" s="1">
        <f t="shared" si="1"/>
        <v>205.21628999999999</v>
      </c>
      <c r="O26" s="1">
        <f t="shared" si="3"/>
        <v>205.21628999999999</v>
      </c>
      <c r="P26" s="4">
        <v>-0.20521629</v>
      </c>
      <c r="R26" s="1"/>
      <c r="S26" s="4">
        <v>-35</v>
      </c>
    </row>
    <row r="27" spans="4:19">
      <c r="D27" s="8" t="str">
        <f t="shared" si="2"/>
        <v>SINKCCU_Fake_DAC</v>
      </c>
      <c r="H27" s="15"/>
      <c r="I27" s="1">
        <v>2036</v>
      </c>
      <c r="J27" s="1" t="s">
        <v>16</v>
      </c>
      <c r="K27" s="1">
        <v>1</v>
      </c>
      <c r="L27" s="1">
        <f t="shared" si="0"/>
        <v>435.33742100000001</v>
      </c>
      <c r="N27" s="1">
        <f t="shared" si="1"/>
        <v>435.33742100000001</v>
      </c>
      <c r="O27" s="1">
        <f t="shared" si="3"/>
        <v>435.33742100000001</v>
      </c>
      <c r="P27" s="4">
        <v>-0.435337421</v>
      </c>
      <c r="R27" s="1"/>
      <c r="S27" s="4">
        <v>-36</v>
      </c>
    </row>
    <row r="28" spans="4:19">
      <c r="D28" s="8" t="str">
        <f t="shared" si="2"/>
        <v>SINKCCU_Fake_DAC</v>
      </c>
      <c r="H28" s="15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4">
        <v>-0.84041894699999997</v>
      </c>
      <c r="R28" s="1"/>
      <c r="S28" s="4">
        <v>-37</v>
      </c>
    </row>
    <row r="29" spans="4:19">
      <c r="D29" s="8" t="str">
        <f t="shared" si="2"/>
        <v>SINKCCU_Fake_DAC</v>
      </c>
      <c r="H29" s="15"/>
      <c r="I29" s="1">
        <v>2038</v>
      </c>
      <c r="J29" s="1" t="s">
        <v>16</v>
      </c>
      <c r="K29" s="1">
        <v>1</v>
      </c>
      <c r="L29" s="1">
        <f t="shared" si="0"/>
        <v>1500.4054699999999</v>
      </c>
      <c r="N29" s="1">
        <f t="shared" si="1"/>
        <v>1500.4054699999999</v>
      </c>
      <c r="O29" s="1">
        <f t="shared" si="3"/>
        <v>1500.4054699999999</v>
      </c>
      <c r="P29" s="4">
        <v>-1.50040547</v>
      </c>
      <c r="R29" s="1"/>
      <c r="S29" s="4">
        <v>-38</v>
      </c>
    </row>
    <row r="30" spans="4:19">
      <c r="D30" s="8" t="str">
        <f t="shared" si="2"/>
        <v>SINKCCU_Fake_DAC</v>
      </c>
      <c r="H30" s="15"/>
      <c r="I30" s="1">
        <v>2039</v>
      </c>
      <c r="J30" s="1" t="s">
        <v>16</v>
      </c>
      <c r="K30" s="1">
        <v>1</v>
      </c>
      <c r="L30" s="1">
        <f t="shared" si="0"/>
        <v>2505.2157459999999</v>
      </c>
      <c r="N30" s="1">
        <f t="shared" si="1"/>
        <v>2505.2157459999999</v>
      </c>
      <c r="O30" s="1">
        <f t="shared" si="3"/>
        <v>2505.2157459999999</v>
      </c>
      <c r="P30" s="4">
        <v>-2.5052157460000002</v>
      </c>
      <c r="R30" s="1"/>
      <c r="S30" s="4">
        <v>-39</v>
      </c>
    </row>
    <row r="31" spans="4:19">
      <c r="D31" s="8" t="str">
        <f t="shared" si="2"/>
        <v>SINKCCU_Fake_DAC</v>
      </c>
      <c r="H31" s="15"/>
      <c r="I31" s="1">
        <v>2040</v>
      </c>
      <c r="J31" s="1" t="s">
        <v>16</v>
      </c>
      <c r="K31" s="1">
        <v>1</v>
      </c>
      <c r="L31" s="1">
        <f t="shared" si="0"/>
        <v>3945.7231409999999</v>
      </c>
      <c r="N31" s="1">
        <f t="shared" si="1"/>
        <v>3945.7231409999999</v>
      </c>
      <c r="O31" s="1">
        <f t="shared" si="3"/>
        <v>3945.7231409999999</v>
      </c>
      <c r="P31" s="4">
        <v>-3.9457231410000002</v>
      </c>
      <c r="R31" s="1"/>
      <c r="S31" s="4">
        <v>-40</v>
      </c>
    </row>
    <row r="32" spans="4:19">
      <c r="D32" s="8" t="str">
        <f t="shared" si="2"/>
        <v>SINKCCU_Fake_DAC</v>
      </c>
      <c r="H32" s="15"/>
      <c r="I32" s="1">
        <v>2041</v>
      </c>
      <c r="J32" s="1" t="s">
        <v>16</v>
      </c>
      <c r="K32" s="1">
        <v>1</v>
      </c>
      <c r="L32" s="1">
        <f t="shared" si="0"/>
        <v>5823.8776939999998</v>
      </c>
      <c r="N32" s="1">
        <f t="shared" si="1"/>
        <v>5823.8776939999998</v>
      </c>
      <c r="O32" s="1">
        <f t="shared" si="3"/>
        <v>5823.8776939999998</v>
      </c>
      <c r="P32" s="4">
        <v>-5.8238776940000001</v>
      </c>
      <c r="R32" s="1"/>
      <c r="S32" s="4">
        <v>-41</v>
      </c>
    </row>
    <row r="33" spans="4:19">
      <c r="D33" s="8" t="str">
        <f t="shared" si="2"/>
        <v>SINKCCU_Fake_DAC</v>
      </c>
      <c r="H33" s="15"/>
      <c r="I33" s="1">
        <v>2042</v>
      </c>
      <c r="J33" s="1" t="s">
        <v>16</v>
      </c>
      <c r="K33" s="1">
        <v>1</v>
      </c>
      <c r="L33" s="1">
        <f t="shared" si="0"/>
        <v>8190.7389919999996</v>
      </c>
      <c r="N33" s="1">
        <f t="shared" si="1"/>
        <v>8190.7389919999996</v>
      </c>
      <c r="O33" s="1">
        <f t="shared" si="3"/>
        <v>8190.7389919999996</v>
      </c>
      <c r="P33" s="4">
        <v>-8.190738992</v>
      </c>
      <c r="R33" s="1"/>
      <c r="S33" s="4">
        <v>-42</v>
      </c>
    </row>
    <row r="34" spans="4:19">
      <c r="D34" s="8" t="str">
        <f t="shared" si="2"/>
        <v>SINKCCU_Fake_DAC</v>
      </c>
      <c r="H34" s="15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4">
        <v>-11.082622130000001</v>
      </c>
      <c r="R34" s="1"/>
      <c r="S34" s="4">
        <v>-43</v>
      </c>
    </row>
    <row r="35" spans="4:19">
      <c r="D35" s="8" t="str">
        <f t="shared" si="2"/>
        <v>SINKCCU_Fake_DAC</v>
      </c>
      <c r="H35" s="15"/>
      <c r="I35" s="1">
        <v>2044</v>
      </c>
      <c r="J35" s="1" t="s">
        <v>16</v>
      </c>
      <c r="K35" s="1">
        <v>1</v>
      </c>
      <c r="L35" s="1">
        <f t="shared" si="0"/>
        <v>14518.999470000001</v>
      </c>
      <c r="N35" s="1">
        <f t="shared" si="1"/>
        <v>14518.999470000001</v>
      </c>
      <c r="O35" s="1">
        <f t="shared" si="3"/>
        <v>14518.999470000001</v>
      </c>
      <c r="P35" s="4">
        <v>-14.518999470000001</v>
      </c>
      <c r="R35" s="1"/>
      <c r="S35" s="4">
        <v>-44</v>
      </c>
    </row>
    <row r="36" spans="4:19">
      <c r="D36" s="8" t="str">
        <f t="shared" si="2"/>
        <v>SINKCCU_Fake_DAC</v>
      </c>
      <c r="H36" s="15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4">
        <v>-18.502574150000001</v>
      </c>
      <c r="R36" s="1"/>
      <c r="S36" s="4">
        <v>-45</v>
      </c>
    </row>
    <row r="37" spans="4:19">
      <c r="D37" s="8" t="str">
        <f t="shared" si="2"/>
        <v>SINKCCU_Fake_DAC</v>
      </c>
      <c r="H37" s="15"/>
      <c r="I37" s="1">
        <v>2046</v>
      </c>
      <c r="J37" s="1" t="s">
        <v>16</v>
      </c>
      <c r="K37" s="1">
        <v>1</v>
      </c>
      <c r="L37" s="1">
        <f t="shared" si="0"/>
        <v>23021.178400000001</v>
      </c>
      <c r="N37" s="1">
        <f t="shared" si="1"/>
        <v>23021.178400000001</v>
      </c>
      <c r="O37" s="1">
        <f t="shared" si="3"/>
        <v>23021.178400000001</v>
      </c>
      <c r="P37" s="4">
        <v>-23.0211784</v>
      </c>
      <c r="R37" s="1"/>
      <c r="S37" s="4">
        <v>-46</v>
      </c>
    </row>
    <row r="38" spans="4:19">
      <c r="D38" s="8" t="str">
        <f t="shared" si="2"/>
        <v>SINKCCU_Fake_DAC</v>
      </c>
      <c r="H38" s="15"/>
      <c r="I38" s="1">
        <v>2047</v>
      </c>
      <c r="J38" s="1" t="s">
        <v>16</v>
      </c>
      <c r="K38" s="1">
        <v>1</v>
      </c>
      <c r="L38" s="1">
        <f t="shared" si="0"/>
        <v>28050.831320000001</v>
      </c>
      <c r="N38" s="1">
        <f t="shared" si="1"/>
        <v>28050.831320000001</v>
      </c>
      <c r="O38" s="1">
        <f t="shared" si="3"/>
        <v>28050.831320000001</v>
      </c>
      <c r="P38" s="4">
        <v>-28.05083132</v>
      </c>
      <c r="R38" s="1"/>
      <c r="S38" s="4">
        <v>-47</v>
      </c>
    </row>
    <row r="39" spans="4:19">
      <c r="D39" s="8" t="str">
        <f t="shared" si="2"/>
        <v>SINKCCU_Fake_DAC</v>
      </c>
      <c r="H39" s="15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4">
        <v>-33.559232289999997</v>
      </c>
      <c r="R39" s="1"/>
      <c r="S39" s="4">
        <v>-48</v>
      </c>
    </row>
    <row r="40" spans="4:19">
      <c r="D40" s="8" t="str">
        <f t="shared" si="2"/>
        <v>SINKCCU_Fake_DAC</v>
      </c>
      <c r="H40" s="15"/>
      <c r="I40" s="1">
        <v>2049</v>
      </c>
      <c r="J40" s="1" t="s">
        <v>16</v>
      </c>
      <c r="K40" s="1">
        <v>1</v>
      </c>
      <c r="L40" s="1">
        <f t="shared" si="0"/>
        <v>39509.104149999999</v>
      </c>
      <c r="N40" s="1">
        <f t="shared" si="1"/>
        <v>39509.104149999999</v>
      </c>
      <c r="O40" s="1">
        <f t="shared" si="3"/>
        <v>39509.104149999999</v>
      </c>
      <c r="P40" s="4">
        <v>-39.509104149999999</v>
      </c>
      <c r="R40" s="1"/>
      <c r="S40" s="4">
        <v>-49</v>
      </c>
    </row>
    <row r="41" spans="4:19">
      <c r="D41" s="8" t="str">
        <f t="shared" si="2"/>
        <v>SINKCCU_Fake_DAC</v>
      </c>
      <c r="H41" s="15"/>
      <c r="I41" s="1">
        <v>2050</v>
      </c>
      <c r="J41" s="1" t="s">
        <v>16</v>
      </c>
      <c r="K41" s="1">
        <v>1</v>
      </c>
      <c r="L41" s="1">
        <f t="shared" si="0"/>
        <v>45861.023399999998</v>
      </c>
      <c r="N41" s="1">
        <f t="shared" si="1"/>
        <v>45861.023399999998</v>
      </c>
      <c r="O41" s="1">
        <f t="shared" si="3"/>
        <v>45861.023399999998</v>
      </c>
      <c r="P41" s="4">
        <v>-45.861023400000001</v>
      </c>
      <c r="R41" s="1"/>
      <c r="S41" s="4">
        <v>-50</v>
      </c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79998168889431442"/>
  </sheetPr>
  <dimension ref="A4:V41"/>
  <sheetViews>
    <sheetView zoomScale="49" zoomScaleNormal="49" workbookViewId="0">
      <selection activeCell="B1" sqref="B1:L13"/>
    </sheetView>
  </sheetViews>
  <sheetFormatPr defaultColWidth="8.7265625" defaultRowHeight="14.5"/>
  <cols>
    <col min="1" max="1" width="9" style="1"/>
    <col min="2" max="2" width="22" style="1" customWidth="1"/>
    <col min="3" max="3" width="8.7265625" style="1"/>
    <col min="4" max="4" width="21.453125" style="1" customWidth="1"/>
    <col min="5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9" width="14"/>
    <col min="22" max="22" width="14"/>
  </cols>
  <sheetData>
    <row r="4" spans="2:22">
      <c r="B4" s="2" t="s">
        <v>0</v>
      </c>
    </row>
    <row r="5" spans="2:22">
      <c r="B5" s="1" t="s">
        <v>1</v>
      </c>
    </row>
    <row r="9" spans="2:22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7"/>
      <c r="S10" t="s">
        <v>45</v>
      </c>
      <c r="V10" t="s">
        <v>46</v>
      </c>
    </row>
    <row r="11" spans="2:22">
      <c r="B11" s="1" t="s">
        <v>49</v>
      </c>
      <c r="D11" s="8" t="s">
        <v>50</v>
      </c>
      <c r="H11" s="15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4">
        <v>0</v>
      </c>
      <c r="V11" s="4">
        <v>-13.38768103</v>
      </c>
    </row>
    <row r="12" spans="2:22">
      <c r="D12" s="8" t="str">
        <f t="shared" ref="D12:D41" si="2">D11</f>
        <v>SINKCCS_FORESTRY</v>
      </c>
      <c r="H12" s="15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17302.572540000001</v>
      </c>
      <c r="Q12" s="1">
        <f t="shared" si="1"/>
        <v>17302.572540000001</v>
      </c>
      <c r="R12" s="1">
        <v>0</v>
      </c>
      <c r="S12" s="4">
        <v>0</v>
      </c>
      <c r="U12" s="1"/>
      <c r="V12" s="4">
        <v>-17.30257254</v>
      </c>
    </row>
    <row r="13" spans="2:22">
      <c r="D13" s="8" t="str">
        <f t="shared" si="2"/>
        <v>SINKCCS_FORESTRY</v>
      </c>
      <c r="H13" s="15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4">
        <v>0</v>
      </c>
      <c r="U13" s="1"/>
      <c r="V13" s="4">
        <v>-15.406325819999999</v>
      </c>
    </row>
    <row r="14" spans="2:22">
      <c r="D14" s="8" t="str">
        <f t="shared" si="2"/>
        <v>SINKCCS_FORESTRY</v>
      </c>
      <c r="H14" s="15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17230.535090000001</v>
      </c>
      <c r="Q14" s="1">
        <f t="shared" si="1"/>
        <v>17230.535090000001</v>
      </c>
      <c r="R14" s="1">
        <f t="shared" ref="R14:R41" si="3">S14*-1000</f>
        <v>3.4799999999999999E-10</v>
      </c>
      <c r="S14" s="18">
        <v>-3.4799999999999998E-13</v>
      </c>
      <c r="U14" s="1"/>
      <c r="V14" s="4">
        <v>-17.23053509</v>
      </c>
    </row>
    <row r="15" spans="2:22">
      <c r="D15" s="8" t="str">
        <f t="shared" si="2"/>
        <v>SINKCCS_FORESTRY</v>
      </c>
      <c r="H15" s="15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18">
        <v>-2.2900000000000001E-10</v>
      </c>
      <c r="U15" s="1"/>
      <c r="V15" s="4">
        <v>-19.054744370000002</v>
      </c>
    </row>
    <row r="16" spans="2:22">
      <c r="D16" s="8" t="str">
        <f t="shared" si="2"/>
        <v>SINKCCS_FORESTRY</v>
      </c>
      <c r="H16" s="15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1.8099999999999999E-5</v>
      </c>
      <c r="S16" s="18">
        <v>-1.81E-8</v>
      </c>
      <c r="U16" s="1"/>
      <c r="V16" s="4">
        <v>-20.878953639999999</v>
      </c>
    </row>
    <row r="17" spans="4:22">
      <c r="D17" s="8" t="str">
        <f t="shared" si="2"/>
        <v>SINKCCS_FORESTRY</v>
      </c>
      <c r="H17" s="15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22703.162909999999</v>
      </c>
      <c r="Q17" s="1">
        <f t="shared" si="1"/>
        <v>22703.162909999999</v>
      </c>
      <c r="R17" s="1">
        <f t="shared" si="3"/>
        <v>4.2000000000000002E-4</v>
      </c>
      <c r="S17" s="18">
        <v>-4.2E-7</v>
      </c>
      <c r="U17" s="1"/>
      <c r="V17" s="4">
        <v>-22.70316291</v>
      </c>
    </row>
    <row r="18" spans="4:22">
      <c r="D18" s="8" t="str">
        <f t="shared" si="2"/>
        <v>SINKCCS_FORESTRY</v>
      </c>
      <c r="H18" s="15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24527.372179999998</v>
      </c>
      <c r="Q18" s="1">
        <f t="shared" si="1"/>
        <v>24527.372179999998</v>
      </c>
      <c r="R18" s="1">
        <f t="shared" si="3"/>
        <v>4.6100000000000004E-3</v>
      </c>
      <c r="S18" s="18">
        <v>-4.6099999999999999E-6</v>
      </c>
      <c r="U18" s="1"/>
      <c r="V18" s="4">
        <v>-24.52737218</v>
      </c>
    </row>
    <row r="19" spans="4:22">
      <c r="D19" s="8" t="str">
        <f t="shared" si="2"/>
        <v>SINKCCS_FORESTRY</v>
      </c>
      <c r="H19" s="15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26351.581460000001</v>
      </c>
      <c r="Q19" s="1">
        <f t="shared" si="1"/>
        <v>26351.581460000001</v>
      </c>
      <c r="R19" s="1">
        <f t="shared" si="3"/>
        <v>3.0800000000000001E-2</v>
      </c>
      <c r="S19" s="18">
        <v>-3.0800000000000003E-5</v>
      </c>
      <c r="U19" s="1"/>
      <c r="V19" s="4">
        <v>-26.351581459999998</v>
      </c>
    </row>
    <row r="20" spans="4:22">
      <c r="D20" s="8" t="str">
        <f t="shared" si="2"/>
        <v>SINKCCS_FORESTRY</v>
      </c>
      <c r="H20" s="15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28175.790730000001</v>
      </c>
      <c r="Q20" s="1">
        <f t="shared" si="1"/>
        <v>28175.790730000001</v>
      </c>
      <c r="R20" s="1">
        <f t="shared" si="3"/>
        <v>0.14587900000000001</v>
      </c>
      <c r="S20" s="4">
        <v>-1.4587899999999999E-4</v>
      </c>
      <c r="U20" s="1"/>
      <c r="V20" s="4">
        <v>-28.175790729999999</v>
      </c>
    </row>
    <row r="21" spans="4:22">
      <c r="D21" s="8" t="str">
        <f t="shared" si="2"/>
        <v>SINKCCS_FORESTRY</v>
      </c>
      <c r="H21" s="15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0.54004700000000005</v>
      </c>
      <c r="S21" s="4">
        <v>-5.4004699999999999E-4</v>
      </c>
      <c r="U21" s="1"/>
      <c r="V21" s="4">
        <v>-30</v>
      </c>
    </row>
    <row r="22" spans="4:22">
      <c r="D22" s="8" t="str">
        <f t="shared" si="2"/>
        <v>SINKCCS_FORESTRY</v>
      </c>
      <c r="H22" s="15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2.4950709999999998</v>
      </c>
      <c r="S22" s="4">
        <v>-2.4950710000000002E-3</v>
      </c>
      <c r="U22" s="1"/>
      <c r="V22" s="4">
        <v>-31</v>
      </c>
    </row>
    <row r="23" spans="4:22">
      <c r="D23" s="8" t="str">
        <f t="shared" si="2"/>
        <v>SINKCCS_FORESTRY</v>
      </c>
      <c r="H23" s="15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9.7468839999999997</v>
      </c>
      <c r="S23" s="4">
        <v>-9.7468840000000008E-3</v>
      </c>
      <c r="U23" s="1"/>
      <c r="V23" s="4">
        <v>-32</v>
      </c>
    </row>
    <row r="24" spans="4:22">
      <c r="D24" s="8" t="str">
        <f t="shared" si="2"/>
        <v>SINKCCS_FORESTRY</v>
      </c>
      <c r="H24" s="15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31.360810000000001</v>
      </c>
      <c r="S24" s="4">
        <v>-3.1360810000000003E-2</v>
      </c>
      <c r="U24" s="1"/>
      <c r="V24" s="4">
        <v>-33</v>
      </c>
    </row>
    <row r="25" spans="4:22">
      <c r="D25" s="8" t="str">
        <f t="shared" si="2"/>
        <v>SINKCCS_FORESTRY</v>
      </c>
      <c r="H25" s="15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4">
        <v>-8.5732495000000006E-2</v>
      </c>
      <c r="U25" s="1"/>
      <c r="V25" s="4">
        <v>-34</v>
      </c>
    </row>
    <row r="26" spans="4:22">
      <c r="D26" s="8" t="str">
        <f t="shared" si="2"/>
        <v>SINKCCS_FORESTRY</v>
      </c>
      <c r="H26" s="15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205.21628999999999</v>
      </c>
      <c r="S26" s="4">
        <v>-0.20521629</v>
      </c>
      <c r="U26" s="1"/>
      <c r="V26" s="4">
        <v>-35</v>
      </c>
    </row>
    <row r="27" spans="4:22">
      <c r="D27" s="8" t="str">
        <f t="shared" si="2"/>
        <v>SINKCCS_FORESTRY</v>
      </c>
      <c r="H27" s="15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435.33742100000001</v>
      </c>
      <c r="S27" s="4">
        <v>-0.435337421</v>
      </c>
      <c r="U27" s="1"/>
      <c r="V27" s="4">
        <v>-36</v>
      </c>
    </row>
    <row r="28" spans="4:22">
      <c r="D28" s="8" t="str">
        <f t="shared" si="2"/>
        <v>SINKCCS_FORESTRY</v>
      </c>
      <c r="H28" s="15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4">
        <v>-0.84041894699999997</v>
      </c>
      <c r="U28" s="1"/>
      <c r="V28" s="4">
        <v>-37</v>
      </c>
    </row>
    <row r="29" spans="4:22">
      <c r="D29" s="8" t="str">
        <f t="shared" si="2"/>
        <v>SINKCCS_FORESTRY</v>
      </c>
      <c r="H29" s="15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1500.4054699999999</v>
      </c>
      <c r="S29" s="4">
        <v>-1.50040547</v>
      </c>
      <c r="U29" s="1"/>
      <c r="V29" s="4">
        <v>-38</v>
      </c>
    </row>
    <row r="30" spans="4:22">
      <c r="D30" s="8" t="str">
        <f t="shared" si="2"/>
        <v>SINKCCS_FORESTRY</v>
      </c>
      <c r="H30" s="15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2505.2157459999999</v>
      </c>
      <c r="S30" s="4">
        <v>-2.5052157460000002</v>
      </c>
      <c r="U30" s="1"/>
      <c r="V30" s="4">
        <v>-39</v>
      </c>
    </row>
    <row r="31" spans="4:22">
      <c r="D31" s="8" t="str">
        <f t="shared" si="2"/>
        <v>SINKCCS_FORESTRY</v>
      </c>
      <c r="H31" s="15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3945.7231409999999</v>
      </c>
      <c r="S31" s="4">
        <v>-3.9457231410000002</v>
      </c>
      <c r="U31" s="1"/>
      <c r="V31" s="4">
        <v>-40</v>
      </c>
    </row>
    <row r="32" spans="4:22">
      <c r="D32" s="8" t="str">
        <f t="shared" si="2"/>
        <v>SINKCCS_FORESTRY</v>
      </c>
      <c r="H32" s="15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5823.8776939999998</v>
      </c>
      <c r="S32" s="4">
        <v>-5.8238776940000001</v>
      </c>
      <c r="U32" s="1"/>
      <c r="V32" s="4">
        <v>-41</v>
      </c>
    </row>
    <row r="33" spans="4:22">
      <c r="D33" s="8" t="str">
        <f t="shared" si="2"/>
        <v>SINKCCS_FORESTRY</v>
      </c>
      <c r="H33" s="15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8190.7389919999996</v>
      </c>
      <c r="S33" s="4">
        <v>-8.190738992</v>
      </c>
      <c r="U33" s="1"/>
      <c r="V33" s="4">
        <v>-42</v>
      </c>
    </row>
    <row r="34" spans="4:22">
      <c r="D34" s="8" t="str">
        <f t="shared" si="2"/>
        <v>SINKCCS_FORESTRY</v>
      </c>
      <c r="H34" s="15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4">
        <v>-11.082622130000001</v>
      </c>
      <c r="U34" s="1"/>
      <c r="V34" s="4">
        <v>-43</v>
      </c>
    </row>
    <row r="35" spans="4:22">
      <c r="D35" s="8" t="str">
        <f t="shared" si="2"/>
        <v>SINKCCS_FORESTRY</v>
      </c>
      <c r="H35" s="15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14518.999470000001</v>
      </c>
      <c r="S35" s="4">
        <v>-14.518999470000001</v>
      </c>
      <c r="U35" s="1"/>
      <c r="V35" s="4">
        <v>-44</v>
      </c>
    </row>
    <row r="36" spans="4:22">
      <c r="D36" s="8" t="str">
        <f t="shared" si="2"/>
        <v>SINKCCS_FORESTRY</v>
      </c>
      <c r="H36" s="15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4">
        <v>-18.502574150000001</v>
      </c>
      <c r="U36" s="1"/>
      <c r="V36" s="4">
        <v>-45</v>
      </c>
    </row>
    <row r="37" spans="4:22">
      <c r="D37" s="8" t="str">
        <f t="shared" si="2"/>
        <v>SINKCCS_FORESTRY</v>
      </c>
      <c r="H37" s="15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23021.178400000001</v>
      </c>
      <c r="S37" s="4">
        <v>-23.0211784</v>
      </c>
      <c r="U37" s="1"/>
      <c r="V37" s="4">
        <v>-46</v>
      </c>
    </row>
    <row r="38" spans="4:22">
      <c r="D38" s="8" t="str">
        <f t="shared" si="2"/>
        <v>SINKCCS_FORESTRY</v>
      </c>
      <c r="H38" s="15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28050.831320000001</v>
      </c>
      <c r="S38" s="4">
        <v>-28.05083132</v>
      </c>
      <c r="U38" s="1"/>
      <c r="V38" s="4">
        <v>-47</v>
      </c>
    </row>
    <row r="39" spans="4:22">
      <c r="D39" s="8" t="str">
        <f t="shared" si="2"/>
        <v>SINKCCS_FORESTRY</v>
      </c>
      <c r="H39" s="15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4">
        <v>-33.559232289999997</v>
      </c>
      <c r="U39" s="1"/>
      <c r="V39" s="4">
        <v>-48</v>
      </c>
    </row>
    <row r="40" spans="4:22">
      <c r="D40" s="8" t="str">
        <f t="shared" si="2"/>
        <v>SINKCCS_FORESTRY</v>
      </c>
      <c r="H40" s="15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39509.104149999999</v>
      </c>
      <c r="S40" s="4">
        <v>-39.509104149999999</v>
      </c>
      <c r="U40" s="1"/>
      <c r="V40" s="4">
        <v>-49</v>
      </c>
    </row>
    <row r="41" spans="4:22">
      <c r="D41" s="8" t="str">
        <f t="shared" si="2"/>
        <v>SINKCCS_FORESTRY</v>
      </c>
      <c r="H41" s="15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45861.023399999998</v>
      </c>
      <c r="S41" s="4">
        <v>-45.861023400000001</v>
      </c>
      <c r="U41" s="1"/>
      <c r="V41" s="4">
        <v>-50</v>
      </c>
    </row>
  </sheetData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B4:L164"/>
  <sheetViews>
    <sheetView workbookViewId="0">
      <selection activeCell="D19" sqref="D19"/>
    </sheetView>
  </sheetViews>
  <sheetFormatPr defaultColWidth="8.7265625" defaultRowHeight="14.5"/>
  <cols>
    <col min="2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 t="s">
        <v>0</v>
      </c>
    </row>
    <row r="5" spans="2:12">
      <c r="B5" s="1" t="s">
        <v>1</v>
      </c>
    </row>
    <row r="9" spans="2:12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8" t="s">
        <v>52</v>
      </c>
      <c r="H11" s="15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2:12">
      <c r="G12" s="1" t="str">
        <f t="shared" ref="G12:G41" si="1">G11</f>
        <v>SNKCO2NN</v>
      </c>
      <c r="H12" s="15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2:12">
      <c r="G13" s="1" t="str">
        <f t="shared" si="1"/>
        <v>SNKCO2NN</v>
      </c>
      <c r="H13" s="15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2:12">
      <c r="G14" s="1" t="str">
        <f t="shared" si="1"/>
        <v>SNKCO2NN</v>
      </c>
      <c r="H14" s="15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2:12">
      <c r="G15" s="1" t="str">
        <f t="shared" si="1"/>
        <v>SNKCO2NN</v>
      </c>
      <c r="H15" s="15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2:12">
      <c r="G16" s="1" t="str">
        <f t="shared" si="1"/>
        <v>SNKCO2NN</v>
      </c>
      <c r="H16" s="15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5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5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5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5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5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5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5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5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5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5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5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5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5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5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5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5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5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5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5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5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5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5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5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5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5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15" t="s">
        <v>53</v>
      </c>
      <c r="H42" s="15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15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15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15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15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15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15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15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15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15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15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15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15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15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15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15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15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15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15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15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15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15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15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15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15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15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15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15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15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15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15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15" t="s">
        <v>54</v>
      </c>
      <c r="H73" s="15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15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15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15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15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15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15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15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15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15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15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15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15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15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15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15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15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15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15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15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15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15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15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15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15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15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15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15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15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15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15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16" t="s">
        <v>55</v>
      </c>
      <c r="H104" s="15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15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15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15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15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15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15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15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15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15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15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15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15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15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15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15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15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15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15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15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15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15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15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15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15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15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15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15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15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15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15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spans="7:12" ht="16">
      <c r="G135" s="3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L135"/>
  <sheetViews>
    <sheetView zoomScale="70" zoomScaleNormal="70" workbookViewId="0">
      <selection activeCell="N15" sqref="N15"/>
    </sheetView>
  </sheetViews>
  <sheetFormatPr defaultColWidth="8.7265625" defaultRowHeight="14.5"/>
  <cols>
    <col min="2" max="3" width="8.7265625" style="1"/>
    <col min="4" max="4" width="18.81640625" style="1" customWidth="1"/>
    <col min="5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/>
    </row>
    <row r="9" spans="2:12">
      <c r="F9" s="36" t="s">
        <v>106</v>
      </c>
    </row>
    <row r="10" spans="2:12"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61</v>
      </c>
      <c r="L10" s="1" t="s">
        <v>13</v>
      </c>
    </row>
    <row r="11" spans="2:12" ht="16">
      <c r="D11" s="14" t="s">
        <v>57</v>
      </c>
      <c r="G11" s="8"/>
      <c r="H11" s="32" t="s">
        <v>64</v>
      </c>
      <c r="I11" s="1">
        <v>2020</v>
      </c>
      <c r="J11" s="1" t="s">
        <v>42</v>
      </c>
      <c r="L11" s="1">
        <v>0</v>
      </c>
    </row>
    <row r="12" spans="2:12">
      <c r="D12" s="1" t="str">
        <f t="shared" ref="D12:D41" si="0">D11</f>
        <v>SINKCCS_Immiscible</v>
      </c>
      <c r="H12" s="32" t="s">
        <v>64</v>
      </c>
      <c r="I12" s="1">
        <v>2021</v>
      </c>
      <c r="J12" s="1" t="str">
        <f t="shared" ref="J12:J41" si="1">J11</f>
        <v>LO</v>
      </c>
      <c r="L12" s="1">
        <v>0</v>
      </c>
    </row>
    <row r="13" spans="2:12">
      <c r="D13" s="1" t="str">
        <f t="shared" si="0"/>
        <v>SINKCCS_Immiscible</v>
      </c>
      <c r="H13" s="32" t="s">
        <v>64</v>
      </c>
      <c r="I13" s="1">
        <v>2022</v>
      </c>
      <c r="J13" s="1" t="str">
        <f t="shared" si="1"/>
        <v>LO</v>
      </c>
      <c r="L13" s="1">
        <v>0</v>
      </c>
    </row>
    <row r="14" spans="2:12">
      <c r="D14" s="1" t="str">
        <f t="shared" si="0"/>
        <v>SINKCCS_Immiscible</v>
      </c>
      <c r="H14" s="32" t="s">
        <v>64</v>
      </c>
      <c r="I14" s="1">
        <v>2023</v>
      </c>
      <c r="J14" s="1" t="str">
        <f t="shared" si="1"/>
        <v>LO</v>
      </c>
      <c r="L14" s="1">
        <v>0</v>
      </c>
    </row>
    <row r="15" spans="2:12">
      <c r="D15" s="1" t="str">
        <f t="shared" si="0"/>
        <v>SINKCCS_Immiscible</v>
      </c>
      <c r="H15" s="32" t="s">
        <v>64</v>
      </c>
      <c r="I15" s="1">
        <v>2024</v>
      </c>
      <c r="J15" s="1" t="str">
        <f t="shared" si="1"/>
        <v>LO</v>
      </c>
      <c r="L15" s="1">
        <v>0</v>
      </c>
    </row>
    <row r="16" spans="2:12">
      <c r="D16" s="1" t="str">
        <f t="shared" si="0"/>
        <v>SINKCCS_Immiscible</v>
      </c>
      <c r="H16" s="32" t="s">
        <v>64</v>
      </c>
      <c r="I16" s="1">
        <v>2025</v>
      </c>
      <c r="J16" s="1" t="str">
        <f t="shared" si="1"/>
        <v>LO</v>
      </c>
      <c r="L16" s="1">
        <v>0</v>
      </c>
    </row>
    <row r="17" spans="4:12">
      <c r="D17" s="1" t="str">
        <f t="shared" si="0"/>
        <v>SINKCCS_Immiscible</v>
      </c>
      <c r="H17" s="32" t="s">
        <v>64</v>
      </c>
      <c r="I17" s="1">
        <v>2026</v>
      </c>
      <c r="J17" s="1" t="str">
        <f t="shared" si="1"/>
        <v>LO</v>
      </c>
      <c r="L17" s="1">
        <v>0</v>
      </c>
    </row>
    <row r="18" spans="4:12">
      <c r="D18" s="1" t="str">
        <f t="shared" si="0"/>
        <v>SINKCCS_Immiscible</v>
      </c>
      <c r="H18" s="32" t="s">
        <v>64</v>
      </c>
      <c r="I18" s="1">
        <v>2027</v>
      </c>
      <c r="J18" s="1" t="str">
        <f t="shared" si="1"/>
        <v>LO</v>
      </c>
      <c r="L18" s="1">
        <v>0</v>
      </c>
    </row>
    <row r="19" spans="4:12">
      <c r="D19" s="1" t="str">
        <f t="shared" si="0"/>
        <v>SINKCCS_Immiscible</v>
      </c>
      <c r="H19" s="32" t="s">
        <v>64</v>
      </c>
      <c r="I19" s="1">
        <v>2028</v>
      </c>
      <c r="J19" s="1" t="str">
        <f t="shared" si="1"/>
        <v>LO</v>
      </c>
      <c r="L19" s="1">
        <v>0</v>
      </c>
    </row>
    <row r="20" spans="4:12">
      <c r="D20" s="1" t="str">
        <f t="shared" si="0"/>
        <v>SINKCCS_Immiscible</v>
      </c>
      <c r="H20" s="32" t="s">
        <v>64</v>
      </c>
      <c r="I20" s="1">
        <v>2029</v>
      </c>
      <c r="J20" s="1" t="str">
        <f t="shared" si="1"/>
        <v>LO</v>
      </c>
      <c r="L20" s="1">
        <v>0</v>
      </c>
    </row>
    <row r="21" spans="4:12">
      <c r="D21" s="1" t="str">
        <f t="shared" si="0"/>
        <v>SINKCCS_Immiscible</v>
      </c>
      <c r="H21" s="32" t="s">
        <v>64</v>
      </c>
      <c r="I21" s="1">
        <v>2030</v>
      </c>
      <c r="J21" s="1" t="str">
        <f t="shared" si="1"/>
        <v>LO</v>
      </c>
      <c r="L21" s="1">
        <v>0</v>
      </c>
    </row>
    <row r="22" spans="4:12">
      <c r="D22" s="1" t="str">
        <f t="shared" si="0"/>
        <v>SINKCCS_Immiscible</v>
      </c>
      <c r="H22" s="32" t="s">
        <v>64</v>
      </c>
      <c r="I22" s="1">
        <v>2031</v>
      </c>
      <c r="J22" s="1" t="str">
        <f t="shared" si="1"/>
        <v>LO</v>
      </c>
      <c r="L22" s="1">
        <v>0</v>
      </c>
    </row>
    <row r="23" spans="4:12">
      <c r="D23" s="1" t="str">
        <f t="shared" si="0"/>
        <v>SINKCCS_Immiscible</v>
      </c>
      <c r="H23" s="32" t="s">
        <v>64</v>
      </c>
      <c r="I23" s="1">
        <v>2032</v>
      </c>
      <c r="J23" s="1" t="str">
        <f t="shared" si="1"/>
        <v>LO</v>
      </c>
      <c r="L23" s="1">
        <v>0</v>
      </c>
    </row>
    <row r="24" spans="4:12">
      <c r="D24" s="1" t="str">
        <f t="shared" si="0"/>
        <v>SINKCCS_Immiscible</v>
      </c>
      <c r="H24" s="32" t="s">
        <v>64</v>
      </c>
      <c r="I24" s="1">
        <v>2033</v>
      </c>
      <c r="J24" s="1" t="str">
        <f t="shared" si="1"/>
        <v>LO</v>
      </c>
      <c r="L24" s="1">
        <v>0</v>
      </c>
    </row>
    <row r="25" spans="4:12">
      <c r="D25" s="1" t="str">
        <f t="shared" si="0"/>
        <v>SINKCCS_Immiscible</v>
      </c>
      <c r="H25" s="32" t="s">
        <v>64</v>
      </c>
      <c r="I25" s="1">
        <v>2034</v>
      </c>
      <c r="J25" s="1" t="str">
        <f t="shared" si="1"/>
        <v>LO</v>
      </c>
      <c r="L25" s="1">
        <v>0</v>
      </c>
    </row>
    <row r="26" spans="4:12">
      <c r="D26" s="1" t="str">
        <f t="shared" si="0"/>
        <v>SINKCCS_Immiscible</v>
      </c>
      <c r="H26" s="32" t="s">
        <v>64</v>
      </c>
      <c r="I26" s="1">
        <v>2035</v>
      </c>
      <c r="J26" s="1" t="str">
        <f t="shared" si="1"/>
        <v>LO</v>
      </c>
      <c r="L26" s="1">
        <v>0</v>
      </c>
    </row>
    <row r="27" spans="4:12">
      <c r="D27" s="1" t="str">
        <f t="shared" si="0"/>
        <v>SINKCCS_Immiscible</v>
      </c>
      <c r="H27" s="32" t="s">
        <v>64</v>
      </c>
      <c r="I27" s="1">
        <v>2036</v>
      </c>
      <c r="J27" s="1" t="str">
        <f t="shared" si="1"/>
        <v>LO</v>
      </c>
      <c r="L27" s="1">
        <v>0</v>
      </c>
    </row>
    <row r="28" spans="4:12">
      <c r="D28" s="1" t="str">
        <f t="shared" si="0"/>
        <v>SINKCCS_Immiscible</v>
      </c>
      <c r="H28" s="32" t="s">
        <v>64</v>
      </c>
      <c r="I28" s="1">
        <v>2037</v>
      </c>
      <c r="J28" s="1" t="str">
        <f t="shared" si="1"/>
        <v>LO</v>
      </c>
      <c r="L28" s="1">
        <v>0</v>
      </c>
    </row>
    <row r="29" spans="4:12">
      <c r="D29" s="1" t="str">
        <f t="shared" si="0"/>
        <v>SINKCCS_Immiscible</v>
      </c>
      <c r="H29" s="32" t="s">
        <v>64</v>
      </c>
      <c r="I29" s="1">
        <v>2038</v>
      </c>
      <c r="J29" s="1" t="str">
        <f t="shared" si="1"/>
        <v>LO</v>
      </c>
      <c r="L29" s="1">
        <v>0</v>
      </c>
    </row>
    <row r="30" spans="4:12">
      <c r="D30" s="1" t="str">
        <f t="shared" si="0"/>
        <v>SINKCCS_Immiscible</v>
      </c>
      <c r="H30" s="32" t="s">
        <v>64</v>
      </c>
      <c r="I30" s="1">
        <v>2039</v>
      </c>
      <c r="J30" s="1" t="str">
        <f t="shared" si="1"/>
        <v>LO</v>
      </c>
      <c r="L30" s="1">
        <v>0</v>
      </c>
    </row>
    <row r="31" spans="4:12">
      <c r="D31" s="1" t="str">
        <f t="shared" si="0"/>
        <v>SINKCCS_Immiscible</v>
      </c>
      <c r="H31" s="32" t="s">
        <v>64</v>
      </c>
      <c r="I31" s="1">
        <v>2040</v>
      </c>
      <c r="J31" s="1" t="str">
        <f t="shared" si="1"/>
        <v>LO</v>
      </c>
      <c r="L31" s="1">
        <v>0</v>
      </c>
    </row>
    <row r="32" spans="4:12">
      <c r="D32" s="1" t="str">
        <f t="shared" si="0"/>
        <v>SINKCCS_Immiscible</v>
      </c>
      <c r="H32" s="32" t="s">
        <v>64</v>
      </c>
      <c r="I32" s="1">
        <v>2041</v>
      </c>
      <c r="J32" s="1" t="str">
        <f t="shared" si="1"/>
        <v>LO</v>
      </c>
      <c r="L32" s="1">
        <v>0</v>
      </c>
    </row>
    <row r="33" spans="4:12">
      <c r="D33" s="1" t="str">
        <f t="shared" si="0"/>
        <v>SINKCCS_Immiscible</v>
      </c>
      <c r="H33" s="32" t="s">
        <v>64</v>
      </c>
      <c r="I33" s="1">
        <v>2042</v>
      </c>
      <c r="J33" s="1" t="str">
        <f t="shared" si="1"/>
        <v>LO</v>
      </c>
      <c r="L33" s="1">
        <v>0</v>
      </c>
    </row>
    <row r="34" spans="4:12">
      <c r="D34" s="1" t="str">
        <f t="shared" si="0"/>
        <v>SINKCCS_Immiscible</v>
      </c>
      <c r="H34" s="32" t="s">
        <v>64</v>
      </c>
      <c r="I34" s="1">
        <v>2043</v>
      </c>
      <c r="J34" s="1" t="str">
        <f t="shared" si="1"/>
        <v>LO</v>
      </c>
      <c r="L34" s="1">
        <v>0</v>
      </c>
    </row>
    <row r="35" spans="4:12">
      <c r="D35" s="1" t="str">
        <f t="shared" si="0"/>
        <v>SINKCCS_Immiscible</v>
      </c>
      <c r="H35" s="32" t="s">
        <v>64</v>
      </c>
      <c r="I35" s="1">
        <v>2044</v>
      </c>
      <c r="J35" s="1" t="str">
        <f t="shared" si="1"/>
        <v>LO</v>
      </c>
      <c r="L35" s="1">
        <v>0</v>
      </c>
    </row>
    <row r="36" spans="4:12">
      <c r="D36" s="1" t="str">
        <f t="shared" si="0"/>
        <v>SINKCCS_Immiscible</v>
      </c>
      <c r="H36" s="32" t="s">
        <v>64</v>
      </c>
      <c r="I36" s="1">
        <v>2045</v>
      </c>
      <c r="J36" s="1" t="str">
        <f t="shared" si="1"/>
        <v>LO</v>
      </c>
      <c r="L36" s="1">
        <v>0</v>
      </c>
    </row>
    <row r="37" spans="4:12">
      <c r="D37" s="1" t="str">
        <f t="shared" si="0"/>
        <v>SINKCCS_Immiscible</v>
      </c>
      <c r="H37" s="32" t="s">
        <v>64</v>
      </c>
      <c r="I37" s="1">
        <v>2046</v>
      </c>
      <c r="J37" s="1" t="str">
        <f t="shared" si="1"/>
        <v>LO</v>
      </c>
      <c r="L37" s="1">
        <v>0</v>
      </c>
    </row>
    <row r="38" spans="4:12">
      <c r="D38" s="1" t="str">
        <f t="shared" si="0"/>
        <v>SINKCCS_Immiscible</v>
      </c>
      <c r="H38" s="32" t="s">
        <v>64</v>
      </c>
      <c r="I38" s="1">
        <v>2047</v>
      </c>
      <c r="J38" s="1" t="str">
        <f t="shared" si="1"/>
        <v>LO</v>
      </c>
      <c r="L38" s="1">
        <v>0</v>
      </c>
    </row>
    <row r="39" spans="4:12">
      <c r="D39" s="1" t="str">
        <f t="shared" si="0"/>
        <v>SINKCCS_Immiscible</v>
      </c>
      <c r="H39" s="32" t="s">
        <v>64</v>
      </c>
      <c r="I39" s="1">
        <v>2048</v>
      </c>
      <c r="J39" s="1" t="str">
        <f t="shared" si="1"/>
        <v>LO</v>
      </c>
      <c r="L39" s="1">
        <v>0</v>
      </c>
    </row>
    <row r="40" spans="4:12">
      <c r="D40" s="1" t="str">
        <f t="shared" si="0"/>
        <v>SINKCCS_Immiscible</v>
      </c>
      <c r="H40" s="32" t="s">
        <v>64</v>
      </c>
      <c r="I40" s="1">
        <v>2049</v>
      </c>
      <c r="J40" s="1" t="str">
        <f t="shared" si="1"/>
        <v>LO</v>
      </c>
      <c r="L40" s="1">
        <v>0</v>
      </c>
    </row>
    <row r="41" spans="4:12">
      <c r="D41" s="1" t="str">
        <f t="shared" si="0"/>
        <v>SINKCCS_Immiscible</v>
      </c>
      <c r="H41" s="32" t="s">
        <v>64</v>
      </c>
      <c r="I41" s="1">
        <v>2050</v>
      </c>
      <c r="J41" s="1" t="str">
        <f t="shared" si="1"/>
        <v>LO</v>
      </c>
      <c r="L41" s="1">
        <v>0</v>
      </c>
    </row>
    <row r="42" spans="4:12" ht="16">
      <c r="D42" s="14" t="s">
        <v>58</v>
      </c>
      <c r="G42" s="8"/>
      <c r="H42" s="32" t="s">
        <v>64</v>
      </c>
      <c r="I42" s="1">
        <v>2020</v>
      </c>
      <c r="J42" s="1" t="s">
        <v>42</v>
      </c>
      <c r="L42" s="1">
        <v>0</v>
      </c>
    </row>
    <row r="43" spans="4:12">
      <c r="D43" s="1" t="str">
        <f t="shared" ref="D43:D72" si="2">D42</f>
        <v>SINKCCS_Miscible</v>
      </c>
      <c r="H43" s="32" t="s">
        <v>64</v>
      </c>
      <c r="I43" s="1">
        <v>2021</v>
      </c>
      <c r="J43" s="1" t="str">
        <f t="shared" ref="J43:J72" si="3">J42</f>
        <v>LO</v>
      </c>
      <c r="L43" s="1">
        <v>0</v>
      </c>
    </row>
    <row r="44" spans="4:12">
      <c r="D44" s="1" t="str">
        <f t="shared" si="2"/>
        <v>SINKCCS_Miscible</v>
      </c>
      <c r="H44" s="32" t="s">
        <v>64</v>
      </c>
      <c r="I44" s="1">
        <v>2022</v>
      </c>
      <c r="J44" s="1" t="str">
        <f t="shared" si="3"/>
        <v>LO</v>
      </c>
      <c r="L44" s="1">
        <v>0</v>
      </c>
    </row>
    <row r="45" spans="4:12">
      <c r="D45" s="1" t="str">
        <f t="shared" si="2"/>
        <v>SINKCCS_Miscible</v>
      </c>
      <c r="H45" s="32" t="s">
        <v>64</v>
      </c>
      <c r="I45" s="1">
        <v>2023</v>
      </c>
      <c r="J45" s="1" t="str">
        <f t="shared" si="3"/>
        <v>LO</v>
      </c>
      <c r="L45" s="1">
        <v>0</v>
      </c>
    </row>
    <row r="46" spans="4:12">
      <c r="D46" s="1" t="str">
        <f t="shared" si="2"/>
        <v>SINKCCS_Miscible</v>
      </c>
      <c r="H46" s="32" t="s">
        <v>64</v>
      </c>
      <c r="I46" s="1">
        <v>2024</v>
      </c>
      <c r="J46" s="1" t="str">
        <f t="shared" si="3"/>
        <v>LO</v>
      </c>
      <c r="L46" s="1">
        <v>0</v>
      </c>
    </row>
    <row r="47" spans="4:12">
      <c r="D47" s="1" t="str">
        <f t="shared" si="2"/>
        <v>SINKCCS_Miscible</v>
      </c>
      <c r="H47" s="32" t="s">
        <v>64</v>
      </c>
      <c r="I47" s="1">
        <v>2025</v>
      </c>
      <c r="J47" s="1" t="str">
        <f t="shared" si="3"/>
        <v>LO</v>
      </c>
      <c r="L47" s="1">
        <v>0</v>
      </c>
    </row>
    <row r="48" spans="4:12">
      <c r="D48" s="1" t="str">
        <f t="shared" si="2"/>
        <v>SINKCCS_Miscible</v>
      </c>
      <c r="H48" s="32" t="s">
        <v>64</v>
      </c>
      <c r="I48" s="1">
        <v>2026</v>
      </c>
      <c r="J48" s="1" t="str">
        <f t="shared" si="3"/>
        <v>LO</v>
      </c>
      <c r="L48" s="1">
        <v>0</v>
      </c>
    </row>
    <row r="49" spans="4:12">
      <c r="D49" s="1" t="str">
        <f t="shared" si="2"/>
        <v>SINKCCS_Miscible</v>
      </c>
      <c r="H49" s="32" t="s">
        <v>64</v>
      </c>
      <c r="I49" s="1">
        <v>2027</v>
      </c>
      <c r="J49" s="1" t="str">
        <f t="shared" si="3"/>
        <v>LO</v>
      </c>
      <c r="L49" s="1">
        <v>0</v>
      </c>
    </row>
    <row r="50" spans="4:12">
      <c r="D50" s="1" t="str">
        <f t="shared" si="2"/>
        <v>SINKCCS_Miscible</v>
      </c>
      <c r="H50" s="32" t="s">
        <v>64</v>
      </c>
      <c r="I50" s="1">
        <v>2028</v>
      </c>
      <c r="J50" s="1" t="str">
        <f t="shared" si="3"/>
        <v>LO</v>
      </c>
      <c r="L50" s="1">
        <v>0</v>
      </c>
    </row>
    <row r="51" spans="4:12">
      <c r="D51" s="1" t="str">
        <f t="shared" si="2"/>
        <v>SINKCCS_Miscible</v>
      </c>
      <c r="H51" s="32" t="s">
        <v>64</v>
      </c>
      <c r="I51" s="1">
        <v>2029</v>
      </c>
      <c r="J51" s="1" t="str">
        <f t="shared" si="3"/>
        <v>LO</v>
      </c>
      <c r="L51" s="1">
        <v>0</v>
      </c>
    </row>
    <row r="52" spans="4:12">
      <c r="D52" s="1" t="str">
        <f t="shared" si="2"/>
        <v>SINKCCS_Miscible</v>
      </c>
      <c r="H52" s="32" t="s">
        <v>64</v>
      </c>
      <c r="I52" s="1">
        <v>2030</v>
      </c>
      <c r="J52" s="1" t="str">
        <f t="shared" si="3"/>
        <v>LO</v>
      </c>
      <c r="L52" s="1">
        <v>0</v>
      </c>
    </row>
    <row r="53" spans="4:12">
      <c r="D53" s="1" t="str">
        <f t="shared" si="2"/>
        <v>SINKCCS_Miscible</v>
      </c>
      <c r="H53" s="32" t="s">
        <v>64</v>
      </c>
      <c r="I53" s="1">
        <v>2031</v>
      </c>
      <c r="J53" s="1" t="str">
        <f t="shared" si="3"/>
        <v>LO</v>
      </c>
      <c r="L53" s="1">
        <v>0</v>
      </c>
    </row>
    <row r="54" spans="4:12">
      <c r="D54" s="1" t="str">
        <f t="shared" si="2"/>
        <v>SINKCCS_Miscible</v>
      </c>
      <c r="H54" s="32" t="s">
        <v>64</v>
      </c>
      <c r="I54" s="1">
        <v>2032</v>
      </c>
      <c r="J54" s="1" t="str">
        <f t="shared" si="3"/>
        <v>LO</v>
      </c>
      <c r="L54" s="1">
        <v>0</v>
      </c>
    </row>
    <row r="55" spans="4:12">
      <c r="D55" s="1" t="str">
        <f t="shared" si="2"/>
        <v>SINKCCS_Miscible</v>
      </c>
      <c r="H55" s="32" t="s">
        <v>64</v>
      </c>
      <c r="I55" s="1">
        <v>2033</v>
      </c>
      <c r="J55" s="1" t="str">
        <f t="shared" si="3"/>
        <v>LO</v>
      </c>
      <c r="L55" s="1">
        <v>0</v>
      </c>
    </row>
    <row r="56" spans="4:12">
      <c r="D56" s="1" t="str">
        <f t="shared" si="2"/>
        <v>SINKCCS_Miscible</v>
      </c>
      <c r="H56" s="32" t="s">
        <v>64</v>
      </c>
      <c r="I56" s="1">
        <v>2034</v>
      </c>
      <c r="J56" s="1" t="str">
        <f t="shared" si="3"/>
        <v>LO</v>
      </c>
      <c r="L56" s="1">
        <v>0</v>
      </c>
    </row>
    <row r="57" spans="4:12">
      <c r="D57" s="1" t="str">
        <f t="shared" si="2"/>
        <v>SINKCCS_Miscible</v>
      </c>
      <c r="H57" s="32" t="s">
        <v>64</v>
      </c>
      <c r="I57" s="1">
        <v>2035</v>
      </c>
      <c r="J57" s="1" t="str">
        <f t="shared" si="3"/>
        <v>LO</v>
      </c>
      <c r="L57" s="1">
        <v>0</v>
      </c>
    </row>
    <row r="58" spans="4:12">
      <c r="D58" s="1" t="str">
        <f t="shared" si="2"/>
        <v>SINKCCS_Miscible</v>
      </c>
      <c r="H58" s="32" t="s">
        <v>64</v>
      </c>
      <c r="I58" s="1">
        <v>2036</v>
      </c>
      <c r="J58" s="1" t="str">
        <f t="shared" si="3"/>
        <v>LO</v>
      </c>
      <c r="L58" s="1">
        <v>0</v>
      </c>
    </row>
    <row r="59" spans="4:12">
      <c r="D59" s="1" t="str">
        <f t="shared" si="2"/>
        <v>SINKCCS_Miscible</v>
      </c>
      <c r="H59" s="32" t="s">
        <v>64</v>
      </c>
      <c r="I59" s="1">
        <v>2037</v>
      </c>
      <c r="J59" s="1" t="str">
        <f t="shared" si="3"/>
        <v>LO</v>
      </c>
      <c r="L59" s="1">
        <v>0</v>
      </c>
    </row>
    <row r="60" spans="4:12">
      <c r="D60" s="1" t="str">
        <f t="shared" si="2"/>
        <v>SINKCCS_Miscible</v>
      </c>
      <c r="H60" s="32" t="s">
        <v>64</v>
      </c>
      <c r="I60" s="1">
        <v>2038</v>
      </c>
      <c r="J60" s="1" t="str">
        <f t="shared" si="3"/>
        <v>LO</v>
      </c>
      <c r="L60" s="1">
        <v>0</v>
      </c>
    </row>
    <row r="61" spans="4:12">
      <c r="D61" s="1" t="str">
        <f t="shared" si="2"/>
        <v>SINKCCS_Miscible</v>
      </c>
      <c r="H61" s="32" t="s">
        <v>64</v>
      </c>
      <c r="I61" s="1">
        <v>2039</v>
      </c>
      <c r="J61" s="1" t="str">
        <f t="shared" si="3"/>
        <v>LO</v>
      </c>
      <c r="L61" s="1">
        <v>0</v>
      </c>
    </row>
    <row r="62" spans="4:12">
      <c r="D62" s="1" t="str">
        <f t="shared" si="2"/>
        <v>SINKCCS_Miscible</v>
      </c>
      <c r="H62" s="32" t="s">
        <v>64</v>
      </c>
      <c r="I62" s="1">
        <v>2040</v>
      </c>
      <c r="J62" s="1" t="str">
        <f t="shared" si="3"/>
        <v>LO</v>
      </c>
      <c r="L62" s="1">
        <v>0</v>
      </c>
    </row>
    <row r="63" spans="4:12">
      <c r="D63" s="1" t="str">
        <f t="shared" si="2"/>
        <v>SINKCCS_Miscible</v>
      </c>
      <c r="H63" s="32" t="s">
        <v>64</v>
      </c>
      <c r="I63" s="1">
        <v>2041</v>
      </c>
      <c r="J63" s="1" t="str">
        <f t="shared" si="3"/>
        <v>LO</v>
      </c>
      <c r="L63" s="1">
        <v>0</v>
      </c>
    </row>
    <row r="64" spans="4:12">
      <c r="D64" s="1" t="str">
        <f t="shared" si="2"/>
        <v>SINKCCS_Miscible</v>
      </c>
      <c r="H64" s="32" t="s">
        <v>64</v>
      </c>
      <c r="I64" s="1">
        <v>2042</v>
      </c>
      <c r="J64" s="1" t="str">
        <f t="shared" si="3"/>
        <v>LO</v>
      </c>
      <c r="L64" s="1">
        <v>0</v>
      </c>
    </row>
    <row r="65" spans="4:12">
      <c r="D65" s="1" t="str">
        <f t="shared" si="2"/>
        <v>SINKCCS_Miscible</v>
      </c>
      <c r="H65" s="32" t="s">
        <v>64</v>
      </c>
      <c r="I65" s="1">
        <v>2043</v>
      </c>
      <c r="J65" s="1" t="str">
        <f t="shared" si="3"/>
        <v>LO</v>
      </c>
      <c r="L65" s="1">
        <v>0</v>
      </c>
    </row>
    <row r="66" spans="4:12">
      <c r="D66" s="1" t="str">
        <f t="shared" si="2"/>
        <v>SINKCCS_Miscible</v>
      </c>
      <c r="H66" s="32" t="s">
        <v>64</v>
      </c>
      <c r="I66" s="1">
        <v>2044</v>
      </c>
      <c r="J66" s="1" t="str">
        <f t="shared" si="3"/>
        <v>LO</v>
      </c>
      <c r="L66" s="1">
        <v>0</v>
      </c>
    </row>
    <row r="67" spans="4:12">
      <c r="D67" s="1" t="str">
        <f t="shared" si="2"/>
        <v>SINKCCS_Miscible</v>
      </c>
      <c r="H67" s="32" t="s">
        <v>64</v>
      </c>
      <c r="I67" s="1">
        <v>2045</v>
      </c>
      <c r="J67" s="1" t="str">
        <f t="shared" si="3"/>
        <v>LO</v>
      </c>
      <c r="L67" s="1">
        <v>0</v>
      </c>
    </row>
    <row r="68" spans="4:12">
      <c r="D68" s="1" t="str">
        <f t="shared" si="2"/>
        <v>SINKCCS_Miscible</v>
      </c>
      <c r="H68" s="32" t="s">
        <v>64</v>
      </c>
      <c r="I68" s="1">
        <v>2046</v>
      </c>
      <c r="J68" s="1" t="str">
        <f t="shared" si="3"/>
        <v>LO</v>
      </c>
      <c r="L68" s="1">
        <v>0</v>
      </c>
    </row>
    <row r="69" spans="4:12">
      <c r="D69" s="1" t="str">
        <f t="shared" si="2"/>
        <v>SINKCCS_Miscible</v>
      </c>
      <c r="H69" s="32" t="s">
        <v>64</v>
      </c>
      <c r="I69" s="1">
        <v>2047</v>
      </c>
      <c r="J69" s="1" t="str">
        <f t="shared" si="3"/>
        <v>LO</v>
      </c>
      <c r="L69" s="1">
        <v>0</v>
      </c>
    </row>
    <row r="70" spans="4:12">
      <c r="D70" s="1" t="str">
        <f t="shared" si="2"/>
        <v>SINKCCS_Miscible</v>
      </c>
      <c r="H70" s="32" t="s">
        <v>64</v>
      </c>
      <c r="I70" s="1">
        <v>2048</v>
      </c>
      <c r="J70" s="1" t="str">
        <f t="shared" si="3"/>
        <v>LO</v>
      </c>
      <c r="L70" s="1">
        <v>0</v>
      </c>
    </row>
    <row r="71" spans="4:12">
      <c r="D71" s="1" t="str">
        <f t="shared" si="2"/>
        <v>SINKCCS_Miscible</v>
      </c>
      <c r="H71" s="32" t="s">
        <v>64</v>
      </c>
      <c r="I71" s="1">
        <v>2049</v>
      </c>
      <c r="J71" s="1" t="str">
        <f t="shared" si="3"/>
        <v>LO</v>
      </c>
      <c r="L71" s="1">
        <v>0</v>
      </c>
    </row>
    <row r="72" spans="4:12">
      <c r="D72" s="1" t="str">
        <f t="shared" si="2"/>
        <v>SINKCCS_Miscible</v>
      </c>
      <c r="H72" s="32" t="s">
        <v>64</v>
      </c>
      <c r="I72" s="1">
        <v>2050</v>
      </c>
      <c r="J72" s="1" t="str">
        <f t="shared" si="3"/>
        <v>LO</v>
      </c>
      <c r="L72" s="1">
        <v>0</v>
      </c>
    </row>
    <row r="73" spans="4:12" ht="16">
      <c r="D73" s="14" t="s">
        <v>59</v>
      </c>
      <c r="G73" s="8"/>
      <c r="H73" s="32" t="s">
        <v>64</v>
      </c>
      <c r="I73" s="1">
        <v>2020</v>
      </c>
      <c r="J73" s="1" t="s">
        <v>42</v>
      </c>
      <c r="L73" s="1">
        <v>0</v>
      </c>
    </row>
    <row r="74" spans="4:12">
      <c r="D74" s="1" t="str">
        <f t="shared" ref="D74:D103" si="4">D73</f>
        <v>SINKCCS_Saline</v>
      </c>
      <c r="H74" s="32" t="s">
        <v>64</v>
      </c>
      <c r="I74" s="1">
        <v>2021</v>
      </c>
      <c r="J74" s="1" t="str">
        <f t="shared" ref="J74:J103" si="5">J73</f>
        <v>LO</v>
      </c>
      <c r="L74" s="1">
        <v>0</v>
      </c>
    </row>
    <row r="75" spans="4:12">
      <c r="D75" s="1" t="str">
        <f t="shared" si="4"/>
        <v>SINKCCS_Saline</v>
      </c>
      <c r="H75" s="32" t="s">
        <v>64</v>
      </c>
      <c r="I75" s="1">
        <v>2022</v>
      </c>
      <c r="J75" s="1" t="str">
        <f t="shared" si="5"/>
        <v>LO</v>
      </c>
      <c r="L75" s="1">
        <v>0</v>
      </c>
    </row>
    <row r="76" spans="4:12">
      <c r="D76" s="1" t="str">
        <f t="shared" si="4"/>
        <v>SINKCCS_Saline</v>
      </c>
      <c r="H76" s="32" t="s">
        <v>64</v>
      </c>
      <c r="I76" s="1">
        <v>2023</v>
      </c>
      <c r="J76" s="1" t="str">
        <f t="shared" si="5"/>
        <v>LO</v>
      </c>
      <c r="L76" s="1">
        <v>0</v>
      </c>
    </row>
    <row r="77" spans="4:12">
      <c r="D77" s="1" t="str">
        <f t="shared" si="4"/>
        <v>SINKCCS_Saline</v>
      </c>
      <c r="H77" s="32" t="s">
        <v>64</v>
      </c>
      <c r="I77" s="1">
        <v>2024</v>
      </c>
      <c r="J77" s="1" t="str">
        <f t="shared" si="5"/>
        <v>LO</v>
      </c>
      <c r="L77" s="1">
        <v>0</v>
      </c>
    </row>
    <row r="78" spans="4:12">
      <c r="D78" s="1" t="str">
        <f t="shared" si="4"/>
        <v>SINKCCS_Saline</v>
      </c>
      <c r="H78" s="32" t="s">
        <v>64</v>
      </c>
      <c r="I78" s="1">
        <v>2025</v>
      </c>
      <c r="J78" s="1" t="str">
        <f t="shared" si="5"/>
        <v>LO</v>
      </c>
      <c r="L78" s="1">
        <v>0</v>
      </c>
    </row>
    <row r="79" spans="4:12">
      <c r="D79" s="1" t="str">
        <f t="shared" si="4"/>
        <v>SINKCCS_Saline</v>
      </c>
      <c r="H79" s="32" t="s">
        <v>64</v>
      </c>
      <c r="I79" s="1">
        <v>2026</v>
      </c>
      <c r="J79" s="1" t="str">
        <f t="shared" si="5"/>
        <v>LO</v>
      </c>
      <c r="L79" s="1">
        <v>0</v>
      </c>
    </row>
    <row r="80" spans="4:12">
      <c r="D80" s="1" t="str">
        <f t="shared" si="4"/>
        <v>SINKCCS_Saline</v>
      </c>
      <c r="H80" s="32" t="s">
        <v>64</v>
      </c>
      <c r="I80" s="1">
        <v>2027</v>
      </c>
      <c r="J80" s="1" t="str">
        <f t="shared" si="5"/>
        <v>LO</v>
      </c>
      <c r="L80" s="1">
        <v>0</v>
      </c>
    </row>
    <row r="81" spans="4:12">
      <c r="D81" s="1" t="str">
        <f t="shared" si="4"/>
        <v>SINKCCS_Saline</v>
      </c>
      <c r="H81" s="32" t="s">
        <v>64</v>
      </c>
      <c r="I81" s="1">
        <v>2028</v>
      </c>
      <c r="J81" s="1" t="str">
        <f t="shared" si="5"/>
        <v>LO</v>
      </c>
      <c r="L81" s="1">
        <v>0</v>
      </c>
    </row>
    <row r="82" spans="4:12">
      <c r="D82" s="1" t="str">
        <f t="shared" si="4"/>
        <v>SINKCCS_Saline</v>
      </c>
      <c r="H82" s="32" t="s">
        <v>64</v>
      </c>
      <c r="I82" s="1">
        <v>2029</v>
      </c>
      <c r="J82" s="1" t="str">
        <f t="shared" si="5"/>
        <v>LO</v>
      </c>
      <c r="L82" s="1">
        <v>0</v>
      </c>
    </row>
    <row r="83" spans="4:12">
      <c r="D83" s="1" t="str">
        <f t="shared" si="4"/>
        <v>SINKCCS_Saline</v>
      </c>
      <c r="H83" s="32" t="s">
        <v>64</v>
      </c>
      <c r="I83" s="1">
        <v>2030</v>
      </c>
      <c r="J83" s="1" t="str">
        <f t="shared" si="5"/>
        <v>LO</v>
      </c>
      <c r="L83" s="1">
        <v>0</v>
      </c>
    </row>
    <row r="84" spans="4:12">
      <c r="D84" s="1" t="str">
        <f t="shared" si="4"/>
        <v>SINKCCS_Saline</v>
      </c>
      <c r="H84" s="32" t="s">
        <v>64</v>
      </c>
      <c r="I84" s="1">
        <v>2031</v>
      </c>
      <c r="J84" s="1" t="str">
        <f t="shared" si="5"/>
        <v>LO</v>
      </c>
      <c r="L84" s="1">
        <v>0</v>
      </c>
    </row>
    <row r="85" spans="4:12">
      <c r="D85" s="1" t="str">
        <f t="shared" si="4"/>
        <v>SINKCCS_Saline</v>
      </c>
      <c r="H85" s="32" t="s">
        <v>64</v>
      </c>
      <c r="I85" s="1">
        <v>2032</v>
      </c>
      <c r="J85" s="1" t="str">
        <f t="shared" si="5"/>
        <v>LO</v>
      </c>
      <c r="L85" s="1">
        <v>0</v>
      </c>
    </row>
    <row r="86" spans="4:12">
      <c r="D86" s="1" t="str">
        <f t="shared" si="4"/>
        <v>SINKCCS_Saline</v>
      </c>
      <c r="H86" s="32" t="s">
        <v>64</v>
      </c>
      <c r="I86" s="1">
        <v>2033</v>
      </c>
      <c r="J86" s="1" t="str">
        <f t="shared" si="5"/>
        <v>LO</v>
      </c>
      <c r="L86" s="1">
        <v>0</v>
      </c>
    </row>
    <row r="87" spans="4:12">
      <c r="D87" s="1" t="str">
        <f t="shared" si="4"/>
        <v>SINKCCS_Saline</v>
      </c>
      <c r="H87" s="32" t="s">
        <v>64</v>
      </c>
      <c r="I87" s="1">
        <v>2034</v>
      </c>
      <c r="J87" s="1" t="str">
        <f t="shared" si="5"/>
        <v>LO</v>
      </c>
      <c r="L87" s="1">
        <v>0</v>
      </c>
    </row>
    <row r="88" spans="4:12">
      <c r="D88" s="1" t="str">
        <f t="shared" si="4"/>
        <v>SINKCCS_Saline</v>
      </c>
      <c r="H88" s="32" t="s">
        <v>64</v>
      </c>
      <c r="I88" s="1">
        <v>2035</v>
      </c>
      <c r="J88" s="1" t="str">
        <f t="shared" si="5"/>
        <v>LO</v>
      </c>
      <c r="L88" s="1">
        <v>0</v>
      </c>
    </row>
    <row r="89" spans="4:12">
      <c r="D89" s="1" t="str">
        <f t="shared" si="4"/>
        <v>SINKCCS_Saline</v>
      </c>
      <c r="H89" s="32" t="s">
        <v>64</v>
      </c>
      <c r="I89" s="1">
        <v>2036</v>
      </c>
      <c r="J89" s="1" t="str">
        <f t="shared" si="5"/>
        <v>LO</v>
      </c>
      <c r="L89" s="1">
        <v>0</v>
      </c>
    </row>
    <row r="90" spans="4:12">
      <c r="D90" s="1" t="str">
        <f t="shared" si="4"/>
        <v>SINKCCS_Saline</v>
      </c>
      <c r="H90" s="32" t="s">
        <v>64</v>
      </c>
      <c r="I90" s="1">
        <v>2037</v>
      </c>
      <c r="J90" s="1" t="str">
        <f t="shared" si="5"/>
        <v>LO</v>
      </c>
      <c r="L90" s="1">
        <v>0</v>
      </c>
    </row>
    <row r="91" spans="4:12">
      <c r="D91" s="1" t="str">
        <f t="shared" si="4"/>
        <v>SINKCCS_Saline</v>
      </c>
      <c r="H91" s="32" t="s">
        <v>64</v>
      </c>
      <c r="I91" s="1">
        <v>2038</v>
      </c>
      <c r="J91" s="1" t="str">
        <f t="shared" si="5"/>
        <v>LO</v>
      </c>
      <c r="L91" s="1">
        <v>0</v>
      </c>
    </row>
    <row r="92" spans="4:12">
      <c r="D92" s="1" t="str">
        <f t="shared" si="4"/>
        <v>SINKCCS_Saline</v>
      </c>
      <c r="H92" s="32" t="s">
        <v>64</v>
      </c>
      <c r="I92" s="1">
        <v>2039</v>
      </c>
      <c r="J92" s="1" t="str">
        <f t="shared" si="5"/>
        <v>LO</v>
      </c>
      <c r="L92" s="1">
        <v>0</v>
      </c>
    </row>
    <row r="93" spans="4:12">
      <c r="D93" s="1" t="str">
        <f t="shared" si="4"/>
        <v>SINKCCS_Saline</v>
      </c>
      <c r="H93" s="32" t="s">
        <v>64</v>
      </c>
      <c r="I93" s="1">
        <v>2040</v>
      </c>
      <c r="J93" s="1" t="str">
        <f t="shared" si="5"/>
        <v>LO</v>
      </c>
      <c r="L93" s="1">
        <v>0</v>
      </c>
    </row>
    <row r="94" spans="4:12">
      <c r="D94" s="1" t="str">
        <f t="shared" si="4"/>
        <v>SINKCCS_Saline</v>
      </c>
      <c r="H94" s="32" t="s">
        <v>64</v>
      </c>
      <c r="I94" s="1">
        <v>2041</v>
      </c>
      <c r="J94" s="1" t="str">
        <f t="shared" si="5"/>
        <v>LO</v>
      </c>
      <c r="L94" s="1">
        <v>0</v>
      </c>
    </row>
    <row r="95" spans="4:12">
      <c r="D95" s="1" t="str">
        <f t="shared" si="4"/>
        <v>SINKCCS_Saline</v>
      </c>
      <c r="H95" s="32" t="s">
        <v>64</v>
      </c>
      <c r="I95" s="1">
        <v>2042</v>
      </c>
      <c r="J95" s="1" t="str">
        <f t="shared" si="5"/>
        <v>LO</v>
      </c>
      <c r="L95" s="1">
        <v>0</v>
      </c>
    </row>
    <row r="96" spans="4:12">
      <c r="D96" s="1" t="str">
        <f t="shared" si="4"/>
        <v>SINKCCS_Saline</v>
      </c>
      <c r="H96" s="32" t="s">
        <v>64</v>
      </c>
      <c r="I96" s="1">
        <v>2043</v>
      </c>
      <c r="J96" s="1" t="str">
        <f t="shared" si="5"/>
        <v>LO</v>
      </c>
      <c r="L96" s="1">
        <v>0</v>
      </c>
    </row>
    <row r="97" spans="4:12">
      <c r="D97" s="1" t="str">
        <f t="shared" si="4"/>
        <v>SINKCCS_Saline</v>
      </c>
      <c r="H97" s="32" t="s">
        <v>64</v>
      </c>
      <c r="I97" s="1">
        <v>2044</v>
      </c>
      <c r="J97" s="1" t="str">
        <f t="shared" si="5"/>
        <v>LO</v>
      </c>
      <c r="L97" s="1">
        <v>0</v>
      </c>
    </row>
    <row r="98" spans="4:12">
      <c r="D98" s="1" t="str">
        <f t="shared" si="4"/>
        <v>SINKCCS_Saline</v>
      </c>
      <c r="H98" s="32" t="s">
        <v>64</v>
      </c>
      <c r="I98" s="1">
        <v>2045</v>
      </c>
      <c r="J98" s="1" t="str">
        <f t="shared" si="5"/>
        <v>LO</v>
      </c>
      <c r="L98" s="1">
        <v>0</v>
      </c>
    </row>
    <row r="99" spans="4:12">
      <c r="D99" s="1" t="str">
        <f t="shared" si="4"/>
        <v>SINKCCS_Saline</v>
      </c>
      <c r="H99" s="32" t="s">
        <v>64</v>
      </c>
      <c r="I99" s="1">
        <v>2046</v>
      </c>
      <c r="J99" s="1" t="str">
        <f t="shared" si="5"/>
        <v>LO</v>
      </c>
      <c r="L99" s="1">
        <v>0</v>
      </c>
    </row>
    <row r="100" spans="4:12">
      <c r="D100" s="1" t="str">
        <f t="shared" si="4"/>
        <v>SINKCCS_Saline</v>
      </c>
      <c r="H100" s="32" t="s">
        <v>64</v>
      </c>
      <c r="I100" s="1">
        <v>2047</v>
      </c>
      <c r="J100" s="1" t="str">
        <f t="shared" si="5"/>
        <v>LO</v>
      </c>
      <c r="L100" s="1">
        <v>0</v>
      </c>
    </row>
    <row r="101" spans="4:12">
      <c r="D101" s="1" t="str">
        <f t="shared" si="4"/>
        <v>SINKCCS_Saline</v>
      </c>
      <c r="H101" s="32" t="s">
        <v>64</v>
      </c>
      <c r="I101" s="1">
        <v>2048</v>
      </c>
      <c r="J101" s="1" t="str">
        <f t="shared" si="5"/>
        <v>LO</v>
      </c>
      <c r="L101" s="1">
        <v>0</v>
      </c>
    </row>
    <row r="102" spans="4:12">
      <c r="D102" s="1" t="str">
        <f t="shared" si="4"/>
        <v>SINKCCS_Saline</v>
      </c>
      <c r="H102" s="32" t="s">
        <v>64</v>
      </c>
      <c r="I102" s="1">
        <v>2049</v>
      </c>
      <c r="J102" s="1" t="str">
        <f t="shared" si="5"/>
        <v>LO</v>
      </c>
      <c r="L102" s="1">
        <v>0</v>
      </c>
    </row>
    <row r="103" spans="4:12">
      <c r="D103" s="1" t="str">
        <f t="shared" si="4"/>
        <v>SINKCCS_Saline</v>
      </c>
      <c r="H103" s="32" t="s">
        <v>64</v>
      </c>
      <c r="I103" s="1">
        <v>2050</v>
      </c>
      <c r="J103" s="1" t="str">
        <f t="shared" si="5"/>
        <v>LO</v>
      </c>
      <c r="L103" s="1">
        <v>0</v>
      </c>
    </row>
    <row r="104" spans="4:12" ht="16">
      <c r="D104" s="14" t="s">
        <v>60</v>
      </c>
      <c r="G104" s="16"/>
      <c r="H104" s="32" t="s">
        <v>64</v>
      </c>
      <c r="I104" s="1">
        <v>2020</v>
      </c>
      <c r="J104" s="1" t="s">
        <v>42</v>
      </c>
      <c r="L104" s="1">
        <v>0</v>
      </c>
    </row>
    <row r="105" spans="4:12">
      <c r="D105" s="1" t="str">
        <f t="shared" ref="D105:D134" si="6">D104</f>
        <v>SINKCCU</v>
      </c>
      <c r="H105" s="32" t="s">
        <v>64</v>
      </c>
      <c r="I105" s="1">
        <v>2021</v>
      </c>
      <c r="J105" s="1" t="str">
        <f t="shared" ref="J105:J134" si="7">J104</f>
        <v>LO</v>
      </c>
      <c r="L105" s="1">
        <v>0</v>
      </c>
    </row>
    <row r="106" spans="4:12">
      <c r="D106" s="1" t="str">
        <f t="shared" si="6"/>
        <v>SINKCCU</v>
      </c>
      <c r="H106" s="32" t="s">
        <v>64</v>
      </c>
      <c r="I106" s="1">
        <v>2022</v>
      </c>
      <c r="J106" s="1" t="str">
        <f t="shared" si="7"/>
        <v>LO</v>
      </c>
      <c r="L106" s="1">
        <v>0</v>
      </c>
    </row>
    <row r="107" spans="4:12">
      <c r="D107" s="1" t="str">
        <f t="shared" si="6"/>
        <v>SINKCCU</v>
      </c>
      <c r="H107" s="32" t="s">
        <v>64</v>
      </c>
      <c r="I107" s="1">
        <v>2023</v>
      </c>
      <c r="J107" s="1" t="str">
        <f t="shared" si="7"/>
        <v>LO</v>
      </c>
      <c r="L107" s="1">
        <v>0</v>
      </c>
    </row>
    <row r="108" spans="4:12">
      <c r="D108" s="1" t="str">
        <f t="shared" si="6"/>
        <v>SINKCCU</v>
      </c>
      <c r="H108" s="32" t="s">
        <v>64</v>
      </c>
      <c r="I108" s="1">
        <v>2024</v>
      </c>
      <c r="J108" s="1" t="str">
        <f t="shared" si="7"/>
        <v>LO</v>
      </c>
      <c r="L108" s="1">
        <v>0</v>
      </c>
    </row>
    <row r="109" spans="4:12">
      <c r="D109" s="1" t="str">
        <f t="shared" si="6"/>
        <v>SINKCCU</v>
      </c>
      <c r="H109" s="32" t="s">
        <v>64</v>
      </c>
      <c r="I109" s="1">
        <v>2025</v>
      </c>
      <c r="J109" s="1" t="str">
        <f t="shared" si="7"/>
        <v>LO</v>
      </c>
      <c r="L109" s="1">
        <v>0</v>
      </c>
    </row>
    <row r="110" spans="4:12">
      <c r="D110" s="1" t="str">
        <f t="shared" si="6"/>
        <v>SINKCCU</v>
      </c>
      <c r="H110" s="32" t="s">
        <v>64</v>
      </c>
      <c r="I110" s="1">
        <v>2026</v>
      </c>
      <c r="J110" s="1" t="str">
        <f t="shared" si="7"/>
        <v>LO</v>
      </c>
      <c r="L110" s="1">
        <v>0</v>
      </c>
    </row>
    <row r="111" spans="4:12">
      <c r="D111" s="1" t="str">
        <f t="shared" si="6"/>
        <v>SINKCCU</v>
      </c>
      <c r="H111" s="32" t="s">
        <v>64</v>
      </c>
      <c r="I111" s="1">
        <v>2027</v>
      </c>
      <c r="J111" s="1" t="str">
        <f t="shared" si="7"/>
        <v>LO</v>
      </c>
      <c r="L111" s="1">
        <v>0</v>
      </c>
    </row>
    <row r="112" spans="4:12">
      <c r="D112" s="1" t="str">
        <f t="shared" si="6"/>
        <v>SINKCCU</v>
      </c>
      <c r="H112" s="32" t="s">
        <v>64</v>
      </c>
      <c r="I112" s="1">
        <v>2028</v>
      </c>
      <c r="J112" s="1" t="str">
        <f t="shared" si="7"/>
        <v>LO</v>
      </c>
      <c r="L112" s="1">
        <v>0</v>
      </c>
    </row>
    <row r="113" spans="4:12">
      <c r="D113" s="1" t="str">
        <f t="shared" si="6"/>
        <v>SINKCCU</v>
      </c>
      <c r="H113" s="32" t="s">
        <v>64</v>
      </c>
      <c r="I113" s="1">
        <v>2029</v>
      </c>
      <c r="J113" s="1" t="str">
        <f t="shared" si="7"/>
        <v>LO</v>
      </c>
      <c r="L113" s="1">
        <v>0</v>
      </c>
    </row>
    <row r="114" spans="4:12">
      <c r="D114" s="1" t="str">
        <f t="shared" si="6"/>
        <v>SINKCCU</v>
      </c>
      <c r="H114" s="32" t="s">
        <v>64</v>
      </c>
      <c r="I114" s="1">
        <v>2030</v>
      </c>
      <c r="J114" s="1" t="str">
        <f t="shared" si="7"/>
        <v>LO</v>
      </c>
      <c r="L114" s="1">
        <v>0</v>
      </c>
    </row>
    <row r="115" spans="4:12">
      <c r="D115" s="1" t="str">
        <f t="shared" si="6"/>
        <v>SINKCCU</v>
      </c>
      <c r="H115" s="32" t="s">
        <v>64</v>
      </c>
      <c r="I115" s="1">
        <v>2031</v>
      </c>
      <c r="J115" s="1" t="str">
        <f t="shared" si="7"/>
        <v>LO</v>
      </c>
      <c r="L115" s="1">
        <v>0</v>
      </c>
    </row>
    <row r="116" spans="4:12">
      <c r="D116" s="1" t="str">
        <f t="shared" si="6"/>
        <v>SINKCCU</v>
      </c>
      <c r="H116" s="32" t="s">
        <v>64</v>
      </c>
      <c r="I116" s="1">
        <v>2032</v>
      </c>
      <c r="J116" s="1" t="str">
        <f t="shared" si="7"/>
        <v>LO</v>
      </c>
      <c r="L116" s="1">
        <v>0</v>
      </c>
    </row>
    <row r="117" spans="4:12">
      <c r="D117" s="1" t="str">
        <f t="shared" si="6"/>
        <v>SINKCCU</v>
      </c>
      <c r="H117" s="32" t="s">
        <v>64</v>
      </c>
      <c r="I117" s="1">
        <v>2033</v>
      </c>
      <c r="J117" s="1" t="str">
        <f t="shared" si="7"/>
        <v>LO</v>
      </c>
      <c r="L117" s="1">
        <v>0</v>
      </c>
    </row>
    <row r="118" spans="4:12">
      <c r="D118" s="1" t="str">
        <f t="shared" si="6"/>
        <v>SINKCCU</v>
      </c>
      <c r="H118" s="32" t="s">
        <v>64</v>
      </c>
      <c r="I118" s="1">
        <v>2034</v>
      </c>
      <c r="J118" s="1" t="str">
        <f t="shared" si="7"/>
        <v>LO</v>
      </c>
      <c r="L118" s="1">
        <v>0</v>
      </c>
    </row>
    <row r="119" spans="4:12">
      <c r="D119" s="1" t="str">
        <f t="shared" si="6"/>
        <v>SINKCCU</v>
      </c>
      <c r="H119" s="32" t="s">
        <v>64</v>
      </c>
      <c r="I119" s="1">
        <v>2035</v>
      </c>
      <c r="J119" s="1" t="str">
        <f t="shared" si="7"/>
        <v>LO</v>
      </c>
      <c r="L119" s="1">
        <v>0</v>
      </c>
    </row>
    <row r="120" spans="4:12">
      <c r="D120" s="1" t="str">
        <f t="shared" si="6"/>
        <v>SINKCCU</v>
      </c>
      <c r="H120" s="32" t="s">
        <v>64</v>
      </c>
      <c r="I120" s="1">
        <v>2036</v>
      </c>
      <c r="J120" s="1" t="str">
        <f t="shared" si="7"/>
        <v>LO</v>
      </c>
      <c r="L120" s="1">
        <v>0</v>
      </c>
    </row>
    <row r="121" spans="4:12">
      <c r="D121" s="1" t="str">
        <f t="shared" si="6"/>
        <v>SINKCCU</v>
      </c>
      <c r="H121" s="32" t="s">
        <v>64</v>
      </c>
      <c r="I121" s="1">
        <v>2037</v>
      </c>
      <c r="J121" s="1" t="str">
        <f t="shared" si="7"/>
        <v>LO</v>
      </c>
      <c r="L121" s="1">
        <v>0</v>
      </c>
    </row>
    <row r="122" spans="4:12">
      <c r="D122" s="1" t="str">
        <f t="shared" si="6"/>
        <v>SINKCCU</v>
      </c>
      <c r="H122" s="32" t="s">
        <v>64</v>
      </c>
      <c r="I122" s="1">
        <v>2038</v>
      </c>
      <c r="J122" s="1" t="str">
        <f t="shared" si="7"/>
        <v>LO</v>
      </c>
      <c r="L122" s="1">
        <v>0</v>
      </c>
    </row>
    <row r="123" spans="4:12">
      <c r="D123" s="1" t="str">
        <f t="shared" si="6"/>
        <v>SINKCCU</v>
      </c>
      <c r="H123" s="32" t="s">
        <v>64</v>
      </c>
      <c r="I123" s="1">
        <v>2039</v>
      </c>
      <c r="J123" s="1" t="str">
        <f t="shared" si="7"/>
        <v>LO</v>
      </c>
      <c r="L123" s="1">
        <v>0</v>
      </c>
    </row>
    <row r="124" spans="4:12">
      <c r="D124" s="1" t="str">
        <f t="shared" si="6"/>
        <v>SINKCCU</v>
      </c>
      <c r="H124" s="32" t="s">
        <v>64</v>
      </c>
      <c r="I124" s="1">
        <v>2040</v>
      </c>
      <c r="J124" s="1" t="str">
        <f t="shared" si="7"/>
        <v>LO</v>
      </c>
      <c r="L124" s="1">
        <v>0</v>
      </c>
    </row>
    <row r="125" spans="4:12">
      <c r="D125" s="1" t="str">
        <f t="shared" si="6"/>
        <v>SINKCCU</v>
      </c>
      <c r="H125" s="32" t="s">
        <v>64</v>
      </c>
      <c r="I125" s="1">
        <v>2041</v>
      </c>
      <c r="J125" s="1" t="str">
        <f t="shared" si="7"/>
        <v>LO</v>
      </c>
      <c r="L125" s="1">
        <v>0</v>
      </c>
    </row>
    <row r="126" spans="4:12">
      <c r="D126" s="1" t="str">
        <f t="shared" si="6"/>
        <v>SINKCCU</v>
      </c>
      <c r="H126" s="32" t="s">
        <v>64</v>
      </c>
      <c r="I126" s="1">
        <v>2042</v>
      </c>
      <c r="J126" s="1" t="str">
        <f t="shared" si="7"/>
        <v>LO</v>
      </c>
      <c r="L126" s="1">
        <v>0</v>
      </c>
    </row>
    <row r="127" spans="4:12">
      <c r="D127" s="1" t="str">
        <f t="shared" si="6"/>
        <v>SINKCCU</v>
      </c>
      <c r="H127" s="32" t="s">
        <v>64</v>
      </c>
      <c r="I127" s="1">
        <v>2043</v>
      </c>
      <c r="J127" s="1" t="str">
        <f t="shared" si="7"/>
        <v>LO</v>
      </c>
      <c r="L127" s="1">
        <v>0</v>
      </c>
    </row>
    <row r="128" spans="4:12">
      <c r="D128" s="1" t="str">
        <f t="shared" si="6"/>
        <v>SINKCCU</v>
      </c>
      <c r="H128" s="32" t="s">
        <v>64</v>
      </c>
      <c r="I128" s="1">
        <v>2044</v>
      </c>
      <c r="J128" s="1" t="str">
        <f t="shared" si="7"/>
        <v>LO</v>
      </c>
      <c r="L128" s="1">
        <v>0</v>
      </c>
    </row>
    <row r="129" spans="4:12">
      <c r="D129" s="1" t="str">
        <f t="shared" si="6"/>
        <v>SINKCCU</v>
      </c>
      <c r="H129" s="32" t="s">
        <v>64</v>
      </c>
      <c r="I129" s="1">
        <v>2045</v>
      </c>
      <c r="J129" s="1" t="str">
        <f t="shared" si="7"/>
        <v>LO</v>
      </c>
      <c r="L129" s="1">
        <v>0</v>
      </c>
    </row>
    <row r="130" spans="4:12">
      <c r="D130" s="1" t="str">
        <f t="shared" si="6"/>
        <v>SINKCCU</v>
      </c>
      <c r="H130" s="32" t="s">
        <v>64</v>
      </c>
      <c r="I130" s="1">
        <v>2046</v>
      </c>
      <c r="J130" s="1" t="str">
        <f t="shared" si="7"/>
        <v>LO</v>
      </c>
      <c r="L130" s="1">
        <v>0</v>
      </c>
    </row>
    <row r="131" spans="4:12">
      <c r="D131" s="1" t="str">
        <f t="shared" si="6"/>
        <v>SINKCCU</v>
      </c>
      <c r="H131" s="32" t="s">
        <v>64</v>
      </c>
      <c r="I131" s="1">
        <v>2047</v>
      </c>
      <c r="J131" s="1" t="str">
        <f t="shared" si="7"/>
        <v>LO</v>
      </c>
      <c r="L131" s="1">
        <v>0</v>
      </c>
    </row>
    <row r="132" spans="4:12">
      <c r="D132" s="1" t="str">
        <f t="shared" si="6"/>
        <v>SINKCCU</v>
      </c>
      <c r="H132" s="32" t="s">
        <v>64</v>
      </c>
      <c r="I132" s="1">
        <v>2048</v>
      </c>
      <c r="J132" s="1" t="str">
        <f t="shared" si="7"/>
        <v>LO</v>
      </c>
      <c r="L132" s="1">
        <v>0</v>
      </c>
    </row>
    <row r="133" spans="4:12">
      <c r="D133" s="1" t="str">
        <f t="shared" si="6"/>
        <v>SINKCCU</v>
      </c>
      <c r="H133" s="32" t="s">
        <v>64</v>
      </c>
      <c r="I133" s="1">
        <v>2049</v>
      </c>
      <c r="J133" s="1" t="str">
        <f t="shared" si="7"/>
        <v>LO</v>
      </c>
      <c r="L133" s="1">
        <v>0</v>
      </c>
    </row>
    <row r="134" spans="4:12">
      <c r="D134" s="1" t="str">
        <f t="shared" si="6"/>
        <v>SINKCCU</v>
      </c>
      <c r="H134" s="32" t="s">
        <v>64</v>
      </c>
      <c r="I134" s="1">
        <v>2050</v>
      </c>
      <c r="J134" s="1" t="str">
        <f t="shared" si="7"/>
        <v>LO</v>
      </c>
      <c r="L134" s="1">
        <v>0</v>
      </c>
    </row>
    <row r="135" spans="4:12" ht="16">
      <c r="G135" s="3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45"/>
  <sheetViews>
    <sheetView topLeftCell="A4" zoomScale="65" zoomScaleNormal="65" workbookViewId="0">
      <selection activeCell="O31" sqref="O3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7">
      <c r="B4" s="2" t="s">
        <v>0</v>
      </c>
    </row>
    <row r="5" spans="2:17">
      <c r="B5" s="1" t="s">
        <v>1</v>
      </c>
    </row>
    <row r="7" spans="2:17">
      <c r="J7" s="1" t="s">
        <v>2</v>
      </c>
    </row>
    <row r="10" spans="2:17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61</v>
      </c>
      <c r="L10" s="1" t="s">
        <v>13</v>
      </c>
    </row>
    <row r="11" spans="2:17">
      <c r="B11" s="1" t="s">
        <v>62</v>
      </c>
      <c r="D11" s="8" t="s">
        <v>63</v>
      </c>
      <c r="G11"/>
      <c r="H11" s="1" t="s">
        <v>64</v>
      </c>
      <c r="I11" s="1">
        <v>2020</v>
      </c>
      <c r="J11" s="1" t="s">
        <v>16</v>
      </c>
      <c r="L11" s="1">
        <f>8823.795*0.000039356*366/3</f>
        <v>42.366851674439999</v>
      </c>
      <c r="O11" s="8"/>
      <c r="P11" s="13" t="s">
        <v>65</v>
      </c>
      <c r="Q11" s="9" t="s">
        <v>66</v>
      </c>
    </row>
    <row r="12" spans="2:17">
      <c r="D12" s="8" t="s">
        <v>63</v>
      </c>
      <c r="G12"/>
      <c r="H12" s="1" t="s">
        <v>64</v>
      </c>
      <c r="I12" s="1">
        <v>2021</v>
      </c>
      <c r="J12" s="1" t="s">
        <v>16</v>
      </c>
      <c r="L12" s="1">
        <f t="shared" ref="L12:L41" si="0">L11</f>
        <v>42.366851674439999</v>
      </c>
      <c r="P12" s="11"/>
      <c r="Q12" s="11"/>
    </row>
    <row r="13" spans="2:17">
      <c r="D13" s="8" t="s">
        <v>63</v>
      </c>
      <c r="G13"/>
      <c r="H13" s="1" t="s">
        <v>64</v>
      </c>
      <c r="I13" s="1">
        <v>2022</v>
      </c>
      <c r="J13" s="1" t="s">
        <v>16</v>
      </c>
      <c r="L13" s="1">
        <f t="shared" si="0"/>
        <v>42.366851674439999</v>
      </c>
      <c r="P13" s="11"/>
      <c r="Q13" s="11"/>
    </row>
    <row r="14" spans="2:17">
      <c r="D14" s="8" t="s">
        <v>63</v>
      </c>
      <c r="G14"/>
      <c r="H14" s="1" t="s">
        <v>64</v>
      </c>
      <c r="I14" s="1">
        <v>2023</v>
      </c>
      <c r="J14" s="1" t="s">
        <v>16</v>
      </c>
      <c r="L14" s="1">
        <f t="shared" si="0"/>
        <v>42.366851674439999</v>
      </c>
      <c r="P14" s="11"/>
      <c r="Q14" s="11"/>
    </row>
    <row r="15" spans="2:17">
      <c r="D15" s="8" t="s">
        <v>63</v>
      </c>
      <c r="G15"/>
      <c r="H15" s="1" t="s">
        <v>64</v>
      </c>
      <c r="I15" s="1">
        <v>2024</v>
      </c>
      <c r="J15" s="1" t="s">
        <v>16</v>
      </c>
      <c r="L15" s="1">
        <f t="shared" si="0"/>
        <v>42.366851674439999</v>
      </c>
    </row>
    <row r="16" spans="2:17">
      <c r="D16" s="8" t="s">
        <v>63</v>
      </c>
      <c r="G16"/>
      <c r="H16" s="1" t="s">
        <v>64</v>
      </c>
      <c r="I16" s="1">
        <v>2025</v>
      </c>
      <c r="J16" s="1" t="s">
        <v>16</v>
      </c>
      <c r="L16" s="1">
        <f t="shared" si="0"/>
        <v>42.366851674439999</v>
      </c>
    </row>
    <row r="17" spans="4:12">
      <c r="D17" s="8" t="s">
        <v>63</v>
      </c>
      <c r="G17"/>
      <c r="H17" s="1" t="s">
        <v>64</v>
      </c>
      <c r="I17" s="1">
        <v>2026</v>
      </c>
      <c r="J17" s="1" t="s">
        <v>16</v>
      </c>
      <c r="L17" s="1">
        <f t="shared" si="0"/>
        <v>42.366851674439999</v>
      </c>
    </row>
    <row r="18" spans="4:12">
      <c r="D18" s="8" t="s">
        <v>63</v>
      </c>
      <c r="G18"/>
      <c r="H18" s="1" t="s">
        <v>64</v>
      </c>
      <c r="I18" s="1">
        <v>2027</v>
      </c>
      <c r="J18" s="1" t="s">
        <v>16</v>
      </c>
      <c r="L18" s="1">
        <f t="shared" si="0"/>
        <v>42.366851674439999</v>
      </c>
    </row>
    <row r="19" spans="4:12">
      <c r="D19" s="8" t="s">
        <v>63</v>
      </c>
      <c r="G19"/>
      <c r="H19" s="1" t="s">
        <v>64</v>
      </c>
      <c r="I19" s="1">
        <v>2028</v>
      </c>
      <c r="J19" s="1" t="s">
        <v>16</v>
      </c>
      <c r="L19" s="1">
        <f t="shared" si="0"/>
        <v>42.366851674439999</v>
      </c>
    </row>
    <row r="20" spans="4:12">
      <c r="D20" s="8" t="s">
        <v>63</v>
      </c>
      <c r="G20"/>
      <c r="H20" s="1" t="s">
        <v>64</v>
      </c>
      <c r="I20" s="1">
        <v>2029</v>
      </c>
      <c r="J20" s="1" t="s">
        <v>16</v>
      </c>
      <c r="L20" s="1">
        <f t="shared" si="0"/>
        <v>42.366851674439999</v>
      </c>
    </row>
    <row r="21" spans="4:12">
      <c r="D21" s="8" t="s">
        <v>63</v>
      </c>
      <c r="G21"/>
      <c r="H21" s="1" t="s">
        <v>64</v>
      </c>
      <c r="I21" s="1">
        <v>2030</v>
      </c>
      <c r="J21" s="1" t="s">
        <v>16</v>
      </c>
      <c r="L21" s="1">
        <f t="shared" si="0"/>
        <v>42.366851674439999</v>
      </c>
    </row>
    <row r="22" spans="4:12">
      <c r="D22" s="8" t="s">
        <v>63</v>
      </c>
      <c r="G22"/>
      <c r="H22" s="1" t="s">
        <v>64</v>
      </c>
      <c r="I22" s="1">
        <v>2031</v>
      </c>
      <c r="J22" s="1" t="s">
        <v>16</v>
      </c>
      <c r="L22" s="1">
        <f t="shared" si="0"/>
        <v>42.366851674439999</v>
      </c>
    </row>
    <row r="23" spans="4:12">
      <c r="D23" s="8" t="s">
        <v>63</v>
      </c>
      <c r="G23"/>
      <c r="H23" s="1" t="s">
        <v>64</v>
      </c>
      <c r="I23" s="1">
        <v>2032</v>
      </c>
      <c r="J23" s="1" t="s">
        <v>16</v>
      </c>
      <c r="L23" s="1">
        <f t="shared" si="0"/>
        <v>42.366851674439999</v>
      </c>
    </row>
    <row r="24" spans="4:12">
      <c r="D24" s="8" t="s">
        <v>63</v>
      </c>
      <c r="G24"/>
      <c r="H24" s="1" t="s">
        <v>64</v>
      </c>
      <c r="I24" s="1">
        <v>2033</v>
      </c>
      <c r="J24" s="1" t="s">
        <v>16</v>
      </c>
      <c r="L24" s="1">
        <f t="shared" si="0"/>
        <v>42.366851674439999</v>
      </c>
    </row>
    <row r="25" spans="4:12">
      <c r="D25" s="8" t="s">
        <v>63</v>
      </c>
      <c r="G25"/>
      <c r="H25" s="1" t="s">
        <v>64</v>
      </c>
      <c r="I25" s="1">
        <v>2034</v>
      </c>
      <c r="J25" s="1" t="s">
        <v>16</v>
      </c>
      <c r="L25" s="1">
        <f t="shared" si="0"/>
        <v>42.366851674439999</v>
      </c>
    </row>
    <row r="26" spans="4:12">
      <c r="D26" s="8" t="s">
        <v>63</v>
      </c>
      <c r="G26"/>
      <c r="H26" s="1" t="s">
        <v>64</v>
      </c>
      <c r="I26" s="1">
        <v>2035</v>
      </c>
      <c r="J26" s="1" t="s">
        <v>16</v>
      </c>
      <c r="L26" s="1">
        <f t="shared" si="0"/>
        <v>42.366851674439999</v>
      </c>
    </row>
    <row r="27" spans="4:12">
      <c r="D27" s="8" t="s">
        <v>63</v>
      </c>
      <c r="G27"/>
      <c r="H27" s="1" t="s">
        <v>64</v>
      </c>
      <c r="I27" s="1">
        <v>2036</v>
      </c>
      <c r="J27" s="1" t="s">
        <v>16</v>
      </c>
      <c r="L27" s="1">
        <f t="shared" si="0"/>
        <v>42.366851674439999</v>
      </c>
    </row>
    <row r="28" spans="4:12">
      <c r="D28" s="8" t="s">
        <v>63</v>
      </c>
      <c r="G28"/>
      <c r="H28" s="1" t="s">
        <v>64</v>
      </c>
      <c r="I28" s="1">
        <v>2037</v>
      </c>
      <c r="J28" s="1" t="s">
        <v>16</v>
      </c>
      <c r="L28" s="1">
        <f t="shared" si="0"/>
        <v>42.366851674439999</v>
      </c>
    </row>
    <row r="29" spans="4:12">
      <c r="D29" s="8" t="s">
        <v>63</v>
      </c>
      <c r="G29"/>
      <c r="H29" s="1" t="s">
        <v>64</v>
      </c>
      <c r="I29" s="1">
        <v>2038</v>
      </c>
      <c r="J29" s="1" t="s">
        <v>16</v>
      </c>
      <c r="L29" s="1">
        <f t="shared" si="0"/>
        <v>42.366851674439999</v>
      </c>
    </row>
    <row r="30" spans="4:12">
      <c r="D30" s="8" t="s">
        <v>63</v>
      </c>
      <c r="G30"/>
      <c r="H30" s="1" t="s">
        <v>64</v>
      </c>
      <c r="I30" s="1">
        <v>2039</v>
      </c>
      <c r="J30" s="1" t="s">
        <v>16</v>
      </c>
      <c r="L30" s="1">
        <f t="shared" si="0"/>
        <v>42.366851674439999</v>
      </c>
    </row>
    <row r="31" spans="4:12">
      <c r="D31" s="8" t="s">
        <v>63</v>
      </c>
      <c r="G31"/>
      <c r="H31" s="1" t="s">
        <v>64</v>
      </c>
      <c r="I31" s="1">
        <v>2040</v>
      </c>
      <c r="J31" s="1" t="s">
        <v>16</v>
      </c>
      <c r="L31" s="1">
        <f t="shared" si="0"/>
        <v>42.366851674439999</v>
      </c>
    </row>
    <row r="32" spans="4:12">
      <c r="D32" s="8" t="s">
        <v>63</v>
      </c>
      <c r="G32"/>
      <c r="H32" s="1" t="s">
        <v>64</v>
      </c>
      <c r="I32" s="1">
        <v>2041</v>
      </c>
      <c r="J32" s="1" t="s">
        <v>16</v>
      </c>
      <c r="L32" s="1">
        <f t="shared" si="0"/>
        <v>42.366851674439999</v>
      </c>
    </row>
    <row r="33" spans="4:14">
      <c r="D33" s="8" t="s">
        <v>63</v>
      </c>
      <c r="G33"/>
      <c r="H33" s="1" t="s">
        <v>64</v>
      </c>
      <c r="I33" s="1">
        <v>2042</v>
      </c>
      <c r="J33" s="1" t="s">
        <v>16</v>
      </c>
      <c r="L33" s="1">
        <f t="shared" si="0"/>
        <v>42.366851674439999</v>
      </c>
    </row>
    <row r="34" spans="4:14">
      <c r="D34" s="8" t="s">
        <v>63</v>
      </c>
      <c r="G34"/>
      <c r="H34" s="1" t="s">
        <v>64</v>
      </c>
      <c r="I34" s="1">
        <v>2043</v>
      </c>
      <c r="J34" s="1" t="s">
        <v>16</v>
      </c>
      <c r="L34" s="1">
        <f t="shared" si="0"/>
        <v>42.366851674439999</v>
      </c>
    </row>
    <row r="35" spans="4:14">
      <c r="D35" s="8" t="s">
        <v>63</v>
      </c>
      <c r="G35"/>
      <c r="H35" s="1" t="s">
        <v>64</v>
      </c>
      <c r="I35" s="1">
        <v>2044</v>
      </c>
      <c r="J35" s="1" t="s">
        <v>16</v>
      </c>
      <c r="L35" s="1">
        <f t="shared" si="0"/>
        <v>42.366851674439999</v>
      </c>
    </row>
    <row r="36" spans="4:14">
      <c r="D36" s="8" t="s">
        <v>63</v>
      </c>
      <c r="G36"/>
      <c r="H36" s="1" t="s">
        <v>64</v>
      </c>
      <c r="I36" s="1">
        <v>2045</v>
      </c>
      <c r="J36" s="1" t="s">
        <v>16</v>
      </c>
      <c r="L36" s="1">
        <f t="shared" si="0"/>
        <v>42.366851674439999</v>
      </c>
    </row>
    <row r="37" spans="4:14">
      <c r="D37" s="8" t="s">
        <v>63</v>
      </c>
      <c r="G37"/>
      <c r="H37" s="1" t="s">
        <v>64</v>
      </c>
      <c r="I37" s="1">
        <v>2046</v>
      </c>
      <c r="J37" s="1" t="s">
        <v>16</v>
      </c>
      <c r="L37" s="1">
        <f t="shared" si="0"/>
        <v>42.366851674439999</v>
      </c>
    </row>
    <row r="38" spans="4:14">
      <c r="D38" s="8" t="s">
        <v>63</v>
      </c>
      <c r="G38"/>
      <c r="H38" s="1" t="s">
        <v>64</v>
      </c>
      <c r="I38" s="1">
        <v>2047</v>
      </c>
      <c r="J38" s="1" t="s">
        <v>16</v>
      </c>
      <c r="L38" s="1">
        <f t="shared" si="0"/>
        <v>42.366851674439999</v>
      </c>
    </row>
    <row r="39" spans="4:14">
      <c r="D39" s="8" t="s">
        <v>63</v>
      </c>
      <c r="G39"/>
      <c r="H39" s="1" t="s">
        <v>64</v>
      </c>
      <c r="I39" s="1">
        <v>2048</v>
      </c>
      <c r="J39" s="1" t="s">
        <v>16</v>
      </c>
      <c r="L39" s="1">
        <f t="shared" si="0"/>
        <v>42.366851674439999</v>
      </c>
    </row>
    <row r="40" spans="4:14">
      <c r="D40" s="8" t="s">
        <v>63</v>
      </c>
      <c r="G40"/>
      <c r="H40" s="1" t="s">
        <v>64</v>
      </c>
      <c r="I40" s="1">
        <v>2049</v>
      </c>
      <c r="J40" s="1" t="s">
        <v>16</v>
      </c>
      <c r="L40" s="1">
        <f t="shared" si="0"/>
        <v>42.366851674439999</v>
      </c>
    </row>
    <row r="41" spans="4:14">
      <c r="D41" s="8" t="s">
        <v>63</v>
      </c>
      <c r="G41"/>
      <c r="H41" s="1" t="s">
        <v>64</v>
      </c>
      <c r="I41" s="1">
        <v>2050</v>
      </c>
      <c r="J41" s="1" t="s">
        <v>16</v>
      </c>
      <c r="L41" s="1">
        <f t="shared" si="0"/>
        <v>42.366851674439999</v>
      </c>
    </row>
    <row r="45" spans="4:14">
      <c r="N45" s="12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P45"/>
  <sheetViews>
    <sheetView topLeftCell="B4" workbookViewId="0">
      <selection activeCell="K19" sqref="K19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6">
      <c r="B4" s="2" t="s">
        <v>0</v>
      </c>
    </row>
    <row r="5" spans="2:16">
      <c r="B5" s="1" t="s">
        <v>1</v>
      </c>
    </row>
    <row r="7" spans="2:16">
      <c r="J7" s="1" t="s">
        <v>2</v>
      </c>
    </row>
    <row r="10" spans="2:16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61</v>
      </c>
      <c r="L10" s="1" t="s">
        <v>13</v>
      </c>
    </row>
    <row r="11" spans="2:16">
      <c r="B11" s="1" t="s">
        <v>62</v>
      </c>
      <c r="D11" s="8" t="s">
        <v>67</v>
      </c>
      <c r="G11"/>
      <c r="H11" s="1" t="s">
        <v>64</v>
      </c>
      <c r="I11" s="1">
        <v>2020</v>
      </c>
      <c r="J11" s="1" t="s">
        <v>16</v>
      </c>
      <c r="L11" s="9">
        <f>0.06*366*10^9*0.0373/10^6/3</f>
        <v>273.036</v>
      </c>
      <c r="O11" s="8"/>
      <c r="P11" s="10" t="s">
        <v>68</v>
      </c>
    </row>
    <row r="12" spans="2:16">
      <c r="D12" s="8" t="s">
        <v>67</v>
      </c>
      <c r="G12"/>
      <c r="H12" s="1" t="s">
        <v>64</v>
      </c>
      <c r="I12" s="1">
        <v>2021</v>
      </c>
      <c r="J12" s="1" t="s">
        <v>16</v>
      </c>
      <c r="L12" s="9">
        <f t="shared" ref="L12:L21" si="0">0.06*366*10^9*0.0373/10^6/3</f>
        <v>273.036</v>
      </c>
      <c r="P12" s="11"/>
    </row>
    <row r="13" spans="2:16">
      <c r="D13" s="8" t="s">
        <v>67</v>
      </c>
      <c r="G13"/>
      <c r="H13" s="1" t="s">
        <v>64</v>
      </c>
      <c r="I13" s="1">
        <v>2022</v>
      </c>
      <c r="J13" s="1" t="s">
        <v>16</v>
      </c>
      <c r="L13" s="9">
        <f t="shared" si="0"/>
        <v>273.036</v>
      </c>
      <c r="P13" s="11"/>
    </row>
    <row r="14" spans="2:16">
      <c r="D14" s="8" t="s">
        <v>67</v>
      </c>
      <c r="G14"/>
      <c r="H14" s="1" t="s">
        <v>64</v>
      </c>
      <c r="I14" s="1">
        <v>2023</v>
      </c>
      <c r="J14" s="1" t="s">
        <v>16</v>
      </c>
      <c r="L14" s="9">
        <f t="shared" si="0"/>
        <v>273.036</v>
      </c>
      <c r="P14" s="11"/>
    </row>
    <row r="15" spans="2:16">
      <c r="D15" s="8" t="s">
        <v>67</v>
      </c>
      <c r="G15"/>
      <c r="H15" s="1" t="s">
        <v>64</v>
      </c>
      <c r="I15" s="1">
        <v>2024</v>
      </c>
      <c r="J15" s="1" t="s">
        <v>16</v>
      </c>
      <c r="L15" s="9">
        <f t="shared" si="0"/>
        <v>273.036</v>
      </c>
    </row>
    <row r="16" spans="2:16">
      <c r="D16" s="8" t="s">
        <v>67</v>
      </c>
      <c r="G16"/>
      <c r="H16" s="1" t="s">
        <v>64</v>
      </c>
      <c r="I16" s="1">
        <v>2025</v>
      </c>
      <c r="J16" s="1" t="s">
        <v>16</v>
      </c>
      <c r="L16" s="9">
        <f t="shared" si="0"/>
        <v>273.036</v>
      </c>
    </row>
    <row r="17" spans="4:12">
      <c r="D17" s="8" t="s">
        <v>67</v>
      </c>
      <c r="G17"/>
      <c r="H17" s="1" t="s">
        <v>64</v>
      </c>
      <c r="I17" s="1">
        <v>2026</v>
      </c>
      <c r="J17" s="1" t="s">
        <v>16</v>
      </c>
      <c r="L17" s="9">
        <f t="shared" si="0"/>
        <v>273.036</v>
      </c>
    </row>
    <row r="18" spans="4:12">
      <c r="D18" s="8" t="s">
        <v>67</v>
      </c>
      <c r="G18"/>
      <c r="H18" s="1" t="s">
        <v>64</v>
      </c>
      <c r="I18" s="1">
        <v>2027</v>
      </c>
      <c r="J18" s="1" t="s">
        <v>16</v>
      </c>
      <c r="L18" s="9">
        <f t="shared" si="0"/>
        <v>273.036</v>
      </c>
    </row>
    <row r="19" spans="4:12">
      <c r="D19" s="8" t="s">
        <v>67</v>
      </c>
      <c r="G19"/>
      <c r="H19" s="1" t="s">
        <v>64</v>
      </c>
      <c r="I19" s="1">
        <v>2028</v>
      </c>
      <c r="J19" s="1" t="s">
        <v>16</v>
      </c>
      <c r="L19" s="9">
        <f t="shared" si="0"/>
        <v>273.036</v>
      </c>
    </row>
    <row r="20" spans="4:12">
      <c r="D20" s="8" t="s">
        <v>67</v>
      </c>
      <c r="G20"/>
      <c r="H20" s="1" t="s">
        <v>64</v>
      </c>
      <c r="I20" s="1">
        <v>2029</v>
      </c>
      <c r="J20" s="1" t="s">
        <v>16</v>
      </c>
      <c r="L20" s="9">
        <f t="shared" si="0"/>
        <v>273.036</v>
      </c>
    </row>
    <row r="21" spans="4:12">
      <c r="D21" s="8" t="s">
        <v>67</v>
      </c>
      <c r="G21"/>
      <c r="H21" s="1" t="s">
        <v>64</v>
      </c>
      <c r="I21" s="1">
        <v>2030</v>
      </c>
      <c r="J21" s="1" t="s">
        <v>16</v>
      </c>
      <c r="L21" s="9">
        <f t="shared" si="0"/>
        <v>273.036</v>
      </c>
    </row>
    <row r="22" spans="4:12">
      <c r="D22" s="8" t="s">
        <v>67</v>
      </c>
      <c r="G22"/>
      <c r="H22" s="1" t="s">
        <v>64</v>
      </c>
      <c r="I22" s="1">
        <v>2031</v>
      </c>
      <c r="J22" s="1" t="s">
        <v>16</v>
      </c>
      <c r="L22" s="9">
        <f t="shared" ref="L22:L31" si="1">0.06*366*10^9*0.0373/10^6/3</f>
        <v>273.036</v>
      </c>
    </row>
    <row r="23" spans="4:12">
      <c r="D23" s="8" t="s">
        <v>67</v>
      </c>
      <c r="G23"/>
      <c r="H23" s="1" t="s">
        <v>64</v>
      </c>
      <c r="I23" s="1">
        <v>2032</v>
      </c>
      <c r="J23" s="1" t="s">
        <v>16</v>
      </c>
      <c r="L23" s="9">
        <f t="shared" si="1"/>
        <v>273.036</v>
      </c>
    </row>
    <row r="24" spans="4:12">
      <c r="D24" s="8" t="s">
        <v>67</v>
      </c>
      <c r="G24"/>
      <c r="H24" s="1" t="s">
        <v>64</v>
      </c>
      <c r="I24" s="1">
        <v>2033</v>
      </c>
      <c r="J24" s="1" t="s">
        <v>16</v>
      </c>
      <c r="L24" s="9">
        <f t="shared" si="1"/>
        <v>273.036</v>
      </c>
    </row>
    <row r="25" spans="4:12">
      <c r="D25" s="8" t="s">
        <v>67</v>
      </c>
      <c r="G25"/>
      <c r="H25" s="1" t="s">
        <v>64</v>
      </c>
      <c r="I25" s="1">
        <v>2034</v>
      </c>
      <c r="J25" s="1" t="s">
        <v>16</v>
      </c>
      <c r="L25" s="9">
        <f t="shared" si="1"/>
        <v>273.036</v>
      </c>
    </row>
    <row r="26" spans="4:12">
      <c r="D26" s="8" t="s">
        <v>67</v>
      </c>
      <c r="G26"/>
      <c r="H26" s="1" t="s">
        <v>64</v>
      </c>
      <c r="I26" s="1">
        <v>2035</v>
      </c>
      <c r="J26" s="1" t="s">
        <v>16</v>
      </c>
      <c r="L26" s="9">
        <f t="shared" si="1"/>
        <v>273.036</v>
      </c>
    </row>
    <row r="27" spans="4:12">
      <c r="D27" s="8" t="s">
        <v>67</v>
      </c>
      <c r="G27"/>
      <c r="H27" s="1" t="s">
        <v>64</v>
      </c>
      <c r="I27" s="1">
        <v>2036</v>
      </c>
      <c r="J27" s="1" t="s">
        <v>16</v>
      </c>
      <c r="L27" s="9">
        <f t="shared" si="1"/>
        <v>273.036</v>
      </c>
    </row>
    <row r="28" spans="4:12">
      <c r="D28" s="8" t="s">
        <v>67</v>
      </c>
      <c r="G28"/>
      <c r="H28" s="1" t="s">
        <v>64</v>
      </c>
      <c r="I28" s="1">
        <v>2037</v>
      </c>
      <c r="J28" s="1" t="s">
        <v>16</v>
      </c>
      <c r="L28" s="9">
        <f t="shared" si="1"/>
        <v>273.036</v>
      </c>
    </row>
    <row r="29" spans="4:12">
      <c r="D29" s="8" t="s">
        <v>67</v>
      </c>
      <c r="G29"/>
      <c r="H29" s="1" t="s">
        <v>64</v>
      </c>
      <c r="I29" s="1">
        <v>2038</v>
      </c>
      <c r="J29" s="1" t="s">
        <v>16</v>
      </c>
      <c r="L29" s="9">
        <f t="shared" si="1"/>
        <v>273.036</v>
      </c>
    </row>
    <row r="30" spans="4:12">
      <c r="D30" s="8" t="s">
        <v>67</v>
      </c>
      <c r="G30"/>
      <c r="H30" s="1" t="s">
        <v>64</v>
      </c>
      <c r="I30" s="1">
        <v>2039</v>
      </c>
      <c r="J30" s="1" t="s">
        <v>16</v>
      </c>
      <c r="L30" s="9">
        <f t="shared" si="1"/>
        <v>273.036</v>
      </c>
    </row>
    <row r="31" spans="4:12">
      <c r="D31" s="8" t="s">
        <v>67</v>
      </c>
      <c r="G31"/>
      <c r="H31" s="1" t="s">
        <v>64</v>
      </c>
      <c r="I31" s="1">
        <v>2040</v>
      </c>
      <c r="J31" s="1" t="s">
        <v>16</v>
      </c>
      <c r="L31" s="9">
        <f t="shared" si="1"/>
        <v>273.036</v>
      </c>
    </row>
    <row r="32" spans="4:12">
      <c r="D32" s="8" t="s">
        <v>67</v>
      </c>
      <c r="G32"/>
      <c r="H32" s="1" t="s">
        <v>64</v>
      </c>
      <c r="I32" s="1">
        <v>2041</v>
      </c>
      <c r="J32" s="1" t="s">
        <v>16</v>
      </c>
      <c r="L32" s="9">
        <f t="shared" ref="L32:L41" si="2">0.06*366*10^9*0.0373/10^6/3</f>
        <v>273.036</v>
      </c>
    </row>
    <row r="33" spans="4:14">
      <c r="D33" s="8" t="s">
        <v>67</v>
      </c>
      <c r="G33"/>
      <c r="H33" s="1" t="s">
        <v>64</v>
      </c>
      <c r="I33" s="1">
        <v>2042</v>
      </c>
      <c r="J33" s="1" t="s">
        <v>16</v>
      </c>
      <c r="L33" s="9">
        <f t="shared" si="2"/>
        <v>273.036</v>
      </c>
    </row>
    <row r="34" spans="4:14">
      <c r="D34" s="8" t="s">
        <v>67</v>
      </c>
      <c r="G34"/>
      <c r="H34" s="1" t="s">
        <v>64</v>
      </c>
      <c r="I34" s="1">
        <v>2043</v>
      </c>
      <c r="J34" s="1" t="s">
        <v>16</v>
      </c>
      <c r="L34" s="9">
        <f t="shared" si="2"/>
        <v>273.036</v>
      </c>
    </row>
    <row r="35" spans="4:14">
      <c r="D35" s="8" t="s">
        <v>67</v>
      </c>
      <c r="G35"/>
      <c r="H35" s="1" t="s">
        <v>64</v>
      </c>
      <c r="I35" s="1">
        <v>2044</v>
      </c>
      <c r="J35" s="1" t="s">
        <v>16</v>
      </c>
      <c r="L35" s="9">
        <f t="shared" si="2"/>
        <v>273.036</v>
      </c>
    </row>
    <row r="36" spans="4:14">
      <c r="D36" s="8" t="s">
        <v>67</v>
      </c>
      <c r="G36"/>
      <c r="H36" s="1" t="s">
        <v>64</v>
      </c>
      <c r="I36" s="1">
        <v>2045</v>
      </c>
      <c r="J36" s="1" t="s">
        <v>16</v>
      </c>
      <c r="L36" s="9">
        <f t="shared" si="2"/>
        <v>273.036</v>
      </c>
    </row>
    <row r="37" spans="4:14">
      <c r="D37" s="8" t="s">
        <v>67</v>
      </c>
      <c r="G37"/>
      <c r="H37" s="1" t="s">
        <v>64</v>
      </c>
      <c r="I37" s="1">
        <v>2046</v>
      </c>
      <c r="J37" s="1" t="s">
        <v>16</v>
      </c>
      <c r="L37" s="9">
        <f t="shared" si="2"/>
        <v>273.036</v>
      </c>
    </row>
    <row r="38" spans="4:14">
      <c r="D38" s="8" t="s">
        <v>67</v>
      </c>
      <c r="G38"/>
      <c r="H38" s="1" t="s">
        <v>64</v>
      </c>
      <c r="I38" s="1">
        <v>2047</v>
      </c>
      <c r="J38" s="1" t="s">
        <v>16</v>
      </c>
      <c r="L38" s="9">
        <f t="shared" si="2"/>
        <v>273.036</v>
      </c>
    </row>
    <row r="39" spans="4:14">
      <c r="D39" s="8" t="s">
        <v>67</v>
      </c>
      <c r="G39"/>
      <c r="H39" s="1" t="s">
        <v>64</v>
      </c>
      <c r="I39" s="1">
        <v>2048</v>
      </c>
      <c r="J39" s="1" t="s">
        <v>16</v>
      </c>
      <c r="L39" s="9">
        <f t="shared" si="2"/>
        <v>273.036</v>
      </c>
    </row>
    <row r="40" spans="4:14">
      <c r="D40" s="8" t="s">
        <v>67</v>
      </c>
      <c r="G40"/>
      <c r="H40" s="1" t="s">
        <v>64</v>
      </c>
      <c r="I40" s="1">
        <v>2049</v>
      </c>
      <c r="J40" s="1" t="s">
        <v>16</v>
      </c>
      <c r="L40" s="9">
        <f t="shared" si="2"/>
        <v>273.036</v>
      </c>
    </row>
    <row r="41" spans="4:14">
      <c r="D41" s="8" t="s">
        <v>67</v>
      </c>
      <c r="G41"/>
      <c r="H41" s="1" t="s">
        <v>64</v>
      </c>
      <c r="I41" s="1">
        <v>2050</v>
      </c>
      <c r="J41" s="1" t="s">
        <v>16</v>
      </c>
      <c r="L41" s="9">
        <f t="shared" si="2"/>
        <v>273.036</v>
      </c>
    </row>
    <row r="45" spans="4:14">
      <c r="N45" s="1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325"/>
  <sheetViews>
    <sheetView topLeftCell="A2" zoomScale="46" zoomScaleNormal="46" workbookViewId="0">
      <selection activeCell="G11" sqref="G11"/>
    </sheetView>
  </sheetViews>
  <sheetFormatPr defaultColWidth="8.7265625" defaultRowHeight="14.5"/>
  <cols>
    <col min="1" max="1" width="9"/>
    <col min="2" max="2" width="8.7265625" style="1"/>
    <col min="4" max="4" width="8.7265625" style="1"/>
    <col min="6" max="6" width="10.36328125" customWidth="1"/>
    <col min="7" max="7" width="8.7265625" style="32"/>
    <col min="11" max="11" width="11.26953125" customWidth="1"/>
    <col min="12" max="12" width="12.81640625" style="1"/>
    <col min="13" max="18" width="12.81640625"/>
    <col min="19" max="19" width="9"/>
    <col min="20" max="21" width="12.81640625"/>
    <col min="23" max="29" width="12.81640625"/>
    <col min="35" max="35" width="11.26953125" customWidth="1"/>
  </cols>
  <sheetData>
    <row r="1" spans="1:42">
      <c r="A1" t="s">
        <v>69</v>
      </c>
      <c r="E1" s="1"/>
      <c r="F1" s="1"/>
      <c r="G1" s="31"/>
      <c r="H1" s="1"/>
      <c r="I1" s="1"/>
      <c r="J1" s="1"/>
      <c r="K1" s="1"/>
    </row>
    <row r="2" spans="1:42">
      <c r="A2" t="s">
        <v>70</v>
      </c>
      <c r="E2" s="1"/>
      <c r="F2" s="1"/>
      <c r="G2" s="31"/>
      <c r="H2" s="1"/>
      <c r="I2" s="1"/>
      <c r="J2" s="1"/>
      <c r="K2" s="1"/>
    </row>
    <row r="3" spans="1:42">
      <c r="A3" t="s">
        <v>105</v>
      </c>
      <c r="E3" s="1"/>
      <c r="F3" s="1"/>
      <c r="G3" s="31"/>
      <c r="H3" s="1"/>
      <c r="I3" s="1"/>
      <c r="J3" s="1"/>
      <c r="K3" s="1"/>
    </row>
    <row r="4" spans="1:42">
      <c r="B4" s="2"/>
      <c r="C4" s="33"/>
      <c r="F4" s="1"/>
      <c r="G4" s="31"/>
      <c r="H4" s="1"/>
      <c r="I4" s="1"/>
      <c r="J4" s="1"/>
      <c r="K4" s="1"/>
    </row>
    <row r="5" spans="1:42">
      <c r="C5" s="34"/>
      <c r="F5" s="1"/>
      <c r="G5" s="31"/>
      <c r="H5" s="1"/>
      <c r="I5" s="1"/>
      <c r="J5" s="1"/>
      <c r="K5" s="1"/>
    </row>
    <row r="6" spans="1:42">
      <c r="C6" s="34"/>
      <c r="F6" s="1"/>
      <c r="G6" s="31"/>
      <c r="H6" s="1"/>
      <c r="I6" s="1"/>
      <c r="J6" s="1"/>
      <c r="K6" s="1"/>
    </row>
    <row r="7" spans="1:42">
      <c r="C7" s="34"/>
      <c r="F7" s="1"/>
      <c r="G7" s="31"/>
      <c r="H7" s="1"/>
      <c r="I7" s="1"/>
      <c r="J7" s="1"/>
      <c r="K7" s="1"/>
      <c r="AJ7" t="s">
        <v>71</v>
      </c>
    </row>
    <row r="8" spans="1:42">
      <c r="C8" s="34"/>
      <c r="F8" s="1"/>
      <c r="G8" s="31"/>
      <c r="H8" s="1"/>
      <c r="I8" s="1"/>
      <c r="J8" s="1"/>
      <c r="K8" s="1"/>
    </row>
    <row r="9" spans="1:42">
      <c r="C9" s="34"/>
      <c r="F9" s="1"/>
      <c r="G9" s="31"/>
      <c r="H9" s="1"/>
      <c r="I9" s="1"/>
      <c r="J9" s="36" t="s">
        <v>106</v>
      </c>
      <c r="K9" s="1"/>
    </row>
    <row r="10" spans="1:42">
      <c r="C10" s="34"/>
      <c r="F10" s="1" t="s">
        <v>72</v>
      </c>
      <c r="G10" s="31" t="s">
        <v>9</v>
      </c>
      <c r="H10" s="1" t="s">
        <v>11</v>
      </c>
      <c r="I10" s="1" t="s">
        <v>61</v>
      </c>
      <c r="J10" s="4" t="s">
        <v>10</v>
      </c>
      <c r="K10" s="1" t="s">
        <v>5</v>
      </c>
      <c r="L10" s="4" t="s">
        <v>73</v>
      </c>
      <c r="M10" s="4" t="s">
        <v>74</v>
      </c>
      <c r="N10" s="4" t="s">
        <v>75</v>
      </c>
      <c r="O10" s="4" t="s">
        <v>76</v>
      </c>
      <c r="P10" s="4" t="s">
        <v>77</v>
      </c>
      <c r="Q10" s="4" t="s">
        <v>78</v>
      </c>
      <c r="R10" s="4" t="s">
        <v>79</v>
      </c>
      <c r="AJ10" s="4" t="s">
        <v>73</v>
      </c>
      <c r="AK10" s="4" t="s">
        <v>74</v>
      </c>
      <c r="AL10" s="4" t="s">
        <v>75</v>
      </c>
      <c r="AM10" s="4" t="s">
        <v>76</v>
      </c>
      <c r="AN10" s="4" t="s">
        <v>77</v>
      </c>
      <c r="AO10" s="4" t="s">
        <v>78</v>
      </c>
      <c r="AP10" s="4" t="s">
        <v>79</v>
      </c>
    </row>
    <row r="11" spans="1:42" ht="16">
      <c r="C11" s="34"/>
      <c r="D11" s="3"/>
      <c r="F11" s="1" t="s">
        <v>80</v>
      </c>
      <c r="G11" s="32" t="s">
        <v>64</v>
      </c>
      <c r="H11" t="s">
        <v>16</v>
      </c>
      <c r="J11" s="4">
        <v>2020</v>
      </c>
      <c r="K11" s="4" t="s">
        <v>81</v>
      </c>
      <c r="L11" s="1">
        <f>W11/AJ11</f>
        <v>253.24612347012248</v>
      </c>
      <c r="M11" s="1">
        <f t="shared" ref="M11:R11" si="0">X11/AK11</f>
        <v>0</v>
      </c>
      <c r="N11" s="1">
        <f t="shared" si="0"/>
        <v>73.516402168826502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50.430292854571746</v>
      </c>
      <c r="W11" s="6">
        <v>101.29844938804899</v>
      </c>
      <c r="X11" s="4">
        <v>0</v>
      </c>
      <c r="Y11" s="6">
        <v>29.406560867530601</v>
      </c>
      <c r="Z11" s="4">
        <v>0</v>
      </c>
      <c r="AA11" s="4">
        <v>0</v>
      </c>
      <c r="AB11" s="4">
        <v>0</v>
      </c>
      <c r="AC11" s="6">
        <v>20.1721171418287</v>
      </c>
      <c r="AI11" s="4" t="s">
        <v>81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spans="1:42" ht="16">
      <c r="C12" s="35"/>
      <c r="D12" s="3"/>
      <c r="F12" s="1" t="s">
        <v>80</v>
      </c>
      <c r="G12" s="32" t="s">
        <v>64</v>
      </c>
      <c r="H12" t="s">
        <v>16</v>
      </c>
      <c r="J12" s="4">
        <v>2020</v>
      </c>
      <c r="K12" s="4" t="s">
        <v>82</v>
      </c>
      <c r="L12" s="1">
        <f t="shared" ref="L12:L75" si="2">W12/AJ12</f>
        <v>372.57154634629251</v>
      </c>
      <c r="M12" s="1">
        <f t="shared" ref="M12:M75" si="3">X12/AK12</f>
        <v>11.835823411357099</v>
      </c>
      <c r="N12" s="1">
        <f t="shared" ref="N12:N75" si="4">Y12/AL12</f>
        <v>98.21842215622749</v>
      </c>
      <c r="O12" s="1">
        <f t="shared" ref="O12:O75" si="5">Z12/AM12</f>
        <v>0.18831840118790499</v>
      </c>
      <c r="P12" s="1">
        <f t="shared" ref="P12:P75" si="6">AA12/AN12</f>
        <v>99.346254049675991</v>
      </c>
      <c r="Q12" s="1">
        <f t="shared" ref="Q12:Q75" si="7">AB12/AO12</f>
        <v>0.77889649820014506</v>
      </c>
      <c r="R12" s="1">
        <f t="shared" ref="R12:R75" si="8">AC12/AP12</f>
        <v>29.349249676925748</v>
      </c>
      <c r="W12" s="6">
        <v>149.02861853851701</v>
      </c>
      <c r="X12" s="6">
        <v>4.7343293645428401</v>
      </c>
      <c r="Y12" s="6">
        <v>39.287368862491</v>
      </c>
      <c r="Z12" s="6">
        <v>7.5327360475162003E-2</v>
      </c>
      <c r="AA12" s="6">
        <v>39.738501619870398</v>
      </c>
      <c r="AB12" s="6">
        <v>0.31155859928005802</v>
      </c>
      <c r="AC12" s="6">
        <v>11.7396998707703</v>
      </c>
      <c r="AI12" s="4" t="s">
        <v>82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1:42" ht="16">
      <c r="D13" s="3"/>
      <c r="F13" s="1" t="s">
        <v>80</v>
      </c>
      <c r="G13" s="32" t="s">
        <v>64</v>
      </c>
      <c r="H13" t="s">
        <v>16</v>
      </c>
      <c r="J13" s="4">
        <v>2020</v>
      </c>
      <c r="K13" s="4" t="s">
        <v>83</v>
      </c>
      <c r="L13" s="1">
        <f t="shared" si="2"/>
        <v>0.18788696904247668</v>
      </c>
      <c r="M13" s="1">
        <f t="shared" si="3"/>
        <v>2.2157782994960402</v>
      </c>
      <c r="N13" s="1">
        <f t="shared" si="4"/>
        <v>1.2234989200863933E-2</v>
      </c>
      <c r="O13" s="1">
        <f t="shared" si="5"/>
        <v>0.19693627309815201</v>
      </c>
      <c r="P13" s="1">
        <f t="shared" si="6"/>
        <v>1.0207912167026634</v>
      </c>
      <c r="Q13" s="1">
        <f t="shared" si="7"/>
        <v>6.6806129109671337</v>
      </c>
      <c r="R13" s="1">
        <f t="shared" si="8"/>
        <v>11.384464195704334</v>
      </c>
      <c r="W13" s="6">
        <v>5.6366090712742997E-2</v>
      </c>
      <c r="X13" s="6">
        <v>0.66473348984881198</v>
      </c>
      <c r="Y13" s="6">
        <v>3.6704967602591799E-3</v>
      </c>
      <c r="Z13" s="6">
        <v>5.9080881929445599E-2</v>
      </c>
      <c r="AA13" s="6">
        <v>0.30623736501079901</v>
      </c>
      <c r="AB13" s="6">
        <v>2.00418387329014</v>
      </c>
      <c r="AC13" s="6">
        <v>3.4153392587112998</v>
      </c>
      <c r="AI13" s="4" t="s">
        <v>83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1:42" ht="16">
      <c r="D14" s="3"/>
      <c r="F14" s="1" t="s">
        <v>80</v>
      </c>
      <c r="G14" s="32" t="s">
        <v>64</v>
      </c>
      <c r="H14" t="s">
        <v>16</v>
      </c>
      <c r="J14" s="4">
        <v>2020</v>
      </c>
      <c r="K14" s="4" t="s">
        <v>84</v>
      </c>
      <c r="L14" s="1">
        <f t="shared" si="2"/>
        <v>9.02182456413796</v>
      </c>
      <c r="M14" s="1">
        <f t="shared" si="3"/>
        <v>239.36126339278454</v>
      </c>
      <c r="N14" s="1">
        <f t="shared" si="4"/>
        <v>12.577346177254228</v>
      </c>
      <c r="O14" s="1">
        <f t="shared" si="5"/>
        <v>134.12439599058868</v>
      </c>
      <c r="P14" s="1">
        <f t="shared" si="6"/>
        <v>144.74915529231856</v>
      </c>
      <c r="Q14" s="1">
        <f t="shared" si="7"/>
        <v>720.78637638885778</v>
      </c>
      <c r="R14" s="1">
        <f t="shared" si="8"/>
        <v>153.91536514476803</v>
      </c>
      <c r="W14" s="6">
        <v>8.7511698272138201</v>
      </c>
      <c r="X14" s="6">
        <v>232.18042549100099</v>
      </c>
      <c r="Y14" s="6">
        <v>12.2000257919366</v>
      </c>
      <c r="Z14" s="6">
        <v>130.10066411087101</v>
      </c>
      <c r="AA14" s="6">
        <v>140.406680633549</v>
      </c>
      <c r="AB14" s="6">
        <v>699.162785097192</v>
      </c>
      <c r="AC14" s="6">
        <v>149.29790419042499</v>
      </c>
      <c r="AI14" s="4" t="s">
        <v>84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1:42" ht="16">
      <c r="D15" s="3"/>
      <c r="F15" s="1" t="s">
        <v>80</v>
      </c>
      <c r="G15" s="32" t="s">
        <v>64</v>
      </c>
      <c r="H15" t="s">
        <v>16</v>
      </c>
      <c r="J15" s="4">
        <v>2020</v>
      </c>
      <c r="K15" s="4" t="s">
        <v>85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5">
        <v>32.648042154067902</v>
      </c>
      <c r="Q15" s="1">
        <f t="shared" si="7"/>
        <v>0</v>
      </c>
      <c r="R15" s="5">
        <v>1.7153522354212301</v>
      </c>
      <c r="W15" s="4">
        <v>0</v>
      </c>
      <c r="X15" s="4">
        <v>0</v>
      </c>
      <c r="Y15" s="4">
        <v>0</v>
      </c>
      <c r="Z15" s="4">
        <v>0</v>
      </c>
      <c r="AA15" s="6">
        <v>316.217874154068</v>
      </c>
      <c r="AB15" s="4">
        <v>0</v>
      </c>
      <c r="AC15" s="6">
        <v>17.280342235421202</v>
      </c>
      <c r="AI15" s="4" t="s">
        <v>86</v>
      </c>
      <c r="AJ15">
        <v>0.7</v>
      </c>
      <c r="AK15">
        <f t="shared" ref="AK15:AP15" si="12">AJ15</f>
        <v>0.7</v>
      </c>
      <c r="AL15">
        <f t="shared" si="12"/>
        <v>0.7</v>
      </c>
      <c r="AM15">
        <f t="shared" si="12"/>
        <v>0.7</v>
      </c>
      <c r="AN15">
        <f t="shared" si="12"/>
        <v>0.7</v>
      </c>
      <c r="AO15">
        <f t="shared" si="12"/>
        <v>0.7</v>
      </c>
      <c r="AP15">
        <f t="shared" si="12"/>
        <v>0.7</v>
      </c>
    </row>
    <row r="16" spans="1:42" ht="16">
      <c r="D16" s="3"/>
      <c r="F16" s="1" t="s">
        <v>80</v>
      </c>
      <c r="G16" s="32" t="s">
        <v>64</v>
      </c>
      <c r="H16" t="s">
        <v>16</v>
      </c>
      <c r="J16" s="4">
        <v>2020</v>
      </c>
      <c r="K16" s="4" t="s">
        <v>87</v>
      </c>
      <c r="L16" s="1">
        <f t="shared" si="2"/>
        <v>0.64118619258459297</v>
      </c>
      <c r="M16" s="1">
        <f t="shared" si="3"/>
        <v>0.103449060183585</v>
      </c>
      <c r="N16" s="1">
        <f t="shared" si="4"/>
        <v>0.115296256803456</v>
      </c>
      <c r="O16" s="1">
        <f t="shared" si="5"/>
        <v>3.0058175154787599E-2</v>
      </c>
      <c r="P16" s="1">
        <f t="shared" si="6"/>
        <v>20.2886954931605</v>
      </c>
      <c r="Q16" s="1">
        <f t="shared" si="7"/>
        <v>0.109915518142549</v>
      </c>
      <c r="R16" s="1">
        <f t="shared" si="8"/>
        <v>1.9317428290136801E-2</v>
      </c>
      <c r="W16" s="6">
        <v>0.64118619258459297</v>
      </c>
      <c r="X16" s="6">
        <v>0.103449060183585</v>
      </c>
      <c r="Y16" s="6">
        <v>0.115296256803456</v>
      </c>
      <c r="Z16" s="6">
        <v>3.0058175154787599E-2</v>
      </c>
      <c r="AA16" s="6">
        <v>20.2886954931605</v>
      </c>
      <c r="AB16" s="6">
        <v>0.109915518142549</v>
      </c>
      <c r="AC16" s="6">
        <v>1.9317428290136801E-2</v>
      </c>
      <c r="AI16" s="4" t="s">
        <v>87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4:42" ht="16">
      <c r="D17" s="3"/>
      <c r="F17" s="1" t="s">
        <v>80</v>
      </c>
      <c r="G17" s="32" t="s">
        <v>64</v>
      </c>
      <c r="H17" t="s">
        <v>16</v>
      </c>
      <c r="J17" s="4">
        <v>2020</v>
      </c>
      <c r="K17" s="4" t="s">
        <v>88</v>
      </c>
      <c r="L17" s="1">
        <f t="shared" si="2"/>
        <v>19.6278420554356</v>
      </c>
      <c r="M17" s="1">
        <f t="shared" si="3"/>
        <v>10.893101461241899</v>
      </c>
      <c r="N17" s="1">
        <f t="shared" si="4"/>
        <v>2.95705171202304</v>
      </c>
      <c r="O17" s="1">
        <f t="shared" si="5"/>
        <v>3.3795993912886999</v>
      </c>
      <c r="P17" s="1">
        <f t="shared" si="6"/>
        <v>47.403876097912203</v>
      </c>
      <c r="Q17" s="1">
        <f t="shared" si="7"/>
        <v>40.759295644348398</v>
      </c>
      <c r="R17" s="1">
        <f t="shared" si="8"/>
        <v>9.8031119002879805</v>
      </c>
      <c r="W17" s="6">
        <v>19.6278420554356</v>
      </c>
      <c r="X17" s="6">
        <v>10.893101461241899</v>
      </c>
      <c r="Y17" s="6">
        <v>2.95705171202304</v>
      </c>
      <c r="Z17" s="6">
        <v>3.3795993912886999</v>
      </c>
      <c r="AA17" s="6">
        <v>47.403876097912203</v>
      </c>
      <c r="AB17" s="6">
        <v>40.759295644348398</v>
      </c>
      <c r="AC17" s="6">
        <v>9.8031119002879805</v>
      </c>
      <c r="AI17" s="4" t="s">
        <v>88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4:42" ht="16">
      <c r="D18" s="3"/>
      <c r="F18" s="1" t="s">
        <v>80</v>
      </c>
      <c r="G18" s="32" t="s">
        <v>64</v>
      </c>
      <c r="H18" t="s">
        <v>16</v>
      </c>
      <c r="J18" s="4">
        <v>2020</v>
      </c>
      <c r="K18" s="4" t="s">
        <v>89</v>
      </c>
      <c r="L18" s="1">
        <f t="shared" si="2"/>
        <v>18.355750457677658</v>
      </c>
      <c r="M18" s="1">
        <f t="shared" si="3"/>
        <v>40.475648521618858</v>
      </c>
      <c r="N18" s="1">
        <f t="shared" si="4"/>
        <v>1.1236304155096171</v>
      </c>
      <c r="O18" s="1">
        <f t="shared" si="5"/>
        <v>0.82176283040214015</v>
      </c>
      <c r="P18" s="1">
        <f t="shared" si="6"/>
        <v>11.313380643834201</v>
      </c>
      <c r="Q18" s="1">
        <f t="shared" si="7"/>
        <v>13.467133302478658</v>
      </c>
      <c r="R18" s="1">
        <f t="shared" si="8"/>
        <v>8.4582052770749723</v>
      </c>
      <c r="W18" s="6">
        <v>6.4245126601871796</v>
      </c>
      <c r="X18" s="6">
        <v>14.1664769825666</v>
      </c>
      <c r="Y18" s="6">
        <v>0.39327064542836598</v>
      </c>
      <c r="Z18" s="6">
        <v>0.28761699064074903</v>
      </c>
      <c r="AA18" s="6">
        <v>3.95968322534197</v>
      </c>
      <c r="AB18" s="6">
        <v>4.7134966558675302</v>
      </c>
      <c r="AC18" s="6">
        <v>2.9603718469762401</v>
      </c>
      <c r="AI18" s="4" t="s">
        <v>89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4:42" ht="16">
      <c r="D19" s="3"/>
      <c r="F19" s="1" t="s">
        <v>80</v>
      </c>
      <c r="G19" s="32" t="str">
        <f t="shared" ref="G19:G82" si="16">G18</f>
        <v>ACT_BND</v>
      </c>
      <c r="H19" t="str">
        <f t="shared" ref="H19" si="17">H18</f>
        <v>UP</v>
      </c>
      <c r="J19" s="4">
        <v>2021</v>
      </c>
      <c r="K19" s="4" t="str">
        <f t="shared" ref="K19:K26" si="18">K11</f>
        <v>ELCCOH00</v>
      </c>
      <c r="L19" s="1">
        <f t="shared" si="2"/>
        <v>145.93409638228948</v>
      </c>
      <c r="M19" s="1">
        <f t="shared" si="3"/>
        <v>0</v>
      </c>
      <c r="N19" s="1">
        <f t="shared" si="4"/>
        <v>93.003779697624239</v>
      </c>
      <c r="O19" s="1">
        <f t="shared" si="5"/>
        <v>0</v>
      </c>
      <c r="P19" s="1">
        <f t="shared" si="6"/>
        <v>0</v>
      </c>
      <c r="Q19" s="1">
        <f t="shared" si="7"/>
        <v>0</v>
      </c>
      <c r="R19" s="1">
        <f t="shared" si="8"/>
        <v>54.820918628509752</v>
      </c>
      <c r="W19" s="6">
        <v>58.3736385529158</v>
      </c>
      <c r="X19" s="4">
        <v>0</v>
      </c>
      <c r="Y19" s="6">
        <v>37.201511879049697</v>
      </c>
      <c r="Z19" s="4">
        <v>0</v>
      </c>
      <c r="AA19" s="4">
        <v>0</v>
      </c>
      <c r="AB19" s="4">
        <v>0</v>
      </c>
      <c r="AC19" s="6">
        <v>21.928367451403901</v>
      </c>
      <c r="AJ19">
        <f t="shared" ref="AJ19:AP19" si="19">AJ11</f>
        <v>0.4</v>
      </c>
      <c r="AK19">
        <f t="shared" si="19"/>
        <v>0.4</v>
      </c>
      <c r="AL19">
        <f t="shared" si="19"/>
        <v>0.4</v>
      </c>
      <c r="AM19">
        <f t="shared" si="19"/>
        <v>0.4</v>
      </c>
      <c r="AN19">
        <f t="shared" si="19"/>
        <v>0.4</v>
      </c>
      <c r="AO19">
        <f t="shared" si="19"/>
        <v>0.4</v>
      </c>
      <c r="AP19">
        <f t="shared" si="19"/>
        <v>0.4</v>
      </c>
    </row>
    <row r="20" spans="4:42" ht="16">
      <c r="D20" s="3"/>
      <c r="F20" s="1" t="s">
        <v>80</v>
      </c>
      <c r="G20" s="32" t="str">
        <f t="shared" si="16"/>
        <v>ACT_BND</v>
      </c>
      <c r="H20" t="str">
        <f t="shared" ref="H20" si="20">H19</f>
        <v>UP</v>
      </c>
      <c r="J20" s="4">
        <v>2021</v>
      </c>
      <c r="K20" s="4" t="str">
        <f t="shared" si="18"/>
        <v>ELCGAS00</v>
      </c>
      <c r="L20" s="1">
        <f t="shared" si="2"/>
        <v>418.64176457883246</v>
      </c>
      <c r="M20" s="1">
        <f t="shared" si="3"/>
        <v>17.04040761195105</v>
      </c>
      <c r="N20" s="1">
        <f t="shared" si="4"/>
        <v>99.837529607631495</v>
      </c>
      <c r="O20" s="1">
        <f t="shared" si="5"/>
        <v>0.4166504883909275</v>
      </c>
      <c r="P20" s="1">
        <f t="shared" si="6"/>
        <v>102.4666071814255</v>
      </c>
      <c r="Q20" s="1">
        <f t="shared" si="7"/>
        <v>0.95759540136789001</v>
      </c>
      <c r="R20" s="1">
        <f t="shared" si="8"/>
        <v>30.626064803815751</v>
      </c>
      <c r="W20" s="6">
        <v>167.45670583153299</v>
      </c>
      <c r="X20" s="6">
        <v>6.8161630447804198</v>
      </c>
      <c r="Y20" s="6">
        <v>39.9350118430526</v>
      </c>
      <c r="Z20" s="6">
        <v>0.166660195356371</v>
      </c>
      <c r="AA20" s="6">
        <v>40.986642872570201</v>
      </c>
      <c r="AB20" s="6">
        <v>0.383038160547156</v>
      </c>
      <c r="AC20" s="6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spans="4:42" ht="16">
      <c r="D21" s="3"/>
      <c r="F21" s="1" t="s">
        <v>80</v>
      </c>
      <c r="G21" s="32" t="str">
        <f t="shared" si="16"/>
        <v>ACT_BND</v>
      </c>
      <c r="H21" t="str">
        <f t="shared" ref="H21" si="22">H20</f>
        <v>UP</v>
      </c>
      <c r="J21" s="4">
        <v>2021</v>
      </c>
      <c r="K21" s="4" t="str">
        <f t="shared" si="18"/>
        <v>ELCHFO00</v>
      </c>
      <c r="L21" s="1">
        <f t="shared" si="2"/>
        <v>0.18788696904247668</v>
      </c>
      <c r="M21" s="1">
        <f t="shared" si="3"/>
        <v>2.2388493514518832</v>
      </c>
      <c r="N21" s="1">
        <f t="shared" si="4"/>
        <v>1.2234989200863933E-2</v>
      </c>
      <c r="O21" s="1">
        <f t="shared" si="5"/>
        <v>0.20247452267818569</v>
      </c>
      <c r="P21" s="1">
        <f t="shared" si="6"/>
        <v>1.1202267818574501</v>
      </c>
      <c r="Q21" s="1">
        <f t="shared" si="7"/>
        <v>6.6770216006719343</v>
      </c>
      <c r="R21" s="1">
        <f t="shared" si="8"/>
        <v>8.9928765433165339</v>
      </c>
      <c r="W21" s="6">
        <v>5.6366090712742997E-2</v>
      </c>
      <c r="X21" s="6">
        <v>0.67165480543556499</v>
      </c>
      <c r="Y21" s="6">
        <v>3.6704967602591799E-3</v>
      </c>
      <c r="Z21" s="6">
        <v>6.0742356803455702E-2</v>
      </c>
      <c r="AA21" s="6">
        <v>0.336068034557235</v>
      </c>
      <c r="AB21" s="6">
        <v>2.0031064802015801</v>
      </c>
      <c r="AC21" s="6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spans="4:42" ht="16">
      <c r="D22" s="3"/>
      <c r="F22" s="1" t="s">
        <v>80</v>
      </c>
      <c r="G22" s="32" t="str">
        <f t="shared" si="16"/>
        <v>ACT_BND</v>
      </c>
      <c r="H22" t="str">
        <f t="shared" ref="H22" si="24">H21</f>
        <v>UP</v>
      </c>
      <c r="J22" s="4">
        <v>2021</v>
      </c>
      <c r="K22" s="4" t="str">
        <f t="shared" si="18"/>
        <v>ELCHYD00</v>
      </c>
      <c r="L22" s="1">
        <f t="shared" si="2"/>
        <v>7.9827324337764338</v>
      </c>
      <c r="M22" s="1">
        <f t="shared" si="3"/>
        <v>239.56216192655054</v>
      </c>
      <c r="N22" s="1">
        <f t="shared" si="4"/>
        <v>9.2574179525431752</v>
      </c>
      <c r="O22" s="1">
        <f t="shared" si="5"/>
        <v>107.10147606748144</v>
      </c>
      <c r="P22" s="1">
        <f t="shared" si="6"/>
        <v>130.75022247704743</v>
      </c>
      <c r="Q22" s="1">
        <f t="shared" si="7"/>
        <v>744.3910118530722</v>
      </c>
      <c r="R22" s="1">
        <f t="shared" si="8"/>
        <v>164.21416239191547</v>
      </c>
      <c r="W22" s="6">
        <v>7.7432504607631403</v>
      </c>
      <c r="X22" s="6">
        <v>232.37529706875401</v>
      </c>
      <c r="Y22" s="6">
        <v>8.9796954139668799</v>
      </c>
      <c r="Z22" s="6">
        <v>103.888431785457</v>
      </c>
      <c r="AA22" s="6">
        <v>126.82771580273599</v>
      </c>
      <c r="AB22" s="6">
        <v>722.05928149748001</v>
      </c>
      <c r="AC22" s="6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spans="4:42" ht="16">
      <c r="D23" s="3"/>
      <c r="F23" s="1" t="s">
        <v>80</v>
      </c>
      <c r="G23" s="32" t="str">
        <f t="shared" si="16"/>
        <v>ACT_BND</v>
      </c>
      <c r="H23" t="str">
        <f t="shared" ref="H23" si="26">H22</f>
        <v>UP</v>
      </c>
      <c r="J23" s="4">
        <v>2021</v>
      </c>
      <c r="K23" s="4" t="str">
        <f t="shared" si="18"/>
        <v>ENCAN01_SMR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1">
        <f t="shared" si="5"/>
        <v>0</v>
      </c>
      <c r="P23" s="5">
        <v>19.706973291576901</v>
      </c>
      <c r="Q23" s="1">
        <f t="shared" si="7"/>
        <v>0</v>
      </c>
      <c r="R23" s="5">
        <v>1.4304864130669701</v>
      </c>
      <c r="W23" s="4">
        <v>0</v>
      </c>
      <c r="X23" s="4">
        <v>0</v>
      </c>
      <c r="Y23" s="4">
        <v>0</v>
      </c>
      <c r="Z23" s="4">
        <v>0</v>
      </c>
      <c r="AA23" s="6">
        <v>296.189305291577</v>
      </c>
      <c r="AB23" s="4">
        <v>0</v>
      </c>
      <c r="AC23" s="6">
        <v>16.606351663066999</v>
      </c>
      <c r="AJ23">
        <f t="shared" ref="AJ23:AP23" si="27">AJ15</f>
        <v>0.7</v>
      </c>
      <c r="AK23">
        <f t="shared" si="27"/>
        <v>0.7</v>
      </c>
      <c r="AL23">
        <f t="shared" si="27"/>
        <v>0.7</v>
      </c>
      <c r="AM23">
        <f t="shared" si="27"/>
        <v>0.7</v>
      </c>
      <c r="AN23">
        <f t="shared" si="27"/>
        <v>0.7</v>
      </c>
      <c r="AO23">
        <f t="shared" si="27"/>
        <v>0.7</v>
      </c>
      <c r="AP23">
        <f t="shared" si="27"/>
        <v>0.7</v>
      </c>
    </row>
    <row r="24" spans="4:42" ht="16">
      <c r="D24" s="3"/>
      <c r="F24" s="1" t="s">
        <v>80</v>
      </c>
      <c r="G24" s="32" t="str">
        <f t="shared" si="16"/>
        <v>ACT_BND</v>
      </c>
      <c r="H24" t="str">
        <f t="shared" ref="H24" si="28">H23</f>
        <v>UP</v>
      </c>
      <c r="J24" s="4">
        <v>2021</v>
      </c>
      <c r="K24" s="4" t="str">
        <f t="shared" si="18"/>
        <v>ELCSOL00</v>
      </c>
      <c r="L24" s="1">
        <f t="shared" si="2"/>
        <v>1.4610590586753101</v>
      </c>
      <c r="M24" s="1">
        <f t="shared" si="3"/>
        <v>0.115081441227502</v>
      </c>
      <c r="N24" s="1">
        <f t="shared" si="4"/>
        <v>0.127175306479482</v>
      </c>
      <c r="O24" s="1">
        <f t="shared" si="5"/>
        <v>3.7257599208063402E-2</v>
      </c>
      <c r="P24" s="1">
        <f t="shared" si="6"/>
        <v>20.612150619150501</v>
      </c>
      <c r="Q24" s="1">
        <f t="shared" si="7"/>
        <v>0.120714654211663</v>
      </c>
      <c r="R24" s="1">
        <f t="shared" si="8"/>
        <v>1.9317428290136801E-2</v>
      </c>
      <c r="W24" s="6">
        <v>1.4610590586753101</v>
      </c>
      <c r="X24" s="6">
        <v>0.115081441227502</v>
      </c>
      <c r="Y24" s="6">
        <v>0.127175306479482</v>
      </c>
      <c r="Z24" s="6">
        <v>3.7257599208063402E-2</v>
      </c>
      <c r="AA24" s="6">
        <v>20.612150619150501</v>
      </c>
      <c r="AB24" s="6">
        <v>0.120714654211663</v>
      </c>
      <c r="AC24" s="6">
        <v>1.9317428290136801E-2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spans="4:42" ht="16">
      <c r="D25" s="3"/>
      <c r="F25" s="1" t="s">
        <v>80</v>
      </c>
      <c r="G25" s="32" t="str">
        <f t="shared" si="16"/>
        <v>ACT_BND</v>
      </c>
      <c r="H25" t="str">
        <f t="shared" ref="H25" si="30">H24</f>
        <v>UP</v>
      </c>
      <c r="J25" s="4">
        <v>2021</v>
      </c>
      <c r="K25" s="4" t="str">
        <f t="shared" si="18"/>
        <v>ELCWIN00</v>
      </c>
      <c r="L25" s="1">
        <f t="shared" si="2"/>
        <v>24.480253862491001</v>
      </c>
      <c r="M25" s="1">
        <f t="shared" si="3"/>
        <v>7.2969891502267803</v>
      </c>
      <c r="N25" s="1">
        <f t="shared" si="4"/>
        <v>3.1331483246940199</v>
      </c>
      <c r="O25" s="1">
        <f t="shared" si="5"/>
        <v>3.41609802663787</v>
      </c>
      <c r="P25" s="1">
        <f t="shared" si="6"/>
        <v>44.706894204463602</v>
      </c>
      <c r="Q25" s="1">
        <f t="shared" si="7"/>
        <v>37.159583621310297</v>
      </c>
      <c r="R25" s="1">
        <f t="shared" si="8"/>
        <v>9.3827374870410392</v>
      </c>
      <c r="W25" s="6">
        <v>24.480253862491001</v>
      </c>
      <c r="X25" s="6">
        <v>7.2969891502267803</v>
      </c>
      <c r="Y25" s="6">
        <v>3.1331483246940199</v>
      </c>
      <c r="Z25" s="6">
        <v>3.41609802663787</v>
      </c>
      <c r="AA25" s="6">
        <v>44.706894204463602</v>
      </c>
      <c r="AB25" s="6">
        <v>37.159583621310297</v>
      </c>
      <c r="AC25" s="6">
        <v>9.3827374870410392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spans="4:42" ht="16">
      <c r="D26" s="3"/>
      <c r="F26" s="1" t="s">
        <v>80</v>
      </c>
      <c r="G26" s="32" t="str">
        <f t="shared" si="16"/>
        <v>ACT_BND</v>
      </c>
      <c r="H26" t="str">
        <f t="shared" ref="H26" si="32">H25</f>
        <v>UP</v>
      </c>
      <c r="J26" s="4">
        <v>2021</v>
      </c>
      <c r="K26" s="4" t="str">
        <f t="shared" si="18"/>
        <v>ELCWOO00</v>
      </c>
      <c r="L26" s="1">
        <f t="shared" si="2"/>
        <v>18.446734125269973</v>
      </c>
      <c r="M26" s="1">
        <f t="shared" si="3"/>
        <v>41.766371552833434</v>
      </c>
      <c r="N26" s="1">
        <f t="shared" si="4"/>
        <v>1.1299186207960514</v>
      </c>
      <c r="O26" s="1">
        <f t="shared" si="5"/>
        <v>0.83200658233055724</v>
      </c>
      <c r="P26" s="1">
        <f t="shared" si="6"/>
        <v>12.289220662347001</v>
      </c>
      <c r="Q26" s="1">
        <f t="shared" si="7"/>
        <v>13.382939308855287</v>
      </c>
      <c r="R26" s="1">
        <f t="shared" si="8"/>
        <v>9.4636666580479147</v>
      </c>
      <c r="W26" s="6">
        <v>6.4563569438444901</v>
      </c>
      <c r="X26" s="6">
        <v>14.6182300434917</v>
      </c>
      <c r="Y26" s="6">
        <v>0.39547151727861801</v>
      </c>
      <c r="Z26" s="6">
        <v>0.29120230381569501</v>
      </c>
      <c r="AA26" s="6">
        <v>4.3012272318214499</v>
      </c>
      <c r="AB26" s="6">
        <v>4.68402875809935</v>
      </c>
      <c r="AC26" s="6">
        <v>3.3122833303167698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spans="4:42" ht="16">
      <c r="D27" s="3"/>
      <c r="F27" s="1" t="s">
        <v>80</v>
      </c>
      <c r="G27" s="32" t="str">
        <f t="shared" si="16"/>
        <v>ACT_BND</v>
      </c>
      <c r="H27" t="str">
        <f t="shared" ref="H27" si="34">H26</f>
        <v>UP</v>
      </c>
      <c r="J27" s="4">
        <v>2022</v>
      </c>
      <c r="K27" s="4" t="str">
        <f t="shared" ref="K27:K90" si="35">K19</f>
        <v>ELCCOH00</v>
      </c>
      <c r="L27" s="1">
        <f t="shared" si="2"/>
        <v>128.07364956803451</v>
      </c>
      <c r="M27" s="1">
        <f t="shared" si="3"/>
        <v>0</v>
      </c>
      <c r="N27" s="1">
        <f t="shared" si="4"/>
        <v>70.909324721022244</v>
      </c>
      <c r="O27" s="1">
        <f t="shared" si="5"/>
        <v>0</v>
      </c>
      <c r="P27" s="1">
        <f t="shared" si="6"/>
        <v>0</v>
      </c>
      <c r="Q27" s="1">
        <f t="shared" si="7"/>
        <v>0</v>
      </c>
      <c r="R27" s="1">
        <f t="shared" si="8"/>
        <v>48.937959737221</v>
      </c>
      <c r="W27" s="6">
        <v>51.229459827213802</v>
      </c>
      <c r="X27" s="4">
        <v>0</v>
      </c>
      <c r="Y27" s="6">
        <v>28.363729888408901</v>
      </c>
      <c r="Z27" s="4">
        <v>0</v>
      </c>
      <c r="AA27" s="4">
        <v>0</v>
      </c>
      <c r="AB27" s="4">
        <v>0</v>
      </c>
      <c r="AC27" s="6">
        <v>19.575183894888401</v>
      </c>
      <c r="AJ27">
        <f t="shared" ref="AJ27:AP27" si="36">AJ19</f>
        <v>0.4</v>
      </c>
      <c r="AK27">
        <f t="shared" si="36"/>
        <v>0.4</v>
      </c>
      <c r="AL27">
        <f t="shared" si="36"/>
        <v>0.4</v>
      </c>
      <c r="AM27">
        <f t="shared" si="36"/>
        <v>0.4</v>
      </c>
      <c r="AN27">
        <f t="shared" si="36"/>
        <v>0.4</v>
      </c>
      <c r="AO27">
        <f t="shared" si="36"/>
        <v>0.4</v>
      </c>
      <c r="AP27">
        <f t="shared" si="36"/>
        <v>0.4</v>
      </c>
    </row>
    <row r="28" spans="4:42" ht="16">
      <c r="D28" s="3"/>
      <c r="F28" s="1" t="s">
        <v>80</v>
      </c>
      <c r="G28" s="32" t="str">
        <f t="shared" si="16"/>
        <v>ACT_BND</v>
      </c>
      <c r="H28" t="str">
        <f t="shared" ref="H28" si="37">H27</f>
        <v>UP</v>
      </c>
      <c r="J28" s="4">
        <v>2022</v>
      </c>
      <c r="K28" s="4" t="str">
        <f t="shared" si="35"/>
        <v>ELCGAS00</v>
      </c>
      <c r="L28" s="1">
        <f t="shared" si="2"/>
        <v>481.51730273577999</v>
      </c>
      <c r="M28" s="1">
        <f t="shared" si="3"/>
        <v>16.119301537077025</v>
      </c>
      <c r="N28" s="1">
        <f t="shared" si="4"/>
        <v>101.21428599712026</v>
      </c>
      <c r="O28" s="1">
        <f t="shared" si="5"/>
        <v>1.5873506551475873</v>
      </c>
      <c r="P28" s="1">
        <f t="shared" si="6"/>
        <v>97.566181695464238</v>
      </c>
      <c r="Q28" s="1">
        <f t="shared" si="7"/>
        <v>2.6878971544276498</v>
      </c>
      <c r="R28" s="1">
        <f t="shared" si="8"/>
        <v>29.477683874639997</v>
      </c>
      <c r="W28" s="6">
        <v>192.60692109431201</v>
      </c>
      <c r="X28" s="6">
        <v>6.4477206148308097</v>
      </c>
      <c r="Y28" s="6">
        <v>40.485714398848103</v>
      </c>
      <c r="Z28" s="6">
        <v>0.63494026205903498</v>
      </c>
      <c r="AA28" s="6">
        <v>39.026472678185698</v>
      </c>
      <c r="AB28" s="6">
        <v>1.0751588617710599</v>
      </c>
      <c r="AC28" s="6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spans="4:42" ht="16">
      <c r="D29" s="3"/>
      <c r="F29" s="1" t="s">
        <v>80</v>
      </c>
      <c r="G29" s="32" t="str">
        <f t="shared" si="16"/>
        <v>ACT_BND</v>
      </c>
      <c r="H29" t="str">
        <f t="shared" ref="H29" si="39">H28</f>
        <v>UP</v>
      </c>
      <c r="J29" s="4">
        <v>2022</v>
      </c>
      <c r="K29" s="4" t="str">
        <f t="shared" si="35"/>
        <v>ELCHFO00</v>
      </c>
      <c r="L29" s="1">
        <f t="shared" si="2"/>
        <v>0.18788696904247668</v>
      </c>
      <c r="M29" s="1">
        <f t="shared" si="3"/>
        <v>2.5442561047516201</v>
      </c>
      <c r="N29" s="1">
        <f t="shared" si="4"/>
        <v>1.2234989200863933E-2</v>
      </c>
      <c r="O29" s="1">
        <f t="shared" si="5"/>
        <v>0.19608567314614833</v>
      </c>
      <c r="P29" s="1">
        <f t="shared" si="6"/>
        <v>1.0207912167026634</v>
      </c>
      <c r="Q29" s="1">
        <f t="shared" si="7"/>
        <v>6.9198133165346665</v>
      </c>
      <c r="R29" s="1">
        <f t="shared" si="8"/>
        <v>2.7177436951043932</v>
      </c>
      <c r="W29" s="6">
        <v>5.6366090712742997E-2</v>
      </c>
      <c r="X29" s="6">
        <v>0.76327683142548597</v>
      </c>
      <c r="Y29" s="6">
        <v>3.6704967602591799E-3</v>
      </c>
      <c r="Z29" s="6">
        <v>5.8825701943844497E-2</v>
      </c>
      <c r="AA29" s="6">
        <v>0.30623736501079901</v>
      </c>
      <c r="AB29" s="6">
        <v>2.0759439949603999</v>
      </c>
      <c r="AC29" s="6">
        <v>0.81532310853131795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spans="4:42" ht="16">
      <c r="D30" s="3"/>
      <c r="F30" s="1" t="s">
        <v>80</v>
      </c>
      <c r="G30" s="32" t="str">
        <f t="shared" si="16"/>
        <v>ACT_BND</v>
      </c>
      <c r="H30" t="str">
        <f t="shared" ref="H30" si="41">H29</f>
        <v>UP</v>
      </c>
      <c r="J30" s="4">
        <v>2022</v>
      </c>
      <c r="K30" s="4" t="str">
        <f t="shared" si="35"/>
        <v>ELCHYD00</v>
      </c>
      <c r="L30" s="1">
        <f t="shared" si="2"/>
        <v>8.3538367660484028</v>
      </c>
      <c r="M30" s="1">
        <f t="shared" si="3"/>
        <v>221.19064644222269</v>
      </c>
      <c r="N30" s="1">
        <f t="shared" si="4"/>
        <v>14.337331930558969</v>
      </c>
      <c r="O30" s="1">
        <f t="shared" si="5"/>
        <v>136.36570365092473</v>
      </c>
      <c r="P30" s="1">
        <f t="shared" si="6"/>
        <v>145.03309586367115</v>
      </c>
      <c r="Q30" s="1">
        <f t="shared" si="7"/>
        <v>726.41931004282583</v>
      </c>
      <c r="R30" s="1">
        <f t="shared" si="8"/>
        <v>178.69122124164124</v>
      </c>
      <c r="W30" s="6">
        <v>8.1032216630669502</v>
      </c>
      <c r="X30" s="6">
        <v>214.55492704895599</v>
      </c>
      <c r="Y30" s="6">
        <v>13.9072119726422</v>
      </c>
      <c r="Z30" s="6">
        <v>132.27473254139699</v>
      </c>
      <c r="AA30" s="6">
        <v>140.682102987761</v>
      </c>
      <c r="AB30" s="6">
        <v>704.626730741541</v>
      </c>
      <c r="AC30" s="6">
        <v>173.33048460439201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spans="4:42" ht="16">
      <c r="D31" s="3"/>
      <c r="F31" s="1" t="s">
        <v>80</v>
      </c>
      <c r="G31" s="32" t="str">
        <f t="shared" si="16"/>
        <v>ACT_BND</v>
      </c>
      <c r="H31" t="str">
        <f t="shared" ref="H31" si="43">H30</f>
        <v>UP</v>
      </c>
      <c r="J31" s="4">
        <v>2022</v>
      </c>
      <c r="K31" s="4" t="str">
        <f t="shared" si="35"/>
        <v>ENCAN01_SMR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5">
        <v>11.4214182519801</v>
      </c>
      <c r="Q31" s="1">
        <f t="shared" si="7"/>
        <v>0</v>
      </c>
      <c r="R31" s="5">
        <v>3.4670209578834199</v>
      </c>
      <c r="W31" s="4">
        <v>0</v>
      </c>
      <c r="X31" s="4">
        <v>0</v>
      </c>
      <c r="Y31" s="4">
        <v>0</v>
      </c>
      <c r="Z31" s="4">
        <v>0</v>
      </c>
      <c r="AA31" s="6">
        <v>280.81625025198002</v>
      </c>
      <c r="AB31" s="4">
        <v>0</v>
      </c>
      <c r="AC31" s="6">
        <v>18.2537614578834</v>
      </c>
      <c r="AJ31">
        <f t="shared" ref="AJ31:AP31" si="44">AJ23</f>
        <v>0.7</v>
      </c>
      <c r="AK31">
        <f t="shared" si="44"/>
        <v>0.7</v>
      </c>
      <c r="AL31">
        <f t="shared" si="44"/>
        <v>0.7</v>
      </c>
      <c r="AM31">
        <f t="shared" si="44"/>
        <v>0.7</v>
      </c>
      <c r="AN31">
        <f t="shared" si="44"/>
        <v>0.7</v>
      </c>
      <c r="AO31">
        <f t="shared" si="44"/>
        <v>0.7</v>
      </c>
      <c r="AP31">
        <f t="shared" si="44"/>
        <v>0.7</v>
      </c>
    </row>
    <row r="32" spans="4:42" ht="16">
      <c r="D32" s="3"/>
      <c r="F32" s="1" t="s">
        <v>80</v>
      </c>
      <c r="G32" s="32" t="str">
        <f t="shared" si="16"/>
        <v>ACT_BND</v>
      </c>
      <c r="H32" t="str">
        <f t="shared" ref="H32" si="45">H31</f>
        <v>UP</v>
      </c>
      <c r="J32" s="4">
        <v>2022</v>
      </c>
      <c r="K32" s="4" t="str">
        <f t="shared" si="35"/>
        <v>ELCSOL00</v>
      </c>
      <c r="L32" s="1">
        <f t="shared" si="2"/>
        <v>6.5895378473722097</v>
      </c>
      <c r="M32" s="1">
        <f t="shared" si="3"/>
        <v>0.119514398228942</v>
      </c>
      <c r="N32" s="1">
        <f t="shared" si="4"/>
        <v>0.22328761749459999</v>
      </c>
      <c r="O32" s="1">
        <f t="shared" si="5"/>
        <v>5.5256159323254103E-2</v>
      </c>
      <c r="P32" s="1">
        <f t="shared" si="6"/>
        <v>21.567464823614099</v>
      </c>
      <c r="Q32" s="1">
        <f t="shared" si="7"/>
        <v>0.10631580611951</v>
      </c>
      <c r="R32" s="1">
        <f t="shared" si="8"/>
        <v>1.9317428290136801E-2</v>
      </c>
      <c r="W32" s="6">
        <v>6.5895378473722097</v>
      </c>
      <c r="X32" s="6">
        <v>0.119514398228942</v>
      </c>
      <c r="Y32" s="6">
        <v>0.22328761749459999</v>
      </c>
      <c r="Z32" s="6">
        <v>5.5256159323254103E-2</v>
      </c>
      <c r="AA32" s="6">
        <v>21.567464823614099</v>
      </c>
      <c r="AB32" s="6">
        <v>0.10631580611951</v>
      </c>
      <c r="AC32" s="6">
        <v>1.9317428290136801E-2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spans="4:42" ht="16">
      <c r="D33" s="3"/>
      <c r="F33" s="1" t="s">
        <v>80</v>
      </c>
      <c r="G33" s="32" t="str">
        <f t="shared" si="16"/>
        <v>ACT_BND</v>
      </c>
      <c r="H33" t="str">
        <f t="shared" ref="H33" si="47">H32</f>
        <v>UP</v>
      </c>
      <c r="J33" s="4">
        <v>2022</v>
      </c>
      <c r="K33" s="4" t="str">
        <f t="shared" si="35"/>
        <v>ELCWIN00</v>
      </c>
      <c r="L33" s="1">
        <f t="shared" si="2"/>
        <v>36.577619294456397</v>
      </c>
      <c r="M33" s="1">
        <f t="shared" si="3"/>
        <v>7.3195932970950297</v>
      </c>
      <c r="N33" s="1">
        <f t="shared" si="4"/>
        <v>5.90261866810655</v>
      </c>
      <c r="O33" s="1">
        <f t="shared" si="5"/>
        <v>1.93340874334053</v>
      </c>
      <c r="P33" s="1">
        <f t="shared" si="6"/>
        <v>64.332595788336903</v>
      </c>
      <c r="Q33" s="1">
        <f t="shared" si="7"/>
        <v>51.558431713462902</v>
      </c>
      <c r="R33" s="1">
        <f t="shared" si="8"/>
        <v>15.3021982717783</v>
      </c>
      <c r="W33" s="6">
        <v>36.577619294456397</v>
      </c>
      <c r="X33" s="6">
        <v>7.3195932970950297</v>
      </c>
      <c r="Y33" s="6">
        <v>5.90261866810655</v>
      </c>
      <c r="Z33" s="6">
        <v>1.93340874334053</v>
      </c>
      <c r="AA33" s="6">
        <v>64.332595788336903</v>
      </c>
      <c r="AB33" s="6">
        <v>51.558431713462902</v>
      </c>
      <c r="AC33" s="6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spans="4:42" ht="16">
      <c r="D34" s="3"/>
      <c r="F34" s="1" t="s">
        <v>80</v>
      </c>
      <c r="G34" s="32" t="str">
        <f t="shared" si="16"/>
        <v>ACT_BND</v>
      </c>
      <c r="H34" t="str">
        <f t="shared" ref="H34" si="49">H33</f>
        <v>UP</v>
      </c>
      <c r="J34" s="4">
        <v>2022</v>
      </c>
      <c r="K34" s="4" t="str">
        <f t="shared" si="35"/>
        <v>ELCWOO00</v>
      </c>
      <c r="L34" s="1">
        <f t="shared" si="2"/>
        <v>20.026945510644858</v>
      </c>
      <c r="M34" s="1">
        <f t="shared" si="3"/>
        <v>57.024512194425718</v>
      </c>
      <c r="N34" s="1">
        <f t="shared" si="4"/>
        <v>2.5378936573074142</v>
      </c>
      <c r="O34" s="1">
        <f t="shared" si="5"/>
        <v>0.82822174226062006</v>
      </c>
      <c r="P34" s="1">
        <f t="shared" si="6"/>
        <v>11.015981847166515</v>
      </c>
      <c r="Q34" s="1">
        <f t="shared" si="7"/>
        <v>16.145294055332716</v>
      </c>
      <c r="R34" s="1">
        <f t="shared" si="8"/>
        <v>8.8587986176694287</v>
      </c>
      <c r="W34" s="6">
        <v>7.0094309287256999</v>
      </c>
      <c r="X34" s="6">
        <v>19.958579268049</v>
      </c>
      <c r="Y34" s="6">
        <v>0.88826278005759496</v>
      </c>
      <c r="Z34" s="6">
        <v>0.28987760979121702</v>
      </c>
      <c r="AA34" s="6">
        <v>3.8555936465082801</v>
      </c>
      <c r="AB34" s="6">
        <v>5.6508529193664501</v>
      </c>
      <c r="AC34" s="6">
        <v>3.1005795161842999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spans="4:42" ht="16">
      <c r="D35" s="3"/>
      <c r="F35" s="1" t="s">
        <v>80</v>
      </c>
      <c r="G35" s="32" t="str">
        <f t="shared" si="16"/>
        <v>ACT_BND</v>
      </c>
      <c r="H35" t="str">
        <f t="shared" ref="H35" si="51">H34</f>
        <v>UP</v>
      </c>
      <c r="J35" s="4">
        <v>2023</v>
      </c>
      <c r="K35" s="4" t="str">
        <f t="shared" si="35"/>
        <v>ELCCOH00</v>
      </c>
      <c r="L35" s="1">
        <f t="shared" si="2"/>
        <v>64.082722516198743</v>
      </c>
      <c r="M35" s="1">
        <f t="shared" si="3"/>
        <v>0</v>
      </c>
      <c r="N35" s="1">
        <f t="shared" si="4"/>
        <v>60.462130237581</v>
      </c>
      <c r="O35" s="1">
        <f t="shared" si="5"/>
        <v>0</v>
      </c>
      <c r="P35" s="1">
        <f t="shared" si="6"/>
        <v>0</v>
      </c>
      <c r="Q35" s="1">
        <f t="shared" si="7"/>
        <v>0</v>
      </c>
      <c r="R35" s="1">
        <f t="shared" si="8"/>
        <v>51.56406880849525</v>
      </c>
      <c r="W35" s="6">
        <v>25.633089006479501</v>
      </c>
      <c r="X35" s="4">
        <v>0</v>
      </c>
      <c r="Y35" s="6">
        <v>24.184852095032401</v>
      </c>
      <c r="Z35" s="4">
        <v>0</v>
      </c>
      <c r="AA35" s="4">
        <v>0</v>
      </c>
      <c r="AB35" s="4">
        <v>0</v>
      </c>
      <c r="AC35" s="6">
        <v>20.625627523398101</v>
      </c>
      <c r="AJ35">
        <f t="shared" ref="AJ35:AP35" si="52">AJ27</f>
        <v>0.4</v>
      </c>
      <c r="AK35">
        <f t="shared" si="52"/>
        <v>0.4</v>
      </c>
      <c r="AL35">
        <f t="shared" si="52"/>
        <v>0.4</v>
      </c>
      <c r="AM35">
        <f t="shared" si="52"/>
        <v>0.4</v>
      </c>
      <c r="AN35">
        <f t="shared" si="52"/>
        <v>0.4</v>
      </c>
      <c r="AO35">
        <f t="shared" si="52"/>
        <v>0.4</v>
      </c>
      <c r="AP35">
        <f t="shared" si="52"/>
        <v>0.4</v>
      </c>
    </row>
    <row r="36" spans="4:42" ht="16">
      <c r="D36" s="3"/>
      <c r="F36" s="1" t="s">
        <v>80</v>
      </c>
      <c r="G36" s="32" t="str">
        <f t="shared" si="16"/>
        <v>ACT_BND</v>
      </c>
      <c r="H36" t="str">
        <f t="shared" ref="H36" si="53">H35</f>
        <v>UP</v>
      </c>
      <c r="J36" s="4">
        <v>2023</v>
      </c>
      <c r="K36" s="4" t="str">
        <f t="shared" si="35"/>
        <v>ELCGAS00</v>
      </c>
      <c r="L36" s="1">
        <f t="shared" si="2"/>
        <v>543.70113201943752</v>
      </c>
      <c r="M36" s="1">
        <f t="shared" si="3"/>
        <v>17.686412867080623</v>
      </c>
      <c r="N36" s="1">
        <f t="shared" si="4"/>
        <v>106.47930579553625</v>
      </c>
      <c r="O36" s="1">
        <f t="shared" si="5"/>
        <v>1.5887176655867523</v>
      </c>
      <c r="P36" s="1">
        <f t="shared" si="6"/>
        <v>101.83238597912174</v>
      </c>
      <c r="Q36" s="1">
        <f t="shared" si="7"/>
        <v>2.3633634332253424</v>
      </c>
      <c r="R36" s="1">
        <f t="shared" si="8"/>
        <v>29.608890167746498</v>
      </c>
      <c r="W36" s="6">
        <v>217.48045280777501</v>
      </c>
      <c r="X36" s="6">
        <v>7.0745651468322501</v>
      </c>
      <c r="Y36" s="6">
        <v>42.591722318214501</v>
      </c>
      <c r="Z36" s="6">
        <v>0.63548706623470097</v>
      </c>
      <c r="AA36" s="6">
        <v>40.732954391648697</v>
      </c>
      <c r="AB36" s="6">
        <v>0.94534537329013701</v>
      </c>
      <c r="AC36" s="6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spans="4:42" ht="16">
      <c r="D37" s="3"/>
      <c r="F37" s="1" t="s">
        <v>80</v>
      </c>
      <c r="G37" s="32" t="str">
        <f t="shared" si="16"/>
        <v>ACT_BND</v>
      </c>
      <c r="H37" t="str">
        <f t="shared" ref="H37" si="55">H36</f>
        <v>UP</v>
      </c>
      <c r="J37" s="4">
        <v>2023</v>
      </c>
      <c r="K37" s="4" t="str">
        <f t="shared" si="35"/>
        <v>ELCHFO00</v>
      </c>
      <c r="L37" s="1">
        <f t="shared" si="2"/>
        <v>0.18788696904247668</v>
      </c>
      <c r="M37" s="1">
        <f t="shared" si="3"/>
        <v>2.7811353124550036</v>
      </c>
      <c r="N37" s="1">
        <f t="shared" si="4"/>
        <v>1.2234989200863933E-2</v>
      </c>
      <c r="O37" s="1">
        <f t="shared" si="5"/>
        <v>0.19608567314614833</v>
      </c>
      <c r="P37" s="1">
        <f t="shared" si="6"/>
        <v>1.0207912167026634</v>
      </c>
      <c r="Q37" s="1">
        <f t="shared" si="7"/>
        <v>7.1267656203503673</v>
      </c>
      <c r="R37" s="1">
        <f t="shared" si="8"/>
        <v>2.8319352383009369</v>
      </c>
      <c r="W37" s="6">
        <v>5.6366090712742997E-2</v>
      </c>
      <c r="X37" s="6">
        <v>0.83434059373650105</v>
      </c>
      <c r="Y37" s="6">
        <v>3.6704967602591799E-3</v>
      </c>
      <c r="Z37" s="6">
        <v>5.8825701943844497E-2</v>
      </c>
      <c r="AA37" s="6">
        <v>0.30623736501079901</v>
      </c>
      <c r="AB37" s="6">
        <v>2.13802968610511</v>
      </c>
      <c r="AC37" s="6">
        <v>0.84958057149028099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spans="4:42" ht="16">
      <c r="D38" s="3"/>
      <c r="F38" s="1" t="s">
        <v>80</v>
      </c>
      <c r="G38" s="32" t="str">
        <f t="shared" si="16"/>
        <v>ACT_BND</v>
      </c>
      <c r="H38" t="str">
        <f t="shared" ref="H38" si="57">H37</f>
        <v>UP</v>
      </c>
      <c r="J38" s="4">
        <v>2023</v>
      </c>
      <c r="K38" s="4" t="str">
        <f t="shared" si="35"/>
        <v>ELCHYD00</v>
      </c>
      <c r="L38" s="1">
        <f t="shared" si="2"/>
        <v>6.1271806944104235</v>
      </c>
      <c r="M38" s="1">
        <f t="shared" si="3"/>
        <v>223.79559092538557</v>
      </c>
      <c r="N38" s="1">
        <f t="shared" si="4"/>
        <v>14.757299462640928</v>
      </c>
      <c r="O38" s="1">
        <f t="shared" si="5"/>
        <v>110.52003377049381</v>
      </c>
      <c r="P38" s="1">
        <f t="shared" si="6"/>
        <v>134.44233643576598</v>
      </c>
      <c r="Q38" s="1">
        <f t="shared" si="7"/>
        <v>726.14856011519078</v>
      </c>
      <c r="R38" s="1">
        <f t="shared" si="8"/>
        <v>178.17691305025465</v>
      </c>
      <c r="W38" s="6">
        <v>5.9433652735781104</v>
      </c>
      <c r="X38" s="6">
        <v>217.081723197624</v>
      </c>
      <c r="Y38" s="6">
        <v>14.3145804787617</v>
      </c>
      <c r="Z38" s="6">
        <v>107.204432757379</v>
      </c>
      <c r="AA38" s="6">
        <v>130.409066342693</v>
      </c>
      <c r="AB38" s="6">
        <v>704.36410331173499</v>
      </c>
      <c r="AC38" s="6">
        <v>172.83160565874701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spans="4:42" ht="16">
      <c r="D39" s="3"/>
      <c r="F39" s="1" t="s">
        <v>80</v>
      </c>
      <c r="G39" s="32" t="str">
        <f t="shared" si="16"/>
        <v>ACT_BND</v>
      </c>
      <c r="H39" t="str">
        <f t="shared" ref="H39" si="59">H38</f>
        <v>UP</v>
      </c>
      <c r="J39" s="4">
        <v>2023</v>
      </c>
      <c r="K39" s="4" t="str">
        <f t="shared" si="35"/>
        <v>ENCAN01_SMR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5">
        <v>15.8890492455002</v>
      </c>
      <c r="Q39" s="1">
        <f t="shared" si="7"/>
        <v>0</v>
      </c>
      <c r="R39" s="5">
        <v>3.6685644083872702</v>
      </c>
      <c r="W39" s="4">
        <v>0</v>
      </c>
      <c r="X39" s="4">
        <v>0</v>
      </c>
      <c r="Y39" s="4">
        <v>0</v>
      </c>
      <c r="Z39" s="4">
        <v>0</v>
      </c>
      <c r="AA39" s="4">
        <v>278.19638124549999</v>
      </c>
      <c r="AB39" s="4">
        <v>0</v>
      </c>
      <c r="AC39" s="6">
        <v>18.066180158387301</v>
      </c>
      <c r="AJ39">
        <f t="shared" ref="AJ39:AP39" si="60">AJ31</f>
        <v>0.7</v>
      </c>
      <c r="AK39">
        <f t="shared" si="60"/>
        <v>0.7</v>
      </c>
      <c r="AL39">
        <f t="shared" si="60"/>
        <v>0.7</v>
      </c>
      <c r="AM39">
        <f t="shared" si="60"/>
        <v>0.7</v>
      </c>
      <c r="AN39">
        <f t="shared" si="60"/>
        <v>0.7</v>
      </c>
      <c r="AO39">
        <f t="shared" si="60"/>
        <v>0.7</v>
      </c>
      <c r="AP39">
        <f t="shared" si="60"/>
        <v>0.7</v>
      </c>
    </row>
    <row r="40" spans="4:42" ht="16">
      <c r="D40" s="3"/>
      <c r="F40" s="1" t="s">
        <v>80</v>
      </c>
      <c r="G40" s="32" t="str">
        <f t="shared" si="16"/>
        <v>ACT_BND</v>
      </c>
      <c r="H40" t="str">
        <f t="shared" ref="H40" si="61">H39</f>
        <v>UP</v>
      </c>
      <c r="J40" s="4">
        <v>2023</v>
      </c>
      <c r="K40" s="4" t="str">
        <f t="shared" si="35"/>
        <v>ELCSOL00</v>
      </c>
      <c r="L40" s="1">
        <f t="shared" si="2"/>
        <v>8.4083342368610499</v>
      </c>
      <c r="M40" s="1">
        <f t="shared" si="3"/>
        <v>0.174343323556515</v>
      </c>
      <c r="N40" s="1">
        <f t="shared" si="4"/>
        <v>0.53646256335493203</v>
      </c>
      <c r="O40" s="1">
        <f t="shared" si="5"/>
        <v>6.2455583369330499E-2</v>
      </c>
      <c r="P40" s="1">
        <f t="shared" si="6"/>
        <v>29.0888871562275</v>
      </c>
      <c r="Q40" s="1">
        <f t="shared" si="7"/>
        <v>0.10631580611951</v>
      </c>
      <c r="R40" s="1">
        <f t="shared" si="8"/>
        <v>1.9317428290136801E-2</v>
      </c>
      <c r="W40" s="6">
        <v>8.4083342368610499</v>
      </c>
      <c r="X40" s="6">
        <v>0.174343323556515</v>
      </c>
      <c r="Y40" s="6">
        <v>0.53646256335493203</v>
      </c>
      <c r="Z40" s="6">
        <v>6.2455583369330499E-2</v>
      </c>
      <c r="AA40" s="6">
        <v>29.0888871562275</v>
      </c>
      <c r="AB40" s="6">
        <v>0.10631580611951</v>
      </c>
      <c r="AC40" s="6">
        <v>1.9317428290136801E-2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spans="4:42" ht="16">
      <c r="D41" s="3"/>
      <c r="F41" s="1" t="s">
        <v>80</v>
      </c>
      <c r="G41" s="32" t="str">
        <f t="shared" si="16"/>
        <v>ACT_BND</v>
      </c>
      <c r="H41" t="str">
        <f t="shared" ref="H41" si="63">H40</f>
        <v>UP</v>
      </c>
      <c r="J41" s="4">
        <v>2023</v>
      </c>
      <c r="K41" s="4" t="str">
        <f t="shared" si="35"/>
        <v>ELCWIN00</v>
      </c>
      <c r="L41" s="1">
        <f t="shared" si="2"/>
        <v>48.134285601151902</v>
      </c>
      <c r="M41" s="1">
        <f t="shared" si="3"/>
        <v>7.3195932970950297</v>
      </c>
      <c r="N41" s="1">
        <f t="shared" si="4"/>
        <v>5.90261866810655</v>
      </c>
      <c r="O41" s="1">
        <f t="shared" si="5"/>
        <v>1.9353571162707</v>
      </c>
      <c r="P41" s="1">
        <f t="shared" si="6"/>
        <v>64.994933297336203</v>
      </c>
      <c r="Q41" s="1">
        <f t="shared" si="7"/>
        <v>51.558431713462902</v>
      </c>
      <c r="R41" s="1">
        <f t="shared" si="8"/>
        <v>16.011219074513999</v>
      </c>
      <c r="W41" s="6">
        <v>48.134285601151902</v>
      </c>
      <c r="X41" s="6">
        <v>7.3195932970950297</v>
      </c>
      <c r="Y41" s="6">
        <v>5.90261866810655</v>
      </c>
      <c r="Z41" s="6">
        <v>1.9353571162707</v>
      </c>
      <c r="AA41" s="6">
        <v>64.994933297336203</v>
      </c>
      <c r="AB41" s="6">
        <v>51.558431713462902</v>
      </c>
      <c r="AC41" s="6">
        <v>16.011219074513999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spans="4:42" ht="16">
      <c r="D42" s="3"/>
      <c r="F42" s="1" t="s">
        <v>80</v>
      </c>
      <c r="G42" s="32" t="str">
        <f t="shared" si="16"/>
        <v>ACT_BND</v>
      </c>
      <c r="H42" t="str">
        <f t="shared" ref="H42" si="65">H41</f>
        <v>UP</v>
      </c>
      <c r="J42" s="4">
        <v>2023</v>
      </c>
      <c r="K42" s="4" t="str">
        <f t="shared" si="35"/>
        <v>ELCWOO00</v>
      </c>
      <c r="L42" s="1">
        <f t="shared" si="2"/>
        <v>18.555748914943944</v>
      </c>
      <c r="M42" s="1">
        <f t="shared" si="3"/>
        <v>44.566067533467148</v>
      </c>
      <c r="N42" s="1">
        <f t="shared" si="4"/>
        <v>2.8269257410264315</v>
      </c>
      <c r="O42" s="1">
        <f t="shared" si="5"/>
        <v>0.80887928211457427</v>
      </c>
      <c r="P42" s="1">
        <f t="shared" si="6"/>
        <v>15.196530155301859</v>
      </c>
      <c r="Q42" s="1">
        <f t="shared" si="7"/>
        <v>16.0691779903322</v>
      </c>
      <c r="R42" s="1">
        <f t="shared" si="8"/>
        <v>7.8217966575131141</v>
      </c>
      <c r="W42" s="6">
        <v>6.4945121202303797</v>
      </c>
      <c r="X42" s="6">
        <v>15.598123636713501</v>
      </c>
      <c r="Y42" s="6">
        <v>0.98942400935925101</v>
      </c>
      <c r="Z42" s="6">
        <v>0.28310774874010097</v>
      </c>
      <c r="AA42" s="6">
        <v>5.3187855543556504</v>
      </c>
      <c r="AB42" s="6">
        <v>5.6242122966162702</v>
      </c>
      <c r="AC42" s="6">
        <v>2.7376288301295899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spans="4:42" ht="16">
      <c r="D43" s="3"/>
      <c r="F43" s="1" t="s">
        <v>80</v>
      </c>
      <c r="G43" s="32" t="str">
        <f t="shared" si="16"/>
        <v>ACT_BND</v>
      </c>
      <c r="H43" t="str">
        <f t="shared" ref="H43" si="67">H42</f>
        <v>UP</v>
      </c>
      <c r="J43" s="4">
        <v>2024</v>
      </c>
      <c r="K43" s="4" t="str">
        <f t="shared" si="35"/>
        <v>ELCCOH00</v>
      </c>
      <c r="L43" s="1">
        <f t="shared" si="2"/>
        <v>0</v>
      </c>
      <c r="M43" s="1">
        <f t="shared" si="3"/>
        <v>0</v>
      </c>
      <c r="N43" s="1">
        <f t="shared" si="4"/>
        <v>54.507980561554994</v>
      </c>
      <c r="O43" s="1">
        <f t="shared" si="5"/>
        <v>0</v>
      </c>
      <c r="P43" s="1">
        <f t="shared" si="6"/>
        <v>0</v>
      </c>
      <c r="Q43" s="1">
        <f t="shared" si="7"/>
        <v>0</v>
      </c>
      <c r="R43" s="1">
        <f t="shared" si="8"/>
        <v>47.274212841972748</v>
      </c>
      <c r="W43" s="4">
        <v>0</v>
      </c>
      <c r="X43" s="4">
        <v>0</v>
      </c>
      <c r="Y43" s="6">
        <v>21.803192224621998</v>
      </c>
      <c r="Z43" s="4">
        <v>0</v>
      </c>
      <c r="AA43" s="4">
        <v>0</v>
      </c>
      <c r="AB43" s="4">
        <v>0</v>
      </c>
      <c r="AC43" s="6">
        <v>18.909685136789101</v>
      </c>
      <c r="AJ43">
        <f t="shared" ref="AJ43:AP43" si="68">AJ35</f>
        <v>0.4</v>
      </c>
      <c r="AK43">
        <f t="shared" si="68"/>
        <v>0.4</v>
      </c>
      <c r="AL43">
        <f t="shared" si="68"/>
        <v>0.4</v>
      </c>
      <c r="AM43">
        <f t="shared" si="68"/>
        <v>0.4</v>
      </c>
      <c r="AN43">
        <f t="shared" si="68"/>
        <v>0.4</v>
      </c>
      <c r="AO43">
        <f t="shared" si="68"/>
        <v>0.4</v>
      </c>
      <c r="AP43">
        <f t="shared" si="68"/>
        <v>0.4</v>
      </c>
    </row>
    <row r="44" spans="4:42" ht="16">
      <c r="D44" s="3"/>
      <c r="F44" s="1" t="s">
        <v>80</v>
      </c>
      <c r="G44" s="32" t="str">
        <f t="shared" si="16"/>
        <v>ACT_BND</v>
      </c>
      <c r="H44" t="str">
        <f t="shared" ref="H44" si="69">H43</f>
        <v>UP</v>
      </c>
      <c r="J44" s="4">
        <v>2024</v>
      </c>
      <c r="K44" s="4" t="str">
        <f t="shared" si="35"/>
        <v>ELCGAS00</v>
      </c>
      <c r="L44" s="1">
        <f t="shared" si="2"/>
        <v>614.30817890568744</v>
      </c>
      <c r="M44" s="1">
        <f t="shared" si="3"/>
        <v>18.883049223362125</v>
      </c>
      <c r="N44" s="1">
        <f t="shared" si="4"/>
        <v>98.561431695464236</v>
      </c>
      <c r="O44" s="1">
        <f t="shared" si="5"/>
        <v>1.4305715676745849</v>
      </c>
      <c r="P44" s="1">
        <f t="shared" si="6"/>
        <v>109.03537742980549</v>
      </c>
      <c r="Q44" s="1">
        <f t="shared" si="7"/>
        <v>4.4076190712742997</v>
      </c>
      <c r="R44" s="1">
        <f t="shared" si="8"/>
        <v>32.897241703563743</v>
      </c>
      <c r="W44" s="6">
        <v>245.72327156227499</v>
      </c>
      <c r="X44" s="6">
        <v>7.55321968934485</v>
      </c>
      <c r="Y44" s="6">
        <v>39.424572678185697</v>
      </c>
      <c r="Z44" s="6">
        <v>0.57222862706983402</v>
      </c>
      <c r="AA44" s="6">
        <v>43.6141509719222</v>
      </c>
      <c r="AB44" s="6">
        <v>1.7630476285097201</v>
      </c>
      <c r="AC44" s="6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spans="4:42" ht="16">
      <c r="D45" s="3"/>
      <c r="F45" s="1" t="s">
        <v>80</v>
      </c>
      <c r="G45" s="32" t="str">
        <f t="shared" si="16"/>
        <v>ACT_BND</v>
      </c>
      <c r="H45" t="str">
        <f t="shared" ref="H45" si="71">H44</f>
        <v>UP</v>
      </c>
      <c r="J45" s="4">
        <v>2024</v>
      </c>
      <c r="K45" s="4" t="str">
        <f t="shared" si="35"/>
        <v>ELCHFO00</v>
      </c>
      <c r="L45" s="1">
        <f t="shared" si="2"/>
        <v>0.16909827213822901</v>
      </c>
      <c r="M45" s="1">
        <f t="shared" si="3"/>
        <v>2.9719175136789069</v>
      </c>
      <c r="N45" s="1">
        <f t="shared" si="4"/>
        <v>1.1011490280777534E-2</v>
      </c>
      <c r="O45" s="1">
        <f t="shared" si="5"/>
        <v>0.17647710583153334</v>
      </c>
      <c r="P45" s="1">
        <f t="shared" si="6"/>
        <v>0.9187120950323967</v>
      </c>
      <c r="Q45" s="1">
        <f t="shared" si="7"/>
        <v>6.9265478005759675</v>
      </c>
      <c r="R45" s="1">
        <f t="shared" si="8"/>
        <v>2.6126697919366468</v>
      </c>
      <c r="W45" s="6">
        <v>5.0729481641468697E-2</v>
      </c>
      <c r="X45" s="6">
        <v>0.891575254103672</v>
      </c>
      <c r="Y45" s="6">
        <v>3.3034470842332598E-3</v>
      </c>
      <c r="Z45" s="6">
        <v>5.2943131749459998E-2</v>
      </c>
      <c r="AA45" s="6">
        <v>0.27561362850971899</v>
      </c>
      <c r="AB45" s="6">
        <v>2.0779643401727901</v>
      </c>
      <c r="AC45" s="6">
        <v>0.78380093758099401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spans="4:42" ht="16">
      <c r="D46" s="3"/>
      <c r="F46" s="1" t="s">
        <v>80</v>
      </c>
      <c r="G46" s="32" t="str">
        <f t="shared" si="16"/>
        <v>ACT_BND</v>
      </c>
      <c r="H46" t="str">
        <f t="shared" ref="H46" si="73">H45</f>
        <v>UP</v>
      </c>
      <c r="J46" s="4">
        <v>2024</v>
      </c>
      <c r="K46" s="4" t="str">
        <f t="shared" si="35"/>
        <v>ELCHYD00</v>
      </c>
      <c r="L46" s="1">
        <f t="shared" si="2"/>
        <v>6.1272107724165572</v>
      </c>
      <c r="M46" s="1">
        <f t="shared" si="3"/>
        <v>223.17206464748762</v>
      </c>
      <c r="N46" s="1">
        <f t="shared" si="4"/>
        <v>11.265090208041133</v>
      </c>
      <c r="O46" s="1">
        <f t="shared" si="5"/>
        <v>112.25155136455052</v>
      </c>
      <c r="P46" s="1">
        <f t="shared" si="6"/>
        <v>136.73338139134432</v>
      </c>
      <c r="Q46" s="1">
        <f t="shared" si="7"/>
        <v>739.78074933386802</v>
      </c>
      <c r="R46" s="1">
        <f t="shared" si="8"/>
        <v>179.46849257160412</v>
      </c>
      <c r="W46" s="6">
        <v>5.9433944492440602</v>
      </c>
      <c r="X46" s="6">
        <v>216.47690270806299</v>
      </c>
      <c r="Y46" s="6">
        <v>10.9271375017999</v>
      </c>
      <c r="Z46" s="6">
        <v>108.88400482361401</v>
      </c>
      <c r="AA46" s="6">
        <v>132.631379949604</v>
      </c>
      <c r="AB46" s="6">
        <v>717.58732685385201</v>
      </c>
      <c r="AC46" s="6">
        <v>174.08443779445599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spans="4:42" ht="16">
      <c r="D47" s="3"/>
      <c r="F47" s="1" t="s">
        <v>80</v>
      </c>
      <c r="G47" s="32" t="str">
        <f t="shared" si="16"/>
        <v>ACT_BND</v>
      </c>
      <c r="H47" t="str">
        <f t="shared" ref="H47" si="75">H46</f>
        <v>UP</v>
      </c>
      <c r="J47" s="4">
        <v>2024</v>
      </c>
      <c r="K47" s="4" t="str">
        <f t="shared" si="35"/>
        <v>ENCAN01_SMR</v>
      </c>
      <c r="L47" s="1">
        <f t="shared" si="2"/>
        <v>0</v>
      </c>
      <c r="M47" s="1">
        <f t="shared" si="3"/>
        <v>0</v>
      </c>
      <c r="N47" s="1">
        <f t="shared" si="4"/>
        <v>0</v>
      </c>
      <c r="O47" s="1">
        <f t="shared" si="5"/>
        <v>0</v>
      </c>
      <c r="P47" s="5">
        <v>33.441569583872798</v>
      </c>
      <c r="Q47" s="1">
        <f t="shared" si="7"/>
        <v>0</v>
      </c>
      <c r="R47" s="5">
        <v>4.7473821965443301</v>
      </c>
      <c r="W47" s="4">
        <v>0</v>
      </c>
      <c r="X47" s="4">
        <v>0</v>
      </c>
      <c r="Y47" s="4">
        <v>0</v>
      </c>
      <c r="Z47" s="4">
        <v>0</v>
      </c>
      <c r="AA47" s="6">
        <v>288.66140158387299</v>
      </c>
      <c r="AB47" s="4">
        <v>0</v>
      </c>
      <c r="AC47" s="6">
        <v>18.7558731965443</v>
      </c>
      <c r="AJ47">
        <f t="shared" ref="AJ47:AP47" si="76">AJ39</f>
        <v>0.7</v>
      </c>
      <c r="AK47">
        <f t="shared" si="76"/>
        <v>0.7</v>
      </c>
      <c r="AL47">
        <f t="shared" si="76"/>
        <v>0.7</v>
      </c>
      <c r="AM47">
        <f t="shared" si="76"/>
        <v>0.7</v>
      </c>
      <c r="AN47">
        <f t="shared" si="76"/>
        <v>0.7</v>
      </c>
      <c r="AO47">
        <f t="shared" si="76"/>
        <v>0.7</v>
      </c>
      <c r="AP47">
        <f t="shared" si="76"/>
        <v>0.7</v>
      </c>
    </row>
    <row r="48" spans="4:42" ht="16">
      <c r="D48" s="3"/>
      <c r="F48" s="1" t="s">
        <v>80</v>
      </c>
      <c r="G48" s="32" t="str">
        <f t="shared" si="16"/>
        <v>ACT_BND</v>
      </c>
      <c r="H48" t="str">
        <f t="shared" ref="H48" si="77">H47</f>
        <v>UP</v>
      </c>
      <c r="J48" s="4">
        <v>2024</v>
      </c>
      <c r="K48" s="4" t="str">
        <f t="shared" si="35"/>
        <v>ELCSOL00</v>
      </c>
      <c r="L48" s="1">
        <f t="shared" si="2"/>
        <v>8.4083342368610499</v>
      </c>
      <c r="M48" s="1">
        <f t="shared" si="3"/>
        <v>0.87659580167026596</v>
      </c>
      <c r="N48" s="1">
        <f t="shared" si="4"/>
        <v>0.53646256335493203</v>
      </c>
      <c r="O48" s="1">
        <f t="shared" si="5"/>
        <v>6.2455583369330499E-2</v>
      </c>
      <c r="P48" s="1">
        <f t="shared" si="6"/>
        <v>29.4108854391649</v>
      </c>
      <c r="Q48" s="1">
        <f t="shared" si="7"/>
        <v>0.10631580611951</v>
      </c>
      <c r="R48" s="1">
        <f t="shared" si="8"/>
        <v>1.9317428290136801E-2</v>
      </c>
      <c r="W48" s="6">
        <v>8.4083342368610499</v>
      </c>
      <c r="X48" s="6">
        <v>0.87659580167026596</v>
      </c>
      <c r="Y48" s="6">
        <v>0.53646256335493203</v>
      </c>
      <c r="Z48" s="6">
        <v>6.2455583369330499E-2</v>
      </c>
      <c r="AA48" s="6">
        <v>29.4108854391649</v>
      </c>
      <c r="AB48" s="6">
        <v>0.10631580611951</v>
      </c>
      <c r="AC48" s="6">
        <v>1.9317428290136801E-2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spans="4:42" ht="16">
      <c r="D49" s="3"/>
      <c r="F49" s="1" t="s">
        <v>80</v>
      </c>
      <c r="G49" s="32" t="str">
        <f t="shared" si="16"/>
        <v>ACT_BND</v>
      </c>
      <c r="H49" t="str">
        <f t="shared" ref="H49" si="79">H48</f>
        <v>UP</v>
      </c>
      <c r="J49" s="4">
        <v>2024</v>
      </c>
      <c r="K49" s="4" t="str">
        <f t="shared" si="35"/>
        <v>ELCWIN00</v>
      </c>
      <c r="L49" s="1">
        <f t="shared" si="2"/>
        <v>48.134285601151902</v>
      </c>
      <c r="M49" s="1">
        <f t="shared" si="3"/>
        <v>7.2835681521706297</v>
      </c>
      <c r="N49" s="1">
        <f t="shared" si="4"/>
        <v>20.176675345572399</v>
      </c>
      <c r="O49" s="1">
        <f t="shared" si="5"/>
        <v>1.94424550071994</v>
      </c>
      <c r="P49" s="1">
        <f t="shared" si="6"/>
        <v>66.811832901367893</v>
      </c>
      <c r="Q49" s="1">
        <f t="shared" si="7"/>
        <v>53.922104139668797</v>
      </c>
      <c r="R49" s="1">
        <f t="shared" si="8"/>
        <v>16.035307400647898</v>
      </c>
      <c r="W49" s="6">
        <v>48.134285601151902</v>
      </c>
      <c r="X49" s="6">
        <v>7.2835681521706297</v>
      </c>
      <c r="Y49" s="6">
        <v>20.176675345572399</v>
      </c>
      <c r="Z49" s="6">
        <v>1.94424550071994</v>
      </c>
      <c r="AA49" s="6">
        <v>66.811832901367893</v>
      </c>
      <c r="AB49" s="6">
        <v>53.922104139668797</v>
      </c>
      <c r="AC49" s="6">
        <v>16.035307400647898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spans="4:42" ht="16">
      <c r="D50" s="3"/>
      <c r="F50" s="1" t="s">
        <v>80</v>
      </c>
      <c r="G50" s="32" t="str">
        <f t="shared" si="16"/>
        <v>ACT_BND</v>
      </c>
      <c r="H50" t="str">
        <f t="shared" ref="H50" si="81">H49</f>
        <v>UP</v>
      </c>
      <c r="J50" s="4">
        <v>2024</v>
      </c>
      <c r="K50" s="4" t="str">
        <f t="shared" si="35"/>
        <v>ELCWOO00</v>
      </c>
      <c r="L50" s="1">
        <f t="shared" si="2"/>
        <v>18.665211405944657</v>
      </c>
      <c r="M50" s="1">
        <f t="shared" si="3"/>
        <v>38.826759588768859</v>
      </c>
      <c r="N50" s="1">
        <f t="shared" si="4"/>
        <v>2.0936694764990231</v>
      </c>
      <c r="O50" s="1">
        <f t="shared" si="5"/>
        <v>0.64116877548082007</v>
      </c>
      <c r="P50" s="1">
        <f t="shared" si="6"/>
        <v>19.771069577290973</v>
      </c>
      <c r="Q50" s="1">
        <f t="shared" si="7"/>
        <v>16.361196935102345</v>
      </c>
      <c r="R50" s="1">
        <f t="shared" si="8"/>
        <v>8.6290469320477143</v>
      </c>
      <c r="W50" s="6">
        <v>6.5328239920806297</v>
      </c>
      <c r="X50" s="6">
        <v>13.589365856069101</v>
      </c>
      <c r="Y50" s="6">
        <v>0.73278431677465805</v>
      </c>
      <c r="Z50" s="6">
        <v>0.224409071418287</v>
      </c>
      <c r="AA50" s="6">
        <v>6.9198743520518402</v>
      </c>
      <c r="AB50" s="6">
        <v>5.7264189272858204</v>
      </c>
      <c r="AC50" s="6">
        <v>3.0201664262166998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spans="4:42" ht="16">
      <c r="D51" s="3"/>
      <c r="F51" s="1" t="s">
        <v>80</v>
      </c>
      <c r="G51" s="32" t="str">
        <f t="shared" si="16"/>
        <v>ACT_BND</v>
      </c>
      <c r="H51" t="str">
        <f t="shared" ref="H51" si="83">H50</f>
        <v>UP</v>
      </c>
      <c r="J51" s="4">
        <v>2025</v>
      </c>
      <c r="K51" s="4" t="str">
        <f t="shared" si="35"/>
        <v>ELCCOH00</v>
      </c>
      <c r="L51" s="1">
        <f t="shared" si="2"/>
        <v>0</v>
      </c>
      <c r="M51" s="1">
        <f t="shared" si="3"/>
        <v>0</v>
      </c>
      <c r="N51" s="1">
        <f t="shared" si="4"/>
        <v>32.901241900647996</v>
      </c>
      <c r="O51" s="1">
        <f t="shared" si="5"/>
        <v>0</v>
      </c>
      <c r="P51" s="1">
        <f t="shared" si="6"/>
        <v>0</v>
      </c>
      <c r="Q51" s="1">
        <f t="shared" si="7"/>
        <v>0</v>
      </c>
      <c r="R51" s="1">
        <f t="shared" si="8"/>
        <v>40.753716099712001</v>
      </c>
      <c r="W51" s="4">
        <v>0</v>
      </c>
      <c r="X51" s="4">
        <v>0</v>
      </c>
      <c r="Y51" s="6">
        <v>13.1604967602592</v>
      </c>
      <c r="Z51" s="4">
        <v>0</v>
      </c>
      <c r="AA51" s="4">
        <v>0</v>
      </c>
      <c r="AB51" s="4">
        <v>0</v>
      </c>
      <c r="AC51" s="6">
        <v>16.301486439884801</v>
      </c>
      <c r="AJ51">
        <f t="shared" ref="AJ51:AP51" si="84">AJ43</f>
        <v>0.4</v>
      </c>
      <c r="AK51">
        <f t="shared" si="84"/>
        <v>0.4</v>
      </c>
      <c r="AL51">
        <f t="shared" si="84"/>
        <v>0.4</v>
      </c>
      <c r="AM51">
        <f t="shared" si="84"/>
        <v>0.4</v>
      </c>
      <c r="AN51">
        <f t="shared" si="84"/>
        <v>0.4</v>
      </c>
      <c r="AO51">
        <f t="shared" si="84"/>
        <v>0.4</v>
      </c>
      <c r="AP51">
        <f t="shared" si="84"/>
        <v>0.4</v>
      </c>
    </row>
    <row r="52" spans="4:42" ht="16">
      <c r="D52" s="3"/>
      <c r="F52" s="1" t="s">
        <v>80</v>
      </c>
      <c r="G52" s="32" t="str">
        <f t="shared" si="16"/>
        <v>ACT_BND</v>
      </c>
      <c r="H52" t="str">
        <f t="shared" ref="H52" si="85">H51</f>
        <v>UP</v>
      </c>
      <c r="J52" s="4">
        <v>2025</v>
      </c>
      <c r="K52" s="4" t="str">
        <f t="shared" si="35"/>
        <v>ELCGAS00</v>
      </c>
      <c r="L52" s="1">
        <f t="shared" si="2"/>
        <v>638.6053720302375</v>
      </c>
      <c r="M52" s="1">
        <f t="shared" si="3"/>
        <v>31.70555421076325</v>
      </c>
      <c r="N52" s="1">
        <f t="shared" si="4"/>
        <v>96.772845212383004</v>
      </c>
      <c r="O52" s="1">
        <f t="shared" si="5"/>
        <v>1.5913871112311024</v>
      </c>
      <c r="P52" s="1">
        <f t="shared" si="6"/>
        <v>85.898517107631491</v>
      </c>
      <c r="Q52" s="1">
        <f t="shared" si="7"/>
        <v>4.08798826673865E-2</v>
      </c>
      <c r="R52" s="1">
        <f t="shared" si="8"/>
        <v>28.0064525827935</v>
      </c>
      <c r="W52" s="6">
        <v>255.44214881209501</v>
      </c>
      <c r="X52" s="6">
        <v>12.682221684305301</v>
      </c>
      <c r="Y52" s="6">
        <v>38.709138084953203</v>
      </c>
      <c r="Z52" s="6">
        <v>0.63655484449244104</v>
      </c>
      <c r="AA52" s="6">
        <v>34.359406843052597</v>
      </c>
      <c r="AB52" s="6">
        <v>1.6351953066954601E-2</v>
      </c>
      <c r="AC52" s="6">
        <v>11.202581033117401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spans="4:42" ht="16">
      <c r="D53" s="3"/>
      <c r="F53" s="1" t="s">
        <v>80</v>
      </c>
      <c r="G53" s="32" t="str">
        <f t="shared" si="16"/>
        <v>ACT_BND</v>
      </c>
      <c r="H53" t="str">
        <f t="shared" ref="H53" si="87">H52</f>
        <v>UP</v>
      </c>
      <c r="J53" s="4">
        <v>2025</v>
      </c>
      <c r="K53" s="4" t="str">
        <f t="shared" si="35"/>
        <v>ELCHFO00</v>
      </c>
      <c r="L53" s="1">
        <f t="shared" si="2"/>
        <v>0.18788696904247668</v>
      </c>
      <c r="M53" s="1">
        <f t="shared" si="3"/>
        <v>2.0902993520518369</v>
      </c>
      <c r="N53" s="1">
        <f t="shared" si="4"/>
        <v>0</v>
      </c>
      <c r="O53" s="1">
        <f t="shared" si="5"/>
        <v>0.19608567314614833</v>
      </c>
      <c r="P53" s="1">
        <f t="shared" si="6"/>
        <v>0.97916702663786992</v>
      </c>
      <c r="Q53" s="1">
        <f t="shared" si="7"/>
        <v>6.6766970170386344</v>
      </c>
      <c r="R53" s="1">
        <f t="shared" si="8"/>
        <v>2.7838592079433635</v>
      </c>
      <c r="W53" s="6">
        <v>5.6366090712742997E-2</v>
      </c>
      <c r="X53" s="6">
        <v>0.62708980561555105</v>
      </c>
      <c r="Y53" s="4">
        <v>0</v>
      </c>
      <c r="Z53" s="6">
        <v>5.8825701943844497E-2</v>
      </c>
      <c r="AA53" s="6">
        <v>0.29375010799136098</v>
      </c>
      <c r="AB53" s="6">
        <v>2.0030091051115901</v>
      </c>
      <c r="AC53" s="6">
        <v>0.83515776238300898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spans="4:42" ht="16">
      <c r="D54" s="3"/>
      <c r="F54" s="1" t="s">
        <v>80</v>
      </c>
      <c r="G54" s="32" t="str">
        <f t="shared" si="16"/>
        <v>ACT_BND</v>
      </c>
      <c r="H54" t="str">
        <f t="shared" ref="H54" si="89">H53</f>
        <v>UP</v>
      </c>
      <c r="J54" s="4">
        <v>2025</v>
      </c>
      <c r="K54" s="4" t="str">
        <f t="shared" si="35"/>
        <v>ELCHYD00</v>
      </c>
      <c r="L54" s="1">
        <f t="shared" si="2"/>
        <v>6.1272107724165572</v>
      </c>
      <c r="M54" s="1">
        <f t="shared" si="3"/>
        <v>236.35594320174022</v>
      </c>
      <c r="N54" s="1">
        <f t="shared" si="4"/>
        <v>14.98940285601897</v>
      </c>
      <c r="O54" s="1">
        <f t="shared" si="5"/>
        <v>112.82583587539794</v>
      </c>
      <c r="P54" s="1">
        <f t="shared" si="6"/>
        <v>132.45489783497732</v>
      </c>
      <c r="Q54" s="1">
        <f t="shared" si="7"/>
        <v>807.39727386757522</v>
      </c>
      <c r="R54" s="1">
        <f t="shared" si="8"/>
        <v>180.70020756087939</v>
      </c>
      <c r="W54" s="6">
        <v>5.9433944492440602</v>
      </c>
      <c r="X54" s="6">
        <v>229.26526490568801</v>
      </c>
      <c r="Y54" s="6">
        <v>14.5397207703384</v>
      </c>
      <c r="Z54" s="6">
        <v>109.441060799136</v>
      </c>
      <c r="AA54" s="6">
        <v>128.481250899928</v>
      </c>
      <c r="AB54" s="6">
        <v>783.17535565154799</v>
      </c>
      <c r="AC54" s="6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spans="4:42" ht="16">
      <c r="D55" s="3"/>
      <c r="F55" s="1" t="s">
        <v>80</v>
      </c>
      <c r="G55" s="32" t="str">
        <f t="shared" si="16"/>
        <v>ACT_BND</v>
      </c>
      <c r="H55" t="str">
        <f t="shared" ref="H55" si="91">H54</f>
        <v>UP</v>
      </c>
      <c r="J55" s="4">
        <v>2025</v>
      </c>
      <c r="K55" s="4" t="str">
        <f t="shared" si="35"/>
        <v>ENCAN01_SMR</v>
      </c>
      <c r="L55" s="1">
        <f t="shared" si="2"/>
        <v>0</v>
      </c>
      <c r="M55" s="1">
        <f t="shared" si="3"/>
        <v>0</v>
      </c>
      <c r="N55" s="1">
        <f t="shared" si="4"/>
        <v>0</v>
      </c>
      <c r="O55" s="1">
        <f t="shared" si="5"/>
        <v>0</v>
      </c>
      <c r="P55" s="5">
        <v>15.908915948164401</v>
      </c>
      <c r="Q55" s="1">
        <f t="shared" si="7"/>
        <v>0</v>
      </c>
      <c r="R55" s="5">
        <v>4.1177882028437702</v>
      </c>
      <c r="W55" s="4">
        <v>0</v>
      </c>
      <c r="X55" s="4">
        <v>0</v>
      </c>
      <c r="Y55" s="4">
        <v>0</v>
      </c>
      <c r="Z55" s="4">
        <v>0</v>
      </c>
      <c r="AA55" s="6">
        <v>264.04124794816403</v>
      </c>
      <c r="AB55" s="4">
        <v>0</v>
      </c>
      <c r="AC55" s="6">
        <v>17.7371544528438</v>
      </c>
      <c r="AJ55">
        <f t="shared" ref="AJ55:AP55" si="92">AJ47</f>
        <v>0.7</v>
      </c>
      <c r="AK55">
        <f t="shared" si="92"/>
        <v>0.7</v>
      </c>
      <c r="AL55">
        <f t="shared" si="92"/>
        <v>0.7</v>
      </c>
      <c r="AM55">
        <f t="shared" si="92"/>
        <v>0.7</v>
      </c>
      <c r="AN55">
        <f t="shared" si="92"/>
        <v>0.7</v>
      </c>
      <c r="AO55">
        <f t="shared" si="92"/>
        <v>0.7</v>
      </c>
      <c r="AP55">
        <f t="shared" si="92"/>
        <v>0.7</v>
      </c>
    </row>
    <row r="56" spans="4:42" ht="16">
      <c r="D56" s="3"/>
      <c r="F56" s="1" t="s">
        <v>80</v>
      </c>
      <c r="G56" s="32" t="str">
        <f t="shared" si="16"/>
        <v>ACT_BND</v>
      </c>
      <c r="H56" t="str">
        <f t="shared" ref="H56" si="93">H55</f>
        <v>UP</v>
      </c>
      <c r="J56" s="4">
        <v>2025</v>
      </c>
      <c r="K56" s="4" t="str">
        <f t="shared" si="35"/>
        <v>ELCSOL00</v>
      </c>
      <c r="L56" s="1">
        <f t="shared" si="2"/>
        <v>8.7120642044636405</v>
      </c>
      <c r="M56" s="1">
        <f t="shared" si="3"/>
        <v>2.7944653077141801</v>
      </c>
      <c r="N56" s="1">
        <f t="shared" si="4"/>
        <v>0.53646256335493203</v>
      </c>
      <c r="O56" s="1">
        <f t="shared" si="5"/>
        <v>6.2455583369330499E-2</v>
      </c>
      <c r="P56" s="1">
        <f t="shared" si="6"/>
        <v>29.7328837257019</v>
      </c>
      <c r="Q56" s="1">
        <f t="shared" si="7"/>
        <v>0.10631580611951</v>
      </c>
      <c r="R56" s="1">
        <f t="shared" si="8"/>
        <v>0.19163846430165599</v>
      </c>
      <c r="W56" s="6">
        <v>8.7120642044636405</v>
      </c>
      <c r="X56" s="6">
        <v>2.7944653077141801</v>
      </c>
      <c r="Y56" s="6">
        <v>0.53646256335493203</v>
      </c>
      <c r="Z56" s="6">
        <v>6.2455583369330499E-2</v>
      </c>
      <c r="AA56" s="6">
        <v>29.7328837257019</v>
      </c>
      <c r="AB56" s="6">
        <v>0.10631580611951</v>
      </c>
      <c r="AC56" s="6">
        <v>0.19163846430165599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spans="4:42" ht="16">
      <c r="D57" s="3"/>
      <c r="F57" s="1" t="s">
        <v>80</v>
      </c>
      <c r="G57" s="32" t="str">
        <f t="shared" si="16"/>
        <v>ACT_BND</v>
      </c>
      <c r="H57" t="str">
        <f t="shared" ref="H57" si="95">H56</f>
        <v>UP</v>
      </c>
      <c r="J57" s="4">
        <v>2025</v>
      </c>
      <c r="K57" s="4" t="str">
        <f t="shared" si="35"/>
        <v>ELCWIN00</v>
      </c>
      <c r="L57" s="1">
        <f t="shared" si="2"/>
        <v>48.134285601151902</v>
      </c>
      <c r="M57" s="1">
        <f t="shared" si="3"/>
        <v>8.4943183641828703</v>
      </c>
      <c r="N57" s="1">
        <f t="shared" si="4"/>
        <v>22.1797403347732</v>
      </c>
      <c r="O57" s="1">
        <f t="shared" si="5"/>
        <v>2.57354938084953</v>
      </c>
      <c r="P57" s="1">
        <f t="shared" si="6"/>
        <v>64.206473650107995</v>
      </c>
      <c r="Q57" s="1">
        <f t="shared" si="7"/>
        <v>53.922104139668797</v>
      </c>
      <c r="R57" s="1">
        <f t="shared" si="8"/>
        <v>18.011653152987801</v>
      </c>
      <c r="W57" s="6">
        <v>48.134285601151902</v>
      </c>
      <c r="X57" s="6">
        <v>8.4943183641828703</v>
      </c>
      <c r="Y57" s="6">
        <v>22.1797403347732</v>
      </c>
      <c r="Z57" s="6">
        <v>2.57354938084953</v>
      </c>
      <c r="AA57" s="6">
        <v>64.206473650107995</v>
      </c>
      <c r="AB57" s="6">
        <v>53.922104139668797</v>
      </c>
      <c r="AC57" s="6">
        <v>18.011653152987801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spans="4:42" ht="16">
      <c r="D58" s="3"/>
      <c r="F58" s="1" t="s">
        <v>80</v>
      </c>
      <c r="G58" s="32" t="str">
        <f t="shared" si="16"/>
        <v>ACT_BND</v>
      </c>
      <c r="H58" t="str">
        <f t="shared" ref="H58" si="97">H57</f>
        <v>UP</v>
      </c>
      <c r="J58" s="4">
        <v>2025</v>
      </c>
      <c r="K58" s="4" t="str">
        <f t="shared" si="35"/>
        <v>ELCWOO00</v>
      </c>
      <c r="L58" s="1">
        <f t="shared" si="2"/>
        <v>12.796014213720058</v>
      </c>
      <c r="M58" s="1">
        <f t="shared" si="3"/>
        <v>38.926525256505144</v>
      </c>
      <c r="N58" s="1">
        <f t="shared" si="4"/>
        <v>1.6192999969145314</v>
      </c>
      <c r="O58" s="1">
        <f t="shared" si="5"/>
        <v>0.79408610387740297</v>
      </c>
      <c r="P58" s="1">
        <f t="shared" si="6"/>
        <v>11.361981291782373</v>
      </c>
      <c r="Q58" s="1">
        <f t="shared" si="7"/>
        <v>13.509841972642201</v>
      </c>
      <c r="R58" s="1">
        <f t="shared" si="8"/>
        <v>6.1634520212897144</v>
      </c>
      <c r="W58" s="6">
        <v>4.4786049748020202</v>
      </c>
      <c r="X58" s="6">
        <v>13.624283839776799</v>
      </c>
      <c r="Y58" s="6">
        <v>0.56675499892008596</v>
      </c>
      <c r="Z58" s="6">
        <v>0.27793013635709102</v>
      </c>
      <c r="AA58" s="6">
        <v>3.97669345212383</v>
      </c>
      <c r="AB58" s="6">
        <v>4.7284446904247703</v>
      </c>
      <c r="AC58" s="6">
        <v>2.1572082074513999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spans="4:42" ht="16">
      <c r="D59" s="3"/>
      <c r="F59" s="1" t="s">
        <v>80</v>
      </c>
      <c r="G59" s="32" t="str">
        <f t="shared" si="16"/>
        <v>ACT_BND</v>
      </c>
      <c r="H59" t="str">
        <f t="shared" ref="H59" si="99">H58</f>
        <v>UP</v>
      </c>
      <c r="J59" s="4">
        <v>2026</v>
      </c>
      <c r="K59" s="4" t="str">
        <f t="shared" si="35"/>
        <v>ELCCOH00</v>
      </c>
      <c r="L59" s="1">
        <f t="shared" si="2"/>
        <v>0</v>
      </c>
      <c r="M59" s="1">
        <f t="shared" si="3"/>
        <v>0</v>
      </c>
      <c r="N59" s="1">
        <f t="shared" si="4"/>
        <v>32.901241900647996</v>
      </c>
      <c r="O59" s="1">
        <f t="shared" si="5"/>
        <v>0</v>
      </c>
      <c r="P59" s="1">
        <f t="shared" si="6"/>
        <v>0</v>
      </c>
      <c r="Q59" s="1">
        <f t="shared" si="7"/>
        <v>0</v>
      </c>
      <c r="R59" s="1">
        <f t="shared" si="8"/>
        <v>40.740344690424749</v>
      </c>
      <c r="W59" s="4">
        <v>0</v>
      </c>
      <c r="X59" s="4">
        <v>0</v>
      </c>
      <c r="Y59" s="6">
        <v>13.1604967602592</v>
      </c>
      <c r="Z59" s="4">
        <v>0</v>
      </c>
      <c r="AA59" s="4">
        <v>0</v>
      </c>
      <c r="AB59" s="4">
        <v>0</v>
      </c>
      <c r="AC59" s="6">
        <v>16.296137876169901</v>
      </c>
      <c r="AJ59">
        <f t="shared" ref="AJ59:AP59" si="100">AJ51</f>
        <v>0.4</v>
      </c>
      <c r="AK59">
        <f t="shared" si="100"/>
        <v>0.4</v>
      </c>
      <c r="AL59">
        <f t="shared" si="100"/>
        <v>0.4</v>
      </c>
      <c r="AM59">
        <f t="shared" si="100"/>
        <v>0.4</v>
      </c>
      <c r="AN59">
        <f t="shared" si="100"/>
        <v>0.4</v>
      </c>
      <c r="AO59">
        <f t="shared" si="100"/>
        <v>0.4</v>
      </c>
      <c r="AP59">
        <f t="shared" si="100"/>
        <v>0.4</v>
      </c>
    </row>
    <row r="60" spans="4:42" ht="16">
      <c r="D60" s="3"/>
      <c r="F60" s="1" t="s">
        <v>80</v>
      </c>
      <c r="G60" s="32" t="str">
        <f t="shared" si="16"/>
        <v>ACT_BND</v>
      </c>
      <c r="H60" t="str">
        <f t="shared" ref="H60" si="101">H59</f>
        <v>UP</v>
      </c>
      <c r="J60" s="4">
        <v>2026</v>
      </c>
      <c r="K60" s="4" t="str">
        <f t="shared" si="35"/>
        <v>ELCGAS00</v>
      </c>
      <c r="L60" s="1">
        <f t="shared" si="2"/>
        <v>640.26546265298748</v>
      </c>
      <c r="M60" s="1">
        <f t="shared" si="3"/>
        <v>33.169165718142501</v>
      </c>
      <c r="N60" s="1">
        <f t="shared" si="4"/>
        <v>98.344366360691239</v>
      </c>
      <c r="O60" s="1">
        <f t="shared" si="5"/>
        <v>1.5880603491720673</v>
      </c>
      <c r="P60" s="1">
        <f t="shared" si="6"/>
        <v>108.705422786177</v>
      </c>
      <c r="Q60" s="1">
        <f t="shared" si="7"/>
        <v>4.9540083198344242E-2</v>
      </c>
      <c r="R60" s="1">
        <f t="shared" si="8"/>
        <v>26.42214143538525</v>
      </c>
      <c r="W60" s="6">
        <v>256.10618506119499</v>
      </c>
      <c r="X60" s="6">
        <v>13.267666287257001</v>
      </c>
      <c r="Y60" s="6">
        <v>39.337746544276499</v>
      </c>
      <c r="Z60" s="6">
        <v>0.63522413966882696</v>
      </c>
      <c r="AA60" s="6">
        <v>43.4821691144708</v>
      </c>
      <c r="AB60" s="6">
        <v>1.9816033279337699E-2</v>
      </c>
      <c r="AC60" s="6">
        <v>10.568856574154101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spans="4:42" ht="16">
      <c r="D61" s="3"/>
      <c r="F61" s="1" t="s">
        <v>80</v>
      </c>
      <c r="G61" s="32" t="str">
        <f t="shared" si="16"/>
        <v>ACT_BND</v>
      </c>
      <c r="H61" t="str">
        <f t="shared" ref="H61" si="103">H60</f>
        <v>UP</v>
      </c>
      <c r="J61" s="4">
        <v>2026</v>
      </c>
      <c r="K61" s="4" t="str">
        <f t="shared" si="35"/>
        <v>ELCHFO00</v>
      </c>
      <c r="L61" s="1">
        <f t="shared" si="2"/>
        <v>0.18788696904247668</v>
      </c>
      <c r="M61" s="1">
        <f t="shared" si="3"/>
        <v>2.2409955727141835</v>
      </c>
      <c r="N61" s="1">
        <f t="shared" si="4"/>
        <v>0</v>
      </c>
      <c r="O61" s="1">
        <f t="shared" si="5"/>
        <v>0.19608567314614833</v>
      </c>
      <c r="P61" s="1">
        <f t="shared" si="6"/>
        <v>0.97916702663786992</v>
      </c>
      <c r="Q61" s="1">
        <f t="shared" si="7"/>
        <v>3.8595272378209673</v>
      </c>
      <c r="R61" s="1">
        <f t="shared" si="8"/>
        <v>2.8715951862251035</v>
      </c>
      <c r="W61" s="6">
        <v>5.6366090712742997E-2</v>
      </c>
      <c r="X61" s="6">
        <v>0.67229867181425496</v>
      </c>
      <c r="Y61" s="4">
        <v>0</v>
      </c>
      <c r="Z61" s="6">
        <v>5.8825701943844497E-2</v>
      </c>
      <c r="AA61" s="6">
        <v>0.29375010799136098</v>
      </c>
      <c r="AB61" s="6">
        <v>1.1578581713462901</v>
      </c>
      <c r="AC61" s="6">
        <v>0.86147855586753097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spans="4:42" ht="16">
      <c r="D62" s="3"/>
      <c r="F62" s="1" t="s">
        <v>80</v>
      </c>
      <c r="G62" s="32" t="str">
        <f t="shared" si="16"/>
        <v>ACT_BND</v>
      </c>
      <c r="H62" t="str">
        <f t="shared" ref="H62" si="105">H61</f>
        <v>UP</v>
      </c>
      <c r="J62" s="4">
        <v>2026</v>
      </c>
      <c r="K62" s="4" t="str">
        <f t="shared" si="35"/>
        <v>ELCHYD00</v>
      </c>
      <c r="L62" s="1">
        <f t="shared" si="2"/>
        <v>6.1272107724165572</v>
      </c>
      <c r="M62" s="1">
        <f t="shared" si="3"/>
        <v>236.67029512554433</v>
      </c>
      <c r="N62" s="1">
        <f t="shared" si="4"/>
        <v>14.774005314214021</v>
      </c>
      <c r="O62" s="1">
        <f t="shared" si="5"/>
        <v>115.74423185114227</v>
      </c>
      <c r="P62" s="1">
        <f t="shared" si="6"/>
        <v>135.62619647747732</v>
      </c>
      <c r="Q62" s="1">
        <f t="shared" si="7"/>
        <v>839.00951845501856</v>
      </c>
      <c r="R62" s="1">
        <f t="shared" si="8"/>
        <v>180.4512492032392</v>
      </c>
      <c r="W62" s="6">
        <v>5.9433944492440602</v>
      </c>
      <c r="X62" s="6">
        <v>229.570186271778</v>
      </c>
      <c r="Y62" s="6">
        <v>14.3307851547876</v>
      </c>
      <c r="Z62" s="6">
        <v>112.271904895608</v>
      </c>
      <c r="AA62" s="6">
        <v>131.557410583153</v>
      </c>
      <c r="AB62" s="6">
        <v>813.83923290136795</v>
      </c>
      <c r="AC62" s="6">
        <v>175.03771172714201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spans="4:42" ht="16">
      <c r="D63" s="3"/>
      <c r="F63" s="1" t="s">
        <v>80</v>
      </c>
      <c r="G63" s="32" t="str">
        <f t="shared" si="16"/>
        <v>ACT_BND</v>
      </c>
      <c r="H63" t="str">
        <f t="shared" ref="H63" si="107">H62</f>
        <v>UP</v>
      </c>
      <c r="J63" s="4">
        <v>2026</v>
      </c>
      <c r="K63" s="4" t="str">
        <f t="shared" si="35"/>
        <v>ENCAN01_SMR</v>
      </c>
      <c r="L63" s="1">
        <f t="shared" si="2"/>
        <v>0</v>
      </c>
      <c r="M63" s="1">
        <f t="shared" si="3"/>
        <v>0</v>
      </c>
      <c r="N63" s="1">
        <f t="shared" si="4"/>
        <v>0</v>
      </c>
      <c r="O63" s="1">
        <f t="shared" si="5"/>
        <v>0</v>
      </c>
      <c r="P63" s="5">
        <v>14.847921167746801</v>
      </c>
      <c r="Q63" s="1">
        <f t="shared" si="7"/>
        <v>0</v>
      </c>
      <c r="R63" s="5">
        <v>4.5583361457883198</v>
      </c>
      <c r="W63" s="4">
        <v>0</v>
      </c>
      <c r="X63" s="4">
        <v>0</v>
      </c>
      <c r="Y63" s="4">
        <v>0</v>
      </c>
      <c r="Z63" s="4">
        <v>0</v>
      </c>
      <c r="AA63" s="6">
        <v>255.892753167747</v>
      </c>
      <c r="AB63" s="4">
        <v>0</v>
      </c>
      <c r="AC63" s="6">
        <v>17.788577645788301</v>
      </c>
      <c r="AJ63">
        <f t="shared" ref="AJ63:AP63" si="108">AJ55</f>
        <v>0.7</v>
      </c>
      <c r="AK63">
        <f t="shared" si="108"/>
        <v>0.7</v>
      </c>
      <c r="AL63">
        <f t="shared" si="108"/>
        <v>0.7</v>
      </c>
      <c r="AM63">
        <f t="shared" si="108"/>
        <v>0.7</v>
      </c>
      <c r="AN63">
        <f t="shared" si="108"/>
        <v>0.7</v>
      </c>
      <c r="AO63">
        <f t="shared" si="108"/>
        <v>0.7</v>
      </c>
      <c r="AP63">
        <f t="shared" si="108"/>
        <v>0.7</v>
      </c>
    </row>
    <row r="64" spans="4:42" ht="16">
      <c r="D64" s="3"/>
      <c r="F64" s="1" t="s">
        <v>80</v>
      </c>
      <c r="G64" s="32" t="str">
        <f t="shared" si="16"/>
        <v>ACT_BND</v>
      </c>
      <c r="H64" t="str">
        <f t="shared" ref="H64" si="109">H63</f>
        <v>UP</v>
      </c>
      <c r="J64" s="4">
        <v>2026</v>
      </c>
      <c r="K64" s="4" t="str">
        <f t="shared" si="35"/>
        <v>ELCSOL00</v>
      </c>
      <c r="L64" s="1">
        <f t="shared" si="2"/>
        <v>10.010907253419701</v>
      </c>
      <c r="M64" s="1">
        <f t="shared" si="3"/>
        <v>3.31862918678546</v>
      </c>
      <c r="N64" s="1">
        <f t="shared" si="4"/>
        <v>0.62595206155507599</v>
      </c>
      <c r="O64" s="1">
        <f t="shared" si="5"/>
        <v>0.10003783218142499</v>
      </c>
      <c r="P64" s="1">
        <f t="shared" si="6"/>
        <v>30.0548820086393</v>
      </c>
      <c r="Q64" s="1">
        <f t="shared" si="7"/>
        <v>0.190223798164147</v>
      </c>
      <c r="R64" s="1">
        <f t="shared" si="8"/>
        <v>0.22483464581353499</v>
      </c>
      <c r="W64" s="6">
        <v>10.010907253419701</v>
      </c>
      <c r="X64" s="6">
        <v>3.31862918678546</v>
      </c>
      <c r="Y64" s="6">
        <v>0.62595206155507599</v>
      </c>
      <c r="Z64" s="6">
        <v>0.10003783218142499</v>
      </c>
      <c r="AA64" s="6">
        <v>30.0548820086393</v>
      </c>
      <c r="AB64" s="6">
        <v>0.190223798164147</v>
      </c>
      <c r="AC64" s="6">
        <v>0.22483464581353499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spans="4:42" ht="16">
      <c r="D65" s="3"/>
      <c r="F65" s="1" t="s">
        <v>80</v>
      </c>
      <c r="G65" s="32" t="str">
        <f t="shared" si="16"/>
        <v>ACT_BND</v>
      </c>
      <c r="H65" t="str">
        <f t="shared" ref="H65" si="111">H64</f>
        <v>UP</v>
      </c>
      <c r="J65" s="4">
        <v>2026</v>
      </c>
      <c r="K65" s="4" t="str">
        <f t="shared" si="35"/>
        <v>ELCWIN00</v>
      </c>
      <c r="L65" s="1">
        <f t="shared" si="2"/>
        <v>54.683313570914301</v>
      </c>
      <c r="M65" s="1">
        <f t="shared" si="3"/>
        <v>9.5587735308495301</v>
      </c>
      <c r="N65" s="1">
        <f t="shared" si="4"/>
        <v>25.4366181785457</v>
      </c>
      <c r="O65" s="1">
        <f t="shared" si="5"/>
        <v>2.8335463981281501</v>
      </c>
      <c r="P65" s="1">
        <f t="shared" si="6"/>
        <v>73.040190568754497</v>
      </c>
      <c r="Q65" s="1">
        <f t="shared" si="7"/>
        <v>53.922104139668797</v>
      </c>
      <c r="R65" s="1">
        <f t="shared" si="8"/>
        <v>25.2029221054716</v>
      </c>
      <c r="W65" s="6">
        <v>54.683313570914301</v>
      </c>
      <c r="X65" s="6">
        <v>9.5587735308495301</v>
      </c>
      <c r="Y65" s="6">
        <v>25.4366181785457</v>
      </c>
      <c r="Z65" s="6">
        <v>2.8335463981281501</v>
      </c>
      <c r="AA65" s="6">
        <v>73.040190568754497</v>
      </c>
      <c r="AB65" s="6">
        <v>53.922104139668797</v>
      </c>
      <c r="AC65" s="6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spans="4:42" ht="16">
      <c r="D66" s="3"/>
      <c r="F66" s="1" t="s">
        <v>80</v>
      </c>
      <c r="G66" s="32" t="str">
        <f t="shared" si="16"/>
        <v>ACT_BND</v>
      </c>
      <c r="H66" t="str">
        <f t="shared" ref="H66" si="113">H65</f>
        <v>UP</v>
      </c>
      <c r="J66" s="4">
        <v>2026</v>
      </c>
      <c r="K66" s="4" t="str">
        <f t="shared" si="35"/>
        <v>ELCWOO00</v>
      </c>
      <c r="L66" s="1">
        <f t="shared" si="2"/>
        <v>11.316538208371915</v>
      </c>
      <c r="M66" s="1">
        <f t="shared" si="3"/>
        <v>38.174442201686858</v>
      </c>
      <c r="N66" s="1">
        <f t="shared" si="4"/>
        <v>1.5932252062120744</v>
      </c>
      <c r="O66" s="1">
        <f t="shared" si="5"/>
        <v>0.7416167447289943</v>
      </c>
      <c r="P66" s="1">
        <f t="shared" si="6"/>
        <v>12.117939925948773</v>
      </c>
      <c r="Q66" s="1">
        <f t="shared" si="7"/>
        <v>13.638566656381773</v>
      </c>
      <c r="R66" s="1">
        <f t="shared" si="8"/>
        <v>5.1965721751517151</v>
      </c>
      <c r="W66" s="6">
        <v>3.9607883729301698</v>
      </c>
      <c r="X66" s="6">
        <v>13.3610547705904</v>
      </c>
      <c r="Y66" s="6">
        <v>0.55762882217422605</v>
      </c>
      <c r="Z66" s="6">
        <v>0.25956586065514797</v>
      </c>
      <c r="AA66" s="6">
        <v>4.2412789740820704</v>
      </c>
      <c r="AB66" s="6">
        <v>4.77349832973362</v>
      </c>
      <c r="AC66" s="6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spans="4:42" ht="16">
      <c r="D67" s="3"/>
      <c r="F67" s="1" t="s">
        <v>80</v>
      </c>
      <c r="G67" s="32" t="str">
        <f t="shared" si="16"/>
        <v>ACT_BND</v>
      </c>
      <c r="H67" t="str">
        <f t="shared" ref="H67" si="115">H66</f>
        <v>UP</v>
      </c>
      <c r="J67" s="4">
        <v>2027</v>
      </c>
      <c r="K67" s="4" t="str">
        <f t="shared" si="35"/>
        <v>ELCCOH00</v>
      </c>
      <c r="L67" s="1">
        <f t="shared" si="2"/>
        <v>0</v>
      </c>
      <c r="M67" s="1">
        <f t="shared" si="3"/>
        <v>0</v>
      </c>
      <c r="N67" s="1">
        <f t="shared" si="4"/>
        <v>26.019060475161996</v>
      </c>
      <c r="O67" s="1">
        <f t="shared" si="5"/>
        <v>0</v>
      </c>
      <c r="P67" s="1">
        <f t="shared" si="6"/>
        <v>0</v>
      </c>
      <c r="Q67" s="1">
        <f t="shared" si="7"/>
        <v>0</v>
      </c>
      <c r="R67" s="1">
        <f t="shared" si="8"/>
        <v>40.738099352051748</v>
      </c>
      <c r="W67" s="4">
        <v>0</v>
      </c>
      <c r="X67" s="4">
        <v>0</v>
      </c>
      <c r="Y67" s="6">
        <v>10.4076241900648</v>
      </c>
      <c r="Z67" s="4">
        <v>0</v>
      </c>
      <c r="AA67" s="4">
        <v>0</v>
      </c>
      <c r="AB67" s="4">
        <v>0</v>
      </c>
      <c r="AC67" s="6">
        <v>16.295239740820701</v>
      </c>
      <c r="AJ67">
        <f t="shared" ref="AJ67:AP67" si="116">AJ59</f>
        <v>0.4</v>
      </c>
      <c r="AK67">
        <f t="shared" si="116"/>
        <v>0.4</v>
      </c>
      <c r="AL67">
        <f t="shared" si="116"/>
        <v>0.4</v>
      </c>
      <c r="AM67">
        <f t="shared" si="116"/>
        <v>0.4</v>
      </c>
      <c r="AN67">
        <f t="shared" si="116"/>
        <v>0.4</v>
      </c>
      <c r="AO67">
        <f t="shared" si="116"/>
        <v>0.4</v>
      </c>
      <c r="AP67">
        <f t="shared" si="116"/>
        <v>0.4</v>
      </c>
    </row>
    <row r="68" spans="4:42" ht="16">
      <c r="D68" s="3"/>
      <c r="F68" s="1" t="s">
        <v>80</v>
      </c>
      <c r="G68" s="32" t="str">
        <f t="shared" si="16"/>
        <v>ACT_BND</v>
      </c>
      <c r="H68" t="str">
        <f t="shared" ref="H68" si="117">H67</f>
        <v>UP</v>
      </c>
      <c r="J68" s="4">
        <v>2027</v>
      </c>
      <c r="K68" s="4" t="str">
        <f t="shared" si="35"/>
        <v>ELCGAS00</v>
      </c>
      <c r="L68" s="1">
        <f t="shared" si="2"/>
        <v>654.94032064434748</v>
      </c>
      <c r="M68" s="1">
        <f t="shared" si="3"/>
        <v>35.294155056695494</v>
      </c>
      <c r="N68" s="1">
        <f t="shared" si="4"/>
        <v>105.84921697264224</v>
      </c>
      <c r="O68" s="1">
        <f t="shared" si="5"/>
        <v>1.6054607775377974</v>
      </c>
      <c r="P68" s="1">
        <f t="shared" si="6"/>
        <v>137.80635556155499</v>
      </c>
      <c r="Q68" s="1">
        <f t="shared" si="7"/>
        <v>0.15554906749460048</v>
      </c>
      <c r="R68" s="1">
        <f t="shared" si="8"/>
        <v>27.151188651907749</v>
      </c>
      <c r="W68" s="6">
        <v>261.97612825773899</v>
      </c>
      <c r="X68" s="6">
        <v>14.1176620226782</v>
      </c>
      <c r="Y68" s="6">
        <v>42.339686789056898</v>
      </c>
      <c r="Z68" s="6">
        <v>0.64218431101511897</v>
      </c>
      <c r="AA68" s="6">
        <v>55.122542224622002</v>
      </c>
      <c r="AB68" s="6">
        <v>6.2219626997840199E-2</v>
      </c>
      <c r="AC68" s="6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spans="4:42" ht="16">
      <c r="D69" s="3"/>
      <c r="F69" s="1" t="s">
        <v>80</v>
      </c>
      <c r="G69" s="32" t="str">
        <f t="shared" si="16"/>
        <v>ACT_BND</v>
      </c>
      <c r="H69" t="str">
        <f t="shared" ref="H69" si="119">H68</f>
        <v>UP</v>
      </c>
      <c r="J69" s="4">
        <v>2027</v>
      </c>
      <c r="K69" s="4" t="str">
        <f t="shared" si="35"/>
        <v>ELCHFO00</v>
      </c>
      <c r="L69" s="1">
        <f t="shared" si="2"/>
        <v>0.18788696904247668</v>
      </c>
      <c r="M69" s="1">
        <f t="shared" si="3"/>
        <v>2.5133188672906166</v>
      </c>
      <c r="N69" s="1">
        <f t="shared" si="4"/>
        <v>0</v>
      </c>
      <c r="O69" s="1">
        <f t="shared" si="5"/>
        <v>0.19693627309815201</v>
      </c>
      <c r="P69" s="1">
        <f t="shared" si="6"/>
        <v>0.97916702663786992</v>
      </c>
      <c r="Q69" s="1">
        <f t="shared" si="7"/>
        <v>3.8665778185745001</v>
      </c>
      <c r="R69" s="1">
        <f t="shared" si="8"/>
        <v>2.9666522433405333</v>
      </c>
      <c r="W69" s="6">
        <v>5.6366090712742997E-2</v>
      </c>
      <c r="X69" s="6">
        <v>0.753995660187185</v>
      </c>
      <c r="Y69" s="4">
        <v>0</v>
      </c>
      <c r="Z69" s="6">
        <v>5.9080881929445599E-2</v>
      </c>
      <c r="AA69" s="6">
        <v>0.29375010799136098</v>
      </c>
      <c r="AB69" s="6">
        <v>1.15997334557235</v>
      </c>
      <c r="AC69" s="6">
        <v>0.88999567300215998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spans="4:42" ht="16">
      <c r="D70" s="3"/>
      <c r="F70" s="1" t="s">
        <v>80</v>
      </c>
      <c r="G70" s="32" t="str">
        <f t="shared" si="16"/>
        <v>ACT_BND</v>
      </c>
      <c r="H70" t="str">
        <f t="shared" ref="H70" si="121">H69</f>
        <v>UP</v>
      </c>
      <c r="J70" s="4">
        <v>2027</v>
      </c>
      <c r="K70" s="4" t="str">
        <f t="shared" si="35"/>
        <v>ELCHYD00</v>
      </c>
      <c r="L70" s="1">
        <f t="shared" si="2"/>
        <v>6.1272107724165572</v>
      </c>
      <c r="M70" s="1">
        <f t="shared" si="3"/>
        <v>236.82273541968146</v>
      </c>
      <c r="N70" s="1">
        <f t="shared" si="4"/>
        <v>14.777369701557939</v>
      </c>
      <c r="O70" s="1">
        <f t="shared" si="5"/>
        <v>122.91068680278764</v>
      </c>
      <c r="P70" s="1">
        <f t="shared" si="6"/>
        <v>137.02241588920307</v>
      </c>
      <c r="Q70" s="1">
        <f t="shared" si="7"/>
        <v>860.6634566141928</v>
      </c>
      <c r="R70" s="1">
        <f t="shared" si="8"/>
        <v>180.2470617268969</v>
      </c>
      <c r="W70" s="6">
        <v>5.9433944492440602</v>
      </c>
      <c r="X70" s="6">
        <v>229.71805335709101</v>
      </c>
      <c r="Y70" s="6">
        <v>14.3340486105112</v>
      </c>
      <c r="Z70" s="6">
        <v>119.223366198704</v>
      </c>
      <c r="AA70" s="6">
        <v>132.91174341252699</v>
      </c>
      <c r="AB70" s="6">
        <v>834.84355291576696</v>
      </c>
      <c r="AC70" s="6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spans="4:42" ht="16">
      <c r="D71" s="3"/>
      <c r="F71" s="1" t="s">
        <v>80</v>
      </c>
      <c r="G71" s="32" t="str">
        <f t="shared" si="16"/>
        <v>ACT_BND</v>
      </c>
      <c r="H71" t="str">
        <f t="shared" ref="H71" si="123">H70</f>
        <v>UP</v>
      </c>
      <c r="J71" s="4">
        <v>2027</v>
      </c>
      <c r="K71" s="4" t="str">
        <f t="shared" si="35"/>
        <v>ENCAN01_SMR</v>
      </c>
      <c r="L71" s="1">
        <f t="shared" si="2"/>
        <v>0</v>
      </c>
      <c r="M71" s="1">
        <f t="shared" si="3"/>
        <v>0</v>
      </c>
      <c r="N71" s="1">
        <f t="shared" si="4"/>
        <v>0</v>
      </c>
      <c r="O71" s="1">
        <f t="shared" si="5"/>
        <v>0</v>
      </c>
      <c r="P71" s="5">
        <v>21.7488630323972</v>
      </c>
      <c r="Q71" s="1">
        <f t="shared" si="7"/>
        <v>0</v>
      </c>
      <c r="R71" s="5">
        <v>5.1572281456084204</v>
      </c>
      <c r="W71" s="4">
        <v>0</v>
      </c>
      <c r="X71" s="4">
        <v>0</v>
      </c>
      <c r="Y71" s="4">
        <v>0</v>
      </c>
      <c r="Z71" s="4">
        <v>0</v>
      </c>
      <c r="AA71" s="6">
        <v>255.70619503239701</v>
      </c>
      <c r="AB71" s="4">
        <v>0</v>
      </c>
      <c r="AC71" s="6">
        <v>17.998344895608401</v>
      </c>
      <c r="AJ71">
        <f t="shared" ref="AJ71:AP71" si="124">AJ63</f>
        <v>0.7</v>
      </c>
      <c r="AK71">
        <f t="shared" si="124"/>
        <v>0.7</v>
      </c>
      <c r="AL71">
        <f t="shared" si="124"/>
        <v>0.7</v>
      </c>
      <c r="AM71">
        <f t="shared" si="124"/>
        <v>0.7</v>
      </c>
      <c r="AN71">
        <f t="shared" si="124"/>
        <v>0.7</v>
      </c>
      <c r="AO71">
        <f t="shared" si="124"/>
        <v>0.7</v>
      </c>
      <c r="AP71">
        <f t="shared" si="124"/>
        <v>0.7</v>
      </c>
    </row>
    <row r="72" spans="4:42" ht="16">
      <c r="D72" s="3"/>
      <c r="F72" s="1" t="s">
        <v>80</v>
      </c>
      <c r="G72" s="32" t="str">
        <f t="shared" si="16"/>
        <v>ACT_BND</v>
      </c>
      <c r="H72" t="str">
        <f t="shared" ref="H72" si="125">H71</f>
        <v>UP</v>
      </c>
      <c r="J72" s="4">
        <v>2027</v>
      </c>
      <c r="K72" s="4" t="str">
        <f t="shared" si="35"/>
        <v>ELCSOL00</v>
      </c>
      <c r="L72" s="1">
        <f t="shared" si="2"/>
        <v>11.3097503059755</v>
      </c>
      <c r="M72" s="1">
        <f t="shared" si="3"/>
        <v>3.8421914235997101</v>
      </c>
      <c r="N72" s="1">
        <f t="shared" si="4"/>
        <v>0.715441560115191</v>
      </c>
      <c r="O72" s="1">
        <f t="shared" si="5"/>
        <v>0.13762008099351999</v>
      </c>
      <c r="P72" s="1">
        <f t="shared" si="6"/>
        <v>30.376880295176399</v>
      </c>
      <c r="Q72" s="1">
        <f t="shared" si="7"/>
        <v>0.27413179024478002</v>
      </c>
      <c r="R72" s="1">
        <f t="shared" si="8"/>
        <v>0.25803082732541399</v>
      </c>
      <c r="W72" s="6">
        <v>11.3097503059755</v>
      </c>
      <c r="X72" s="6">
        <v>3.8421914235997101</v>
      </c>
      <c r="Y72" s="6">
        <v>0.715441560115191</v>
      </c>
      <c r="Z72" s="6">
        <v>0.13762008099351999</v>
      </c>
      <c r="AA72" s="6">
        <v>30.376880295176399</v>
      </c>
      <c r="AB72" s="6">
        <v>0.27413179024478002</v>
      </c>
      <c r="AC72" s="6">
        <v>0.25803082732541399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spans="4:42" ht="16">
      <c r="D73" s="3"/>
      <c r="F73" s="1" t="s">
        <v>80</v>
      </c>
      <c r="G73" s="32" t="str">
        <f t="shared" si="16"/>
        <v>ACT_BND</v>
      </c>
      <c r="H73" t="str">
        <f t="shared" ref="H73" si="127">H72</f>
        <v>UP</v>
      </c>
      <c r="J73" s="4">
        <v>2027</v>
      </c>
      <c r="K73" s="4" t="str">
        <f t="shared" si="35"/>
        <v>ELCWIN00</v>
      </c>
      <c r="L73" s="1">
        <f t="shared" si="2"/>
        <v>58.825627285817099</v>
      </c>
      <c r="M73" s="1">
        <f t="shared" si="3"/>
        <v>10.1990797106551</v>
      </c>
      <c r="N73" s="1">
        <f t="shared" si="4"/>
        <v>27.669166511878998</v>
      </c>
      <c r="O73" s="1">
        <f t="shared" si="5"/>
        <v>3.1059245039596801</v>
      </c>
      <c r="P73" s="1">
        <f t="shared" si="6"/>
        <v>78.600759107271401</v>
      </c>
      <c r="Q73" s="1">
        <f t="shared" si="7"/>
        <v>53.922104139668797</v>
      </c>
      <c r="R73" s="1">
        <f t="shared" si="8"/>
        <v>32.364038876529897</v>
      </c>
      <c r="W73" s="6">
        <v>58.825627285817099</v>
      </c>
      <c r="X73" s="6">
        <v>10.1990797106551</v>
      </c>
      <c r="Y73" s="6">
        <v>27.669166511878998</v>
      </c>
      <c r="Z73" s="6">
        <v>3.1059245039596801</v>
      </c>
      <c r="AA73" s="6">
        <v>78.600759107271401</v>
      </c>
      <c r="AB73" s="6">
        <v>53.922104139668797</v>
      </c>
      <c r="AC73" s="6">
        <v>32.364038876529897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spans="4:42" ht="16">
      <c r="D74" s="3"/>
      <c r="F74" s="1" t="s">
        <v>80</v>
      </c>
      <c r="G74" s="32" t="str">
        <f t="shared" si="16"/>
        <v>ACT_BND</v>
      </c>
      <c r="H74" t="str">
        <f t="shared" ref="H74" si="129">H73</f>
        <v>UP</v>
      </c>
      <c r="J74" s="4">
        <v>2027</v>
      </c>
      <c r="K74" s="4" t="str">
        <f t="shared" si="35"/>
        <v>ELCWOO00</v>
      </c>
      <c r="L74" s="1">
        <f t="shared" si="2"/>
        <v>10.598924478041743</v>
      </c>
      <c r="M74" s="1">
        <f t="shared" si="3"/>
        <v>37.957314458603427</v>
      </c>
      <c r="N74" s="1">
        <f t="shared" si="4"/>
        <v>0.95281135688573426</v>
      </c>
      <c r="O74" s="1">
        <f t="shared" si="5"/>
        <v>0.82867427748637146</v>
      </c>
      <c r="P74" s="1">
        <f t="shared" si="6"/>
        <v>11.360098025300829</v>
      </c>
      <c r="Q74" s="1">
        <f t="shared" si="7"/>
        <v>13.785274637457571</v>
      </c>
      <c r="R74" s="1">
        <f t="shared" si="8"/>
        <v>4.6111708665021141</v>
      </c>
      <c r="W74" s="6">
        <v>3.7096235673146101</v>
      </c>
      <c r="X74" s="6">
        <v>13.285060060511199</v>
      </c>
      <c r="Y74" s="6">
        <v>0.33348397491000698</v>
      </c>
      <c r="Z74" s="6">
        <v>0.29003599712022998</v>
      </c>
      <c r="AA74" s="6">
        <v>3.9760343088552901</v>
      </c>
      <c r="AB74" s="6">
        <v>4.8248461231101496</v>
      </c>
      <c r="AC74" s="6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spans="4:42" ht="16">
      <c r="D75" s="3"/>
      <c r="F75" s="1" t="s">
        <v>80</v>
      </c>
      <c r="G75" s="32" t="str">
        <f t="shared" si="16"/>
        <v>ACT_BND</v>
      </c>
      <c r="H75" t="str">
        <f t="shared" ref="H75" si="131">H74</f>
        <v>UP</v>
      </c>
      <c r="J75" s="4">
        <v>2028</v>
      </c>
      <c r="K75" s="4" t="str">
        <f t="shared" si="35"/>
        <v>ELCCOH00</v>
      </c>
      <c r="L75" s="1">
        <f t="shared" si="2"/>
        <v>0</v>
      </c>
      <c r="M75" s="1">
        <f t="shared" si="3"/>
        <v>0</v>
      </c>
      <c r="N75" s="1">
        <f t="shared" si="4"/>
        <v>25.854692224621999</v>
      </c>
      <c r="O75" s="1">
        <f t="shared" si="5"/>
        <v>0</v>
      </c>
      <c r="P75" s="1">
        <f t="shared" si="6"/>
        <v>0</v>
      </c>
      <c r="Q75" s="1">
        <f t="shared" si="7"/>
        <v>0</v>
      </c>
      <c r="R75" s="1">
        <f t="shared" si="8"/>
        <v>30.420917116630747</v>
      </c>
      <c r="W75" s="4">
        <v>0</v>
      </c>
      <c r="X75" s="4">
        <v>0</v>
      </c>
      <c r="Y75" s="6">
        <v>10.3418768898488</v>
      </c>
      <c r="Z75" s="4">
        <v>0</v>
      </c>
      <c r="AA75" s="4">
        <v>0</v>
      </c>
      <c r="AB75" s="4">
        <v>0</v>
      </c>
      <c r="AC75" s="6">
        <v>12.168366846652299</v>
      </c>
      <c r="AJ75">
        <f t="shared" ref="AJ75:AP75" si="132">AJ67</f>
        <v>0.4</v>
      </c>
      <c r="AK75">
        <f t="shared" si="132"/>
        <v>0.4</v>
      </c>
      <c r="AL75">
        <f t="shared" si="132"/>
        <v>0.4</v>
      </c>
      <c r="AM75">
        <f t="shared" si="132"/>
        <v>0.4</v>
      </c>
      <c r="AN75">
        <f t="shared" si="132"/>
        <v>0.4</v>
      </c>
      <c r="AO75">
        <f t="shared" si="132"/>
        <v>0.4</v>
      </c>
      <c r="AP75">
        <f t="shared" si="132"/>
        <v>0.4</v>
      </c>
    </row>
    <row r="76" spans="4:42" ht="16">
      <c r="D76" s="3"/>
      <c r="F76" s="1" t="s">
        <v>80</v>
      </c>
      <c r="G76" s="32" t="str">
        <f t="shared" si="16"/>
        <v>ACT_BND</v>
      </c>
      <c r="H76" t="str">
        <f t="shared" ref="H76" si="133">H75</f>
        <v>UP</v>
      </c>
      <c r="J76" s="4">
        <v>2028</v>
      </c>
      <c r="K76" s="4" t="str">
        <f t="shared" si="35"/>
        <v>ELCGAS00</v>
      </c>
      <c r="L76" s="1">
        <f t="shared" ref="L76:L139" si="134">W76/AJ76</f>
        <v>658.97155732541501</v>
      </c>
      <c r="M76" s="1">
        <f t="shared" ref="M76:M139" si="135">X76/AK76</f>
        <v>42.909539002879747</v>
      </c>
      <c r="N76" s="1">
        <f t="shared" ref="N76:N139" si="136">Y76/AL76</f>
        <v>103.93948848092148</v>
      </c>
      <c r="O76" s="1">
        <f t="shared" ref="O76:O139" si="137">Z76/AM76</f>
        <v>1.3584265874730024</v>
      </c>
      <c r="P76" s="1">
        <f t="shared" ref="P76:P139" si="138">AA76/AN76</f>
        <v>166.59371661267102</v>
      </c>
      <c r="Q76" s="1">
        <f t="shared" ref="Q76:Q139" si="139">AB76/AO76</f>
        <v>6.3896973461122997</v>
      </c>
      <c r="R76" s="1">
        <f t="shared" ref="R76:R139" si="140">AC76/AP76</f>
        <v>18.089496829553624</v>
      </c>
      <c r="W76" s="6">
        <v>263.58862293016603</v>
      </c>
      <c r="X76" s="6">
        <v>17.163815601151899</v>
      </c>
      <c r="Y76" s="6">
        <v>41.575795392368597</v>
      </c>
      <c r="Z76" s="6">
        <v>0.54337063498920102</v>
      </c>
      <c r="AA76" s="6">
        <v>66.637486645068407</v>
      </c>
      <c r="AB76" s="6">
        <v>2.5558789384449199</v>
      </c>
      <c r="AC76" s="6">
        <v>7.2357987318214496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spans="4:42" ht="16">
      <c r="D77" s="3"/>
      <c r="F77" s="1" t="s">
        <v>80</v>
      </c>
      <c r="G77" s="32" t="str">
        <f t="shared" si="16"/>
        <v>ACT_BND</v>
      </c>
      <c r="H77" t="str">
        <f t="shared" ref="H77" si="142">H76</f>
        <v>UP</v>
      </c>
      <c r="J77" s="4">
        <v>2028</v>
      </c>
      <c r="K77" s="4" t="str">
        <f t="shared" si="35"/>
        <v>ELCHFO00</v>
      </c>
      <c r="L77" s="1">
        <f t="shared" si="134"/>
        <v>0.14272840172786166</v>
      </c>
      <c r="M77" s="1">
        <f t="shared" si="135"/>
        <v>2.3097921418286536</v>
      </c>
      <c r="N77" s="1">
        <f t="shared" si="136"/>
        <v>6.2541396688265E-3</v>
      </c>
      <c r="O77" s="1">
        <f t="shared" si="137"/>
        <v>0.17065649328053767</v>
      </c>
      <c r="P77" s="1">
        <f t="shared" si="138"/>
        <v>0.77689816414686674</v>
      </c>
      <c r="Q77" s="1">
        <f t="shared" si="139"/>
        <v>5.8144108171346334</v>
      </c>
      <c r="R77" s="1">
        <f t="shared" si="140"/>
        <v>5.0119813903287671</v>
      </c>
      <c r="W77" s="6">
        <v>4.2818520518358501E-2</v>
      </c>
      <c r="X77" s="6">
        <v>0.69293764254859602</v>
      </c>
      <c r="Y77" s="6">
        <v>1.8762419006479499E-3</v>
      </c>
      <c r="Z77" s="6">
        <v>5.1196947984161301E-2</v>
      </c>
      <c r="AA77" s="6">
        <v>0.23306944924406001</v>
      </c>
      <c r="AB77" s="6">
        <v>1.7443232451403901</v>
      </c>
      <c r="AC77" s="6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spans="4:42" ht="16">
      <c r="D78" s="3"/>
      <c r="F78" s="1" t="s">
        <v>80</v>
      </c>
      <c r="G78" s="32" t="str">
        <f t="shared" si="16"/>
        <v>ACT_BND</v>
      </c>
      <c r="H78" t="str">
        <f t="shared" ref="H78" si="144">H77</f>
        <v>UP</v>
      </c>
      <c r="J78" s="4">
        <v>2028</v>
      </c>
      <c r="K78" s="4" t="str">
        <f t="shared" si="35"/>
        <v>ELCHYD00</v>
      </c>
      <c r="L78" s="1">
        <f t="shared" si="134"/>
        <v>6.1272107724165572</v>
      </c>
      <c r="M78" s="1">
        <f t="shared" si="135"/>
        <v>236.93995972590204</v>
      </c>
      <c r="N78" s="1">
        <f t="shared" si="136"/>
        <v>14.682410471079795</v>
      </c>
      <c r="O78" s="1">
        <f t="shared" si="137"/>
        <v>125.99486595711546</v>
      </c>
      <c r="P78" s="1">
        <f t="shared" si="138"/>
        <v>138.94743199513093</v>
      </c>
      <c r="Q78" s="1">
        <f t="shared" si="139"/>
        <v>880.34243540929072</v>
      </c>
      <c r="R78" s="1">
        <f t="shared" si="140"/>
        <v>181.09689429501341</v>
      </c>
      <c r="W78" s="6">
        <v>5.9433944492440602</v>
      </c>
      <c r="X78" s="6">
        <v>229.83176093412499</v>
      </c>
      <c r="Y78" s="6">
        <v>14.2419381569474</v>
      </c>
      <c r="Z78" s="6">
        <v>122.215019978402</v>
      </c>
      <c r="AA78" s="6">
        <v>134.779009035277</v>
      </c>
      <c r="AB78" s="6">
        <v>853.93216234701197</v>
      </c>
      <c r="AC78" s="6">
        <v>175.66398746616301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spans="4:42" ht="16">
      <c r="D79" s="3"/>
      <c r="F79" s="1" t="s">
        <v>80</v>
      </c>
      <c r="G79" s="32" t="str">
        <f t="shared" si="16"/>
        <v>ACT_BND</v>
      </c>
      <c r="H79" t="str">
        <f t="shared" ref="H79" si="146">H78</f>
        <v>UP</v>
      </c>
      <c r="J79" s="4">
        <v>2028</v>
      </c>
      <c r="K79" s="4" t="str">
        <f t="shared" si="35"/>
        <v>ENCAN01_SMR</v>
      </c>
      <c r="L79" s="1">
        <f t="shared" si="134"/>
        <v>0</v>
      </c>
      <c r="M79" s="1">
        <f t="shared" si="135"/>
        <v>0</v>
      </c>
      <c r="N79" s="1">
        <f t="shared" si="136"/>
        <v>0</v>
      </c>
      <c r="O79" s="1">
        <f t="shared" si="137"/>
        <v>0</v>
      </c>
      <c r="P79" s="5">
        <v>39.414472571634299</v>
      </c>
      <c r="Q79" s="1">
        <f t="shared" si="139"/>
        <v>0</v>
      </c>
      <c r="R79" s="5">
        <v>5.9115020496760202</v>
      </c>
      <c r="W79" s="4">
        <v>0</v>
      </c>
      <c r="X79" s="4">
        <v>0</v>
      </c>
      <c r="Y79" s="4">
        <v>0</v>
      </c>
      <c r="Z79" s="4">
        <v>0</v>
      </c>
      <c r="AA79" s="6">
        <v>266.28430457163398</v>
      </c>
      <c r="AB79" s="4">
        <v>0</v>
      </c>
      <c r="AC79" s="6">
        <v>18.363494049676</v>
      </c>
      <c r="AJ79">
        <f t="shared" ref="AJ79:AP79" si="147">AJ71</f>
        <v>0.7</v>
      </c>
      <c r="AK79">
        <f t="shared" si="147"/>
        <v>0.7</v>
      </c>
      <c r="AL79">
        <f t="shared" si="147"/>
        <v>0.7</v>
      </c>
      <c r="AM79">
        <f t="shared" si="147"/>
        <v>0.7</v>
      </c>
      <c r="AN79">
        <f t="shared" si="147"/>
        <v>0.7</v>
      </c>
      <c r="AO79">
        <f t="shared" si="147"/>
        <v>0.7</v>
      </c>
      <c r="AP79">
        <f t="shared" si="147"/>
        <v>0.7</v>
      </c>
    </row>
    <row r="80" spans="4:42" ht="16">
      <c r="D80" s="3"/>
      <c r="F80" s="1" t="s">
        <v>80</v>
      </c>
      <c r="G80" s="32" t="str">
        <f t="shared" si="16"/>
        <v>ACT_BND</v>
      </c>
      <c r="H80" t="str">
        <f t="shared" ref="H80" si="148">H79</f>
        <v>UP</v>
      </c>
      <c r="J80" s="4">
        <v>2028</v>
      </c>
      <c r="K80" s="4" t="str">
        <f t="shared" si="35"/>
        <v>ELCSOL00</v>
      </c>
      <c r="L80" s="1">
        <f t="shared" si="134"/>
        <v>12.6085933585313</v>
      </c>
      <c r="M80" s="1">
        <f t="shared" si="135"/>
        <v>4.3657429806587498</v>
      </c>
      <c r="N80" s="1">
        <f t="shared" si="136"/>
        <v>0.80493105831533496</v>
      </c>
      <c r="O80" s="1">
        <f t="shared" si="137"/>
        <v>0.175202329769618</v>
      </c>
      <c r="P80" s="1">
        <f t="shared" si="138"/>
        <v>30.6988785781137</v>
      </c>
      <c r="Q80" s="1">
        <f t="shared" si="139"/>
        <v>0.35803978228941702</v>
      </c>
      <c r="R80" s="1">
        <f t="shared" si="140"/>
        <v>0.29122700883369301</v>
      </c>
      <c r="W80" s="6">
        <v>12.6085933585313</v>
      </c>
      <c r="X80" s="6">
        <v>4.3657429806587498</v>
      </c>
      <c r="Y80" s="6">
        <v>0.80493105831533496</v>
      </c>
      <c r="Z80" s="6">
        <v>0.175202329769618</v>
      </c>
      <c r="AA80" s="6">
        <v>30.6988785781137</v>
      </c>
      <c r="AB80" s="6">
        <v>0.35803978228941702</v>
      </c>
      <c r="AC80" s="6">
        <v>0.29122700883369301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spans="4:42" ht="16">
      <c r="D81" s="3"/>
      <c r="F81" s="1" t="s">
        <v>80</v>
      </c>
      <c r="G81" s="32" t="str">
        <f t="shared" si="16"/>
        <v>ACT_BND</v>
      </c>
      <c r="H81" t="str">
        <f t="shared" ref="H81" si="150">H80</f>
        <v>UP</v>
      </c>
      <c r="J81" s="4">
        <v>2028</v>
      </c>
      <c r="K81" s="4" t="str">
        <f t="shared" si="35"/>
        <v>ELCWIN00</v>
      </c>
      <c r="L81" s="1">
        <f t="shared" si="134"/>
        <v>62.9679409647228</v>
      </c>
      <c r="M81" s="1">
        <f t="shared" si="135"/>
        <v>10.840238843124601</v>
      </c>
      <c r="N81" s="1">
        <f t="shared" si="136"/>
        <v>29.845972717782601</v>
      </c>
      <c r="O81" s="1">
        <f t="shared" si="137"/>
        <v>3.3705472275017998</v>
      </c>
      <c r="P81" s="1">
        <f t="shared" si="138"/>
        <v>85.373114722822194</v>
      </c>
      <c r="Q81" s="1">
        <f t="shared" si="139"/>
        <v>53.922104139668797</v>
      </c>
      <c r="R81" s="1">
        <f t="shared" si="140"/>
        <v>39.624677893808503</v>
      </c>
      <c r="W81" s="6">
        <v>62.9679409647228</v>
      </c>
      <c r="X81" s="6">
        <v>10.840238843124601</v>
      </c>
      <c r="Y81" s="6">
        <v>29.845972717782601</v>
      </c>
      <c r="Z81" s="6">
        <v>3.3705472275017998</v>
      </c>
      <c r="AA81" s="6">
        <v>85.373114722822194</v>
      </c>
      <c r="AB81" s="6">
        <v>53.922104139668797</v>
      </c>
      <c r="AC81" s="6">
        <v>39.624677893808503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spans="4:42" ht="16">
      <c r="D82" s="3"/>
      <c r="F82" s="1" t="s">
        <v>80</v>
      </c>
      <c r="G82" s="32" t="str">
        <f t="shared" si="16"/>
        <v>ACT_BND</v>
      </c>
      <c r="H82" t="str">
        <f t="shared" ref="H82" si="152">H81</f>
        <v>UP</v>
      </c>
      <c r="J82" s="4">
        <v>2028</v>
      </c>
      <c r="K82" s="4" t="str">
        <f t="shared" si="35"/>
        <v>ELCWOO00</v>
      </c>
      <c r="L82" s="1">
        <f t="shared" si="134"/>
        <v>9.0888709647228296</v>
      </c>
      <c r="M82" s="1">
        <f t="shared" si="135"/>
        <v>40.41717907538829</v>
      </c>
      <c r="N82" s="1">
        <f t="shared" si="136"/>
        <v>0.87452106602900292</v>
      </c>
      <c r="O82" s="1">
        <f t="shared" si="137"/>
        <v>0.80357914224004867</v>
      </c>
      <c r="P82" s="1">
        <f t="shared" si="138"/>
        <v>15.129075388254659</v>
      </c>
      <c r="Q82" s="1">
        <f t="shared" si="139"/>
        <v>13.840206592615459</v>
      </c>
      <c r="R82" s="1">
        <f t="shared" si="140"/>
        <v>4.7561436385374858</v>
      </c>
      <c r="W82" s="6">
        <v>3.18110483765299</v>
      </c>
      <c r="X82" s="6">
        <v>14.146012676385901</v>
      </c>
      <c r="Y82" s="6">
        <v>0.30608237311015102</v>
      </c>
      <c r="Z82" s="6">
        <v>0.28125269978401701</v>
      </c>
      <c r="AA82" s="6">
        <v>5.2951763858891301</v>
      </c>
      <c r="AB82" s="6">
        <v>4.8440723074154102</v>
      </c>
      <c r="AC82" s="6">
        <v>1.6646502734881199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spans="4:42" ht="16">
      <c r="D83" s="3"/>
      <c r="F83" s="1" t="s">
        <v>80</v>
      </c>
      <c r="G83" s="32" t="str">
        <f t="shared" ref="G83:G146" si="154">G82</f>
        <v>ACT_BND</v>
      </c>
      <c r="H83" t="str">
        <f t="shared" ref="H83" si="155">H82</f>
        <v>UP</v>
      </c>
      <c r="J83" s="4">
        <v>2029</v>
      </c>
      <c r="K83" s="4" t="str">
        <f t="shared" si="35"/>
        <v>ELCCOH00</v>
      </c>
      <c r="L83" s="1">
        <f t="shared" si="134"/>
        <v>0</v>
      </c>
      <c r="M83" s="1">
        <f t="shared" si="135"/>
        <v>0</v>
      </c>
      <c r="N83" s="1">
        <f t="shared" si="136"/>
        <v>9.4992235421166242</v>
      </c>
      <c r="O83" s="1">
        <f t="shared" si="137"/>
        <v>0</v>
      </c>
      <c r="P83" s="1">
        <f t="shared" si="138"/>
        <v>0</v>
      </c>
      <c r="Q83" s="1">
        <f t="shared" si="139"/>
        <v>0</v>
      </c>
      <c r="R83" s="1">
        <f t="shared" si="140"/>
        <v>22.945617710583146</v>
      </c>
      <c r="W83" s="4">
        <v>0</v>
      </c>
      <c r="X83" s="4">
        <v>0</v>
      </c>
      <c r="Y83" s="6">
        <v>3.79968941684665</v>
      </c>
      <c r="Z83" s="4">
        <v>0</v>
      </c>
      <c r="AA83" s="4">
        <v>0</v>
      </c>
      <c r="AB83" s="4">
        <v>0</v>
      </c>
      <c r="AC83" s="6">
        <v>9.1782470842332593</v>
      </c>
      <c r="AJ83">
        <f t="shared" ref="AJ83:AP83" si="156">AJ75</f>
        <v>0.4</v>
      </c>
      <c r="AK83">
        <f t="shared" si="156"/>
        <v>0.4</v>
      </c>
      <c r="AL83">
        <f t="shared" si="156"/>
        <v>0.4</v>
      </c>
      <c r="AM83">
        <f t="shared" si="156"/>
        <v>0.4</v>
      </c>
      <c r="AN83">
        <f t="shared" si="156"/>
        <v>0.4</v>
      </c>
      <c r="AO83">
        <f t="shared" si="156"/>
        <v>0.4</v>
      </c>
      <c r="AP83">
        <f t="shared" si="156"/>
        <v>0.4</v>
      </c>
    </row>
    <row r="84" spans="4:42" ht="16">
      <c r="D84" s="3"/>
      <c r="F84" s="1" t="s">
        <v>80</v>
      </c>
      <c r="G84" s="32" t="str">
        <f t="shared" si="154"/>
        <v>ACT_BND</v>
      </c>
      <c r="H84" t="str">
        <f t="shared" ref="H84" si="157">H83</f>
        <v>UP</v>
      </c>
      <c r="J84" s="4">
        <v>2029</v>
      </c>
      <c r="K84" s="4" t="str">
        <f t="shared" si="35"/>
        <v>ELCGAS00</v>
      </c>
      <c r="L84" s="1">
        <f t="shared" si="134"/>
        <v>652.68994159467252</v>
      </c>
      <c r="M84" s="1">
        <f t="shared" si="135"/>
        <v>78.462518593592492</v>
      </c>
      <c r="N84" s="1">
        <f t="shared" si="136"/>
        <v>121.97164155867523</v>
      </c>
      <c r="O84" s="1">
        <f t="shared" si="137"/>
        <v>0.99512388768898485</v>
      </c>
      <c r="P84" s="1">
        <f t="shared" si="138"/>
        <v>188.03950008999274</v>
      </c>
      <c r="Q84" s="1">
        <f t="shared" si="139"/>
        <v>4.9369417944564491</v>
      </c>
      <c r="R84" s="1">
        <f t="shared" si="140"/>
        <v>16.035161895698351</v>
      </c>
      <c r="W84" s="6">
        <v>261.07597663786902</v>
      </c>
      <c r="X84" s="6">
        <v>31.385007437437</v>
      </c>
      <c r="Y84" s="6">
        <v>48.788656623470096</v>
      </c>
      <c r="Z84" s="6">
        <v>0.39804955507559397</v>
      </c>
      <c r="AA84" s="6">
        <v>75.215800035997106</v>
      </c>
      <c r="AB84" s="6">
        <v>1.9747767177825799</v>
      </c>
      <c r="AC84" s="6">
        <v>6.4140647582793404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spans="4:42" ht="16">
      <c r="D85" s="3"/>
      <c r="F85" s="1" t="s">
        <v>80</v>
      </c>
      <c r="G85" s="32" t="str">
        <f t="shared" si="154"/>
        <v>ACT_BND</v>
      </c>
      <c r="H85" t="str">
        <f t="shared" ref="H85" si="159">H84</f>
        <v>UP</v>
      </c>
      <c r="J85" s="4">
        <v>2029</v>
      </c>
      <c r="K85" s="4" t="str">
        <f t="shared" si="35"/>
        <v>ELCHFO00</v>
      </c>
      <c r="L85" s="1">
        <f t="shared" si="134"/>
        <v>9.2773487401008006E-2</v>
      </c>
      <c r="M85" s="1">
        <f t="shared" si="135"/>
        <v>2.2110321778257731</v>
      </c>
      <c r="N85" s="1">
        <f t="shared" si="136"/>
        <v>4.0651907847372333E-3</v>
      </c>
      <c r="O85" s="1">
        <f t="shared" si="137"/>
        <v>0.12165689680825534</v>
      </c>
      <c r="P85" s="1">
        <f t="shared" si="138"/>
        <v>0.50498372786177004</v>
      </c>
      <c r="Q85" s="1">
        <f t="shared" si="139"/>
        <v>3.7900876733861333</v>
      </c>
      <c r="R85" s="1">
        <f t="shared" si="140"/>
        <v>3.7971116875450002</v>
      </c>
      <c r="W85" s="6">
        <v>2.78320462203024E-2</v>
      </c>
      <c r="X85" s="6">
        <v>0.66330965334773195</v>
      </c>
      <c r="Y85" s="6">
        <v>1.21955723542117E-3</v>
      </c>
      <c r="Z85" s="6">
        <v>3.6497069042476599E-2</v>
      </c>
      <c r="AA85" s="6">
        <v>0.15149511835853099</v>
      </c>
      <c r="AB85" s="6">
        <v>1.13702630201584</v>
      </c>
      <c r="AC85" s="6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spans="4:42" ht="16">
      <c r="D86" s="3"/>
      <c r="F86" s="1" t="s">
        <v>80</v>
      </c>
      <c r="G86" s="32" t="str">
        <f t="shared" si="154"/>
        <v>ACT_BND</v>
      </c>
      <c r="H86" t="str">
        <f t="shared" ref="H86" si="161">H85</f>
        <v>UP</v>
      </c>
      <c r="J86" s="4">
        <v>2029</v>
      </c>
      <c r="K86" s="4" t="str">
        <f t="shared" si="35"/>
        <v>ELCHYD00</v>
      </c>
      <c r="L86" s="1">
        <f t="shared" si="134"/>
        <v>6.1272107724165572</v>
      </c>
      <c r="M86" s="1">
        <f t="shared" si="135"/>
        <v>237.0779366910856</v>
      </c>
      <c r="N86" s="1">
        <f t="shared" si="136"/>
        <v>15.247378043983298</v>
      </c>
      <c r="O86" s="1">
        <f t="shared" si="137"/>
        <v>144.54783727817218</v>
      </c>
      <c r="P86" s="1">
        <f t="shared" si="138"/>
        <v>140.08355766590208</v>
      </c>
      <c r="Q86" s="1">
        <f t="shared" si="139"/>
        <v>895.19763458098566</v>
      </c>
      <c r="R86" s="1">
        <f t="shared" si="140"/>
        <v>181.73869793480412</v>
      </c>
      <c r="W86" s="6">
        <v>5.9433944492440602</v>
      </c>
      <c r="X86" s="6">
        <v>229.96559859035301</v>
      </c>
      <c r="Y86" s="6">
        <v>14.789956702663799</v>
      </c>
      <c r="Z86" s="6">
        <v>140.211402159827</v>
      </c>
      <c r="AA86" s="6">
        <v>135.881050935925</v>
      </c>
      <c r="AB86" s="6">
        <v>868.34170554355603</v>
      </c>
      <c r="AC86" s="6">
        <v>176.28653699675999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spans="4:42" ht="16">
      <c r="D87" s="3"/>
      <c r="F87" s="1" t="s">
        <v>80</v>
      </c>
      <c r="G87" s="32" t="str">
        <f t="shared" si="154"/>
        <v>ACT_BND</v>
      </c>
      <c r="H87" t="str">
        <f t="shared" ref="H87" si="163">H86</f>
        <v>UP</v>
      </c>
      <c r="J87" s="4">
        <v>2029</v>
      </c>
      <c r="K87" s="4" t="str">
        <f t="shared" si="35"/>
        <v>ENCAN01_SMR</v>
      </c>
      <c r="L87" s="1">
        <f t="shared" si="134"/>
        <v>0</v>
      </c>
      <c r="M87" s="1">
        <f t="shared" si="135"/>
        <v>0</v>
      </c>
      <c r="N87" s="1">
        <f t="shared" si="136"/>
        <v>0</v>
      </c>
      <c r="O87" s="1">
        <f t="shared" si="137"/>
        <v>0</v>
      </c>
      <c r="P87" s="5">
        <v>54.814963896328301</v>
      </c>
      <c r="Q87" s="1">
        <f t="shared" si="139"/>
        <v>0</v>
      </c>
      <c r="R87" s="5">
        <v>6.6940335635348696</v>
      </c>
      <c r="W87" s="4">
        <v>0</v>
      </c>
      <c r="X87" s="4">
        <v>0</v>
      </c>
      <c r="Y87" s="4">
        <v>0</v>
      </c>
      <c r="Z87" s="4">
        <v>0</v>
      </c>
      <c r="AA87" s="6">
        <v>274.59729589632798</v>
      </c>
      <c r="AB87" s="4">
        <v>0</v>
      </c>
      <c r="AC87" s="6">
        <v>18.756900813534902</v>
      </c>
      <c r="AJ87">
        <f t="shared" ref="AJ87:AP87" si="164">AJ79</f>
        <v>0.7</v>
      </c>
      <c r="AK87">
        <f t="shared" si="164"/>
        <v>0.7</v>
      </c>
      <c r="AL87">
        <f t="shared" si="164"/>
        <v>0.7</v>
      </c>
      <c r="AM87">
        <f t="shared" si="164"/>
        <v>0.7</v>
      </c>
      <c r="AN87">
        <f t="shared" si="164"/>
        <v>0.7</v>
      </c>
      <c r="AO87">
        <f t="shared" si="164"/>
        <v>0.7</v>
      </c>
      <c r="AP87">
        <f t="shared" si="164"/>
        <v>0.7</v>
      </c>
    </row>
    <row r="88" spans="4:42" ht="16">
      <c r="D88" s="3"/>
      <c r="F88" s="1" t="s">
        <v>80</v>
      </c>
      <c r="G88" s="32" t="str">
        <f t="shared" si="154"/>
        <v>ACT_BND</v>
      </c>
      <c r="H88" t="str">
        <f t="shared" ref="H88" si="165">H87</f>
        <v>UP</v>
      </c>
      <c r="J88" s="4">
        <v>2029</v>
      </c>
      <c r="K88" s="4" t="str">
        <f t="shared" si="35"/>
        <v>ELCSOL00</v>
      </c>
      <c r="L88" s="1">
        <f t="shared" si="134"/>
        <v>13.907436407487401</v>
      </c>
      <c r="M88" s="1">
        <f t="shared" si="135"/>
        <v>4.8892898779193699</v>
      </c>
      <c r="N88" s="1">
        <f t="shared" si="136"/>
        <v>0.89442055687544997</v>
      </c>
      <c r="O88" s="1">
        <f t="shared" si="137"/>
        <v>0.21278457858171301</v>
      </c>
      <c r="P88" s="1">
        <f t="shared" si="138"/>
        <v>31.020876864650798</v>
      </c>
      <c r="Q88" s="1">
        <f t="shared" si="139"/>
        <v>0.44194777429805598</v>
      </c>
      <c r="R88" s="1">
        <f t="shared" si="140"/>
        <v>0.32442319034197298</v>
      </c>
      <c r="W88" s="6">
        <v>13.907436407487401</v>
      </c>
      <c r="X88" s="6">
        <v>4.8892898779193699</v>
      </c>
      <c r="Y88" s="6">
        <v>0.89442055687544997</v>
      </c>
      <c r="Z88" s="6">
        <v>0.21278457858171301</v>
      </c>
      <c r="AA88" s="6">
        <v>31.020876864650798</v>
      </c>
      <c r="AB88" s="6">
        <v>0.44194777429805598</v>
      </c>
      <c r="AC88" s="6">
        <v>0.32442319034197298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spans="4:42" ht="16">
      <c r="D89" s="3"/>
      <c r="F89" s="1" t="s">
        <v>80</v>
      </c>
      <c r="G89" s="32" t="str">
        <f t="shared" si="154"/>
        <v>ACT_BND</v>
      </c>
      <c r="H89" t="str">
        <f t="shared" ref="H89" si="167">H88</f>
        <v>UP</v>
      </c>
      <c r="J89" s="4">
        <v>2029</v>
      </c>
      <c r="K89" s="4" t="str">
        <f t="shared" si="35"/>
        <v>ELCWIN00</v>
      </c>
      <c r="L89" s="1">
        <f t="shared" si="134"/>
        <v>67.110254643628494</v>
      </c>
      <c r="M89" s="1">
        <f t="shared" si="135"/>
        <v>11.4831750785817</v>
      </c>
      <c r="N89" s="1">
        <f t="shared" si="136"/>
        <v>32.339718070554397</v>
      </c>
      <c r="O89" s="1">
        <f t="shared" si="137"/>
        <v>3.6860198920086402</v>
      </c>
      <c r="P89" s="1">
        <f t="shared" si="138"/>
        <v>91.475662850971901</v>
      </c>
      <c r="Q89" s="1">
        <f t="shared" si="139"/>
        <v>53.922104139668797</v>
      </c>
      <c r="R89" s="1">
        <f t="shared" si="140"/>
        <v>46.797190140028803</v>
      </c>
      <c r="W89" s="6">
        <v>67.110254643628494</v>
      </c>
      <c r="X89" s="6">
        <v>11.4831750785817</v>
      </c>
      <c r="Y89" s="6">
        <v>32.339718070554397</v>
      </c>
      <c r="Z89" s="6">
        <v>3.6860198920086402</v>
      </c>
      <c r="AA89" s="6">
        <v>91.475662850971901</v>
      </c>
      <c r="AB89" s="6">
        <v>53.922104139668797</v>
      </c>
      <c r="AC89" s="6">
        <v>46.797190140028803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spans="4:42" ht="16">
      <c r="D90" s="3"/>
      <c r="F90" s="1" t="s">
        <v>80</v>
      </c>
      <c r="G90" s="32" t="str">
        <f t="shared" si="154"/>
        <v>ACT_BND</v>
      </c>
      <c r="H90" t="str">
        <f t="shared" ref="H90" si="169">H89</f>
        <v>UP</v>
      </c>
      <c r="J90" s="4">
        <v>2029</v>
      </c>
      <c r="K90" s="4" t="str">
        <f t="shared" si="35"/>
        <v>ELCWOO00</v>
      </c>
      <c r="L90" s="1">
        <f t="shared" si="134"/>
        <v>10.846799681168372</v>
      </c>
      <c r="M90" s="1">
        <f t="shared" si="135"/>
        <v>35.693707181939715</v>
      </c>
      <c r="N90" s="1">
        <f t="shared" si="136"/>
        <v>0.79492712372724583</v>
      </c>
      <c r="O90" s="1">
        <f t="shared" si="137"/>
        <v>0.76473664074873993</v>
      </c>
      <c r="P90" s="1">
        <f t="shared" si="138"/>
        <v>11.331893448524115</v>
      </c>
      <c r="Q90" s="1">
        <f t="shared" si="139"/>
        <v>13.895262357297145</v>
      </c>
      <c r="R90" s="1">
        <f t="shared" si="140"/>
        <v>4.1947029860125431</v>
      </c>
      <c r="W90" s="6">
        <v>3.7963798884089299</v>
      </c>
      <c r="X90" s="6">
        <v>12.4927975136789</v>
      </c>
      <c r="Y90" s="6">
        <v>0.27822449330453602</v>
      </c>
      <c r="Z90" s="6">
        <v>0.26765782426205897</v>
      </c>
      <c r="AA90" s="6">
        <v>3.96616270698344</v>
      </c>
      <c r="AB90" s="4">
        <v>4.8633418250540004</v>
      </c>
      <c r="AC90" s="6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spans="4:42" ht="16">
      <c r="D91" s="3"/>
      <c r="F91" s="1" t="s">
        <v>80</v>
      </c>
      <c r="G91" s="32" t="str">
        <f t="shared" si="154"/>
        <v>ACT_BND</v>
      </c>
      <c r="H91" t="str">
        <f t="shared" ref="H91" si="171">H90</f>
        <v>UP</v>
      </c>
      <c r="J91" s="4">
        <v>2030</v>
      </c>
      <c r="K91" s="4" t="str">
        <f t="shared" ref="K91:K154" si="172">K83</f>
        <v>ELCCOH00</v>
      </c>
      <c r="L91" s="1">
        <f t="shared" si="134"/>
        <v>0</v>
      </c>
      <c r="M91" s="1">
        <f t="shared" si="135"/>
        <v>0</v>
      </c>
      <c r="N91" s="1">
        <f t="shared" si="136"/>
        <v>5.8928185745140498</v>
      </c>
      <c r="O91" s="1">
        <f t="shared" si="137"/>
        <v>0</v>
      </c>
      <c r="P91" s="1">
        <f t="shared" si="138"/>
        <v>0</v>
      </c>
      <c r="Q91" s="1">
        <f t="shared" si="139"/>
        <v>0</v>
      </c>
      <c r="R91" s="1">
        <f t="shared" si="140"/>
        <v>7.4604272858171236E-4</v>
      </c>
      <c r="W91" s="4">
        <v>0</v>
      </c>
      <c r="X91" s="4">
        <v>0</v>
      </c>
      <c r="Y91" s="6">
        <v>2.3571274298056202</v>
      </c>
      <c r="Z91" s="4">
        <v>0</v>
      </c>
      <c r="AA91" s="4">
        <v>0</v>
      </c>
      <c r="AB91" s="4">
        <v>0</v>
      </c>
      <c r="AC91" s="6">
        <v>2.9841709143268498E-4</v>
      </c>
      <c r="AJ91">
        <f t="shared" ref="AJ91:AP91" si="173">AJ83</f>
        <v>0.4</v>
      </c>
      <c r="AK91">
        <f t="shared" si="173"/>
        <v>0.4</v>
      </c>
      <c r="AL91">
        <f t="shared" si="173"/>
        <v>0.4</v>
      </c>
      <c r="AM91">
        <f t="shared" si="173"/>
        <v>0.4</v>
      </c>
      <c r="AN91">
        <f t="shared" si="173"/>
        <v>0.4</v>
      </c>
      <c r="AO91">
        <f t="shared" si="173"/>
        <v>0.4</v>
      </c>
      <c r="AP91">
        <f t="shared" si="173"/>
        <v>0.4</v>
      </c>
    </row>
    <row r="92" spans="4:42" ht="16">
      <c r="D92" s="3"/>
      <c r="F92" s="1" t="s">
        <v>80</v>
      </c>
      <c r="G92" s="32" t="str">
        <f t="shared" si="154"/>
        <v>ACT_BND</v>
      </c>
      <c r="H92" t="str">
        <f t="shared" ref="H92" si="174">H91</f>
        <v>UP</v>
      </c>
      <c r="J92" s="4">
        <v>2030</v>
      </c>
      <c r="K92" s="4" t="str">
        <f t="shared" si="172"/>
        <v>ELCGAS00</v>
      </c>
      <c r="L92" s="1">
        <f t="shared" si="134"/>
        <v>650.69121931245502</v>
      </c>
      <c r="M92" s="1">
        <f t="shared" si="135"/>
        <v>94.955235961122995</v>
      </c>
      <c r="N92" s="1">
        <f t="shared" si="136"/>
        <v>126.18594186465074</v>
      </c>
      <c r="O92" s="1">
        <f t="shared" si="137"/>
        <v>0.11104018178545724</v>
      </c>
      <c r="P92" s="1">
        <f t="shared" si="138"/>
        <v>219.69850998920074</v>
      </c>
      <c r="Q92" s="1">
        <f t="shared" si="139"/>
        <v>1.527317913066955</v>
      </c>
      <c r="R92" s="1">
        <f t="shared" si="140"/>
        <v>12.326515983171351</v>
      </c>
      <c r="W92" s="6">
        <v>260.27648772498202</v>
      </c>
      <c r="X92" s="6">
        <v>37.982094384449198</v>
      </c>
      <c r="Y92" s="6">
        <v>50.474376745860297</v>
      </c>
      <c r="Z92" s="6">
        <v>4.4416072714182901E-2</v>
      </c>
      <c r="AA92" s="6">
        <v>87.879403995680306</v>
      </c>
      <c r="AB92" s="6">
        <v>0.61092716522678203</v>
      </c>
      <c r="AC92" s="6">
        <v>4.9306063932685404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spans="4:42" ht="16">
      <c r="D93" s="3"/>
      <c r="F93" s="1" t="s">
        <v>80</v>
      </c>
      <c r="G93" s="32" t="str">
        <f t="shared" si="154"/>
        <v>ACT_BND</v>
      </c>
      <c r="H93" t="str">
        <f t="shared" ref="H93" si="176">H92</f>
        <v>UP</v>
      </c>
      <c r="J93" s="4">
        <v>2030</v>
      </c>
      <c r="K93" s="4" t="str">
        <f t="shared" si="172"/>
        <v>ELCHFO00</v>
      </c>
      <c r="L93" s="1">
        <f t="shared" si="134"/>
        <v>0</v>
      </c>
      <c r="M93" s="1">
        <f t="shared" si="135"/>
        <v>1.8871269496040299</v>
      </c>
      <c r="N93" s="1">
        <f t="shared" si="136"/>
        <v>0</v>
      </c>
      <c r="O93" s="1">
        <f t="shared" si="137"/>
        <v>9.4013678905687671E-3</v>
      </c>
      <c r="P93" s="1">
        <f t="shared" si="138"/>
        <v>0.16393161699064068</v>
      </c>
      <c r="Q93" s="1">
        <f t="shared" si="139"/>
        <v>3.8620158387329004</v>
      </c>
      <c r="R93" s="1">
        <f t="shared" si="140"/>
        <v>1.5004060574754035</v>
      </c>
      <c r="W93" s="4">
        <v>0</v>
      </c>
      <c r="X93" s="6">
        <v>0.56613808488120898</v>
      </c>
      <c r="Y93" s="4">
        <v>0</v>
      </c>
      <c r="Z93" s="6">
        <v>2.82041036717063E-3</v>
      </c>
      <c r="AA93" s="6">
        <v>4.9179485097192201E-2</v>
      </c>
      <c r="AB93" s="6">
        <v>1.1586047516198701</v>
      </c>
      <c r="AC93" s="6">
        <v>0.45012181724262101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spans="4:42" ht="16">
      <c r="D94" s="3"/>
      <c r="F94" s="1" t="s">
        <v>80</v>
      </c>
      <c r="G94" s="32" t="str">
        <f t="shared" si="154"/>
        <v>ACT_BND</v>
      </c>
      <c r="H94" t="str">
        <f t="shared" ref="H94" si="178">H93</f>
        <v>UP</v>
      </c>
      <c r="J94" s="4">
        <v>2030</v>
      </c>
      <c r="K94" s="4" t="str">
        <f t="shared" si="172"/>
        <v>ELCHYD00</v>
      </c>
      <c r="L94" s="1">
        <f t="shared" si="134"/>
        <v>6.1272107724165572</v>
      </c>
      <c r="M94" s="1">
        <f t="shared" si="135"/>
        <v>237.14362642411237</v>
      </c>
      <c r="N94" s="1">
        <f t="shared" si="136"/>
        <v>15.37233304387196</v>
      </c>
      <c r="O94" s="1">
        <f t="shared" si="137"/>
        <v>148.7736645068392</v>
      </c>
      <c r="P94" s="1">
        <f t="shared" si="138"/>
        <v>141.78322189070207</v>
      </c>
      <c r="Q94" s="1">
        <f t="shared" si="139"/>
        <v>912.09663816585362</v>
      </c>
      <c r="R94" s="1">
        <f t="shared" si="140"/>
        <v>182.70692377813918</v>
      </c>
      <c r="W94" s="6">
        <v>5.9433944492440602</v>
      </c>
      <c r="X94" s="6">
        <v>230.02931763138901</v>
      </c>
      <c r="Y94" s="6">
        <v>14.9111630525558</v>
      </c>
      <c r="Z94" s="6">
        <v>144.31045457163401</v>
      </c>
      <c r="AA94" s="6">
        <v>137.529725233981</v>
      </c>
      <c r="AB94" s="6">
        <v>884.73373902087803</v>
      </c>
      <c r="AC94" s="6">
        <v>177.22571606479499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spans="4:42" ht="16">
      <c r="D95" s="3"/>
      <c r="F95" s="1" t="s">
        <v>80</v>
      </c>
      <c r="G95" s="32" t="str">
        <f t="shared" si="154"/>
        <v>ACT_BND</v>
      </c>
      <c r="H95" t="str">
        <f t="shared" ref="H95" si="180">H94</f>
        <v>UP</v>
      </c>
      <c r="J95" s="4">
        <v>2030</v>
      </c>
      <c r="K95" s="4" t="str">
        <f t="shared" si="172"/>
        <v>ENCAN01_SMR</v>
      </c>
      <c r="L95" s="1">
        <f t="shared" si="134"/>
        <v>0</v>
      </c>
      <c r="M95" s="1">
        <f t="shared" si="135"/>
        <v>0</v>
      </c>
      <c r="N95" s="1">
        <f t="shared" si="136"/>
        <v>0</v>
      </c>
      <c r="O95" s="1">
        <f t="shared" si="137"/>
        <v>0</v>
      </c>
      <c r="P95" s="5">
        <v>83.257410368610095</v>
      </c>
      <c r="Q95" s="1">
        <f t="shared" si="139"/>
        <v>0</v>
      </c>
      <c r="R95" s="5">
        <v>7.7980837095032198</v>
      </c>
      <c r="W95" s="4">
        <v>0</v>
      </c>
      <c r="X95" s="4">
        <v>0</v>
      </c>
      <c r="Y95" s="4">
        <v>0</v>
      </c>
      <c r="Z95" s="4">
        <v>0</v>
      </c>
      <c r="AA95" s="6">
        <v>295.95224236860997</v>
      </c>
      <c r="AB95" s="4">
        <v>0</v>
      </c>
      <c r="AC95" s="6">
        <v>19.471826209503199</v>
      </c>
      <c r="AJ95">
        <f t="shared" ref="AJ95:AP95" si="181">AJ87</f>
        <v>0.7</v>
      </c>
      <c r="AK95">
        <f t="shared" si="181"/>
        <v>0.7</v>
      </c>
      <c r="AL95">
        <f t="shared" si="181"/>
        <v>0.7</v>
      </c>
      <c r="AM95">
        <f t="shared" si="181"/>
        <v>0.7</v>
      </c>
      <c r="AN95">
        <f t="shared" si="181"/>
        <v>0.7</v>
      </c>
      <c r="AO95">
        <f t="shared" si="181"/>
        <v>0.7</v>
      </c>
      <c r="AP95">
        <f t="shared" si="181"/>
        <v>0.7</v>
      </c>
    </row>
    <row r="96" spans="4:42" ht="16">
      <c r="D96" s="3"/>
      <c r="F96" s="1" t="s">
        <v>80</v>
      </c>
      <c r="G96" s="32" t="str">
        <f t="shared" si="154"/>
        <v>ACT_BND</v>
      </c>
      <c r="H96" t="str">
        <f t="shared" ref="H96" si="182">H95</f>
        <v>UP</v>
      </c>
      <c r="J96" s="4">
        <v>2030</v>
      </c>
      <c r="K96" s="4" t="str">
        <f t="shared" si="172"/>
        <v>ELCSOL00</v>
      </c>
      <c r="L96" s="1">
        <f t="shared" si="134"/>
        <v>15.2062794600432</v>
      </c>
      <c r="M96" s="1">
        <f t="shared" si="135"/>
        <v>5.4180663999604004</v>
      </c>
      <c r="N96" s="1">
        <f t="shared" si="136"/>
        <v>1.20470241396688</v>
      </c>
      <c r="O96" s="1">
        <f t="shared" si="137"/>
        <v>0.250366827393808</v>
      </c>
      <c r="P96" s="1">
        <f t="shared" si="138"/>
        <v>31.342875147588199</v>
      </c>
      <c r="Q96" s="1">
        <f t="shared" si="139"/>
        <v>0.52585576637869003</v>
      </c>
      <c r="R96" s="1">
        <f t="shared" si="140"/>
        <v>0.44910983279337702</v>
      </c>
      <c r="W96" s="6">
        <v>15.2062794600432</v>
      </c>
      <c r="X96" s="6">
        <v>5.4180663999604004</v>
      </c>
      <c r="Y96" s="6">
        <v>1.20470241396688</v>
      </c>
      <c r="Z96" s="6">
        <v>0.250366827393808</v>
      </c>
      <c r="AA96" s="6">
        <v>31.342875147588199</v>
      </c>
      <c r="AB96" s="6">
        <v>0.52585576637869003</v>
      </c>
      <c r="AC96" s="6">
        <v>0.44910983279337702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spans="4:42" ht="16">
      <c r="D97" s="3"/>
      <c r="F97" s="1" t="s">
        <v>80</v>
      </c>
      <c r="G97" s="32" t="str">
        <f t="shared" si="154"/>
        <v>ACT_BND</v>
      </c>
      <c r="H97" t="str">
        <f t="shared" ref="H97" si="184">H96</f>
        <v>UP</v>
      </c>
      <c r="J97" s="4">
        <v>2030</v>
      </c>
      <c r="K97" s="4" t="str">
        <f t="shared" si="172"/>
        <v>ELCWIN00</v>
      </c>
      <c r="L97" s="1">
        <f t="shared" si="134"/>
        <v>71.252568322534202</v>
      </c>
      <c r="M97" s="1">
        <f t="shared" si="135"/>
        <v>12.1445251689345</v>
      </c>
      <c r="N97" s="1">
        <f t="shared" si="136"/>
        <v>34.711750446364299</v>
      </c>
      <c r="O97" s="1">
        <f t="shared" si="137"/>
        <v>3.9506931353491699</v>
      </c>
      <c r="P97" s="1">
        <f t="shared" si="138"/>
        <v>102.751420950324</v>
      </c>
      <c r="Q97" s="1">
        <f t="shared" si="139"/>
        <v>53.922104139668797</v>
      </c>
      <c r="R97" s="1">
        <f t="shared" si="140"/>
        <v>53.993641133549303</v>
      </c>
      <c r="W97" s="6">
        <v>71.252568322534202</v>
      </c>
      <c r="X97" s="6">
        <v>12.1445251689345</v>
      </c>
      <c r="Y97" s="6">
        <v>34.711750446364299</v>
      </c>
      <c r="Z97" s="6">
        <v>3.9506931353491699</v>
      </c>
      <c r="AA97" s="6">
        <v>102.751420950324</v>
      </c>
      <c r="AB97" s="6">
        <v>53.922104139668797</v>
      </c>
      <c r="AC97" s="6">
        <v>53.993641133549303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spans="4:42" ht="16">
      <c r="D98" s="3"/>
      <c r="F98" s="1" t="s">
        <v>80</v>
      </c>
      <c r="G98" s="32" t="str">
        <f t="shared" si="154"/>
        <v>ACT_BND</v>
      </c>
      <c r="H98" t="str">
        <f t="shared" ref="H98" si="186">H97</f>
        <v>UP</v>
      </c>
      <c r="J98" s="4">
        <v>2030</v>
      </c>
      <c r="K98" s="4" t="str">
        <f t="shared" si="172"/>
        <v>ELCWOO00</v>
      </c>
      <c r="L98" s="1">
        <f t="shared" si="134"/>
        <v>11.893441468682514</v>
      </c>
      <c r="M98" s="1">
        <f t="shared" si="135"/>
        <v>32.974786204875144</v>
      </c>
      <c r="N98" s="1">
        <f t="shared" si="136"/>
        <v>0.1299598889231717</v>
      </c>
      <c r="O98" s="1">
        <f t="shared" si="137"/>
        <v>0.83176198159004289</v>
      </c>
      <c r="P98" s="1">
        <f t="shared" si="138"/>
        <v>12.357297130515287</v>
      </c>
      <c r="Q98" s="1">
        <f t="shared" si="139"/>
        <v>13.970500164558258</v>
      </c>
      <c r="R98" s="1">
        <f t="shared" si="140"/>
        <v>4.2182559863313713</v>
      </c>
      <c r="W98" s="6">
        <v>4.1627045140388796</v>
      </c>
      <c r="X98" s="6">
        <v>11.5411751717063</v>
      </c>
      <c r="Y98" s="6">
        <v>4.5485961123110097E-2</v>
      </c>
      <c r="Z98" s="6">
        <v>0.29111669355651498</v>
      </c>
      <c r="AA98" s="6">
        <v>4.3250539956803502</v>
      </c>
      <c r="AB98" s="6">
        <v>4.8896750575953902</v>
      </c>
      <c r="AC98" s="6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spans="4:42" ht="16">
      <c r="D99" s="3"/>
      <c r="F99" s="1" t="s">
        <v>80</v>
      </c>
      <c r="G99" s="32" t="str">
        <f t="shared" si="154"/>
        <v>ACT_BND</v>
      </c>
      <c r="H99" t="str">
        <f t="shared" ref="H99" si="188">H98</f>
        <v>UP</v>
      </c>
      <c r="J99" s="4">
        <v>2031</v>
      </c>
      <c r="K99" s="4" t="str">
        <f t="shared" si="172"/>
        <v>ELCCOH00</v>
      </c>
      <c r="L99" s="1">
        <f t="shared" si="134"/>
        <v>0</v>
      </c>
      <c r="M99" s="1">
        <f t="shared" si="135"/>
        <v>0</v>
      </c>
      <c r="N99" s="1">
        <f t="shared" si="136"/>
        <v>5.8928185745140498</v>
      </c>
      <c r="O99" s="1">
        <f t="shared" si="137"/>
        <v>0</v>
      </c>
      <c r="P99" s="1">
        <f t="shared" si="138"/>
        <v>0</v>
      </c>
      <c r="Q99" s="1">
        <f t="shared" si="139"/>
        <v>0</v>
      </c>
      <c r="R99" s="1">
        <f t="shared" si="140"/>
        <v>0</v>
      </c>
      <c r="W99" s="4">
        <v>0</v>
      </c>
      <c r="X99" s="4">
        <v>0</v>
      </c>
      <c r="Y99" s="6">
        <v>2.3571274298056202</v>
      </c>
      <c r="Z99" s="4">
        <v>0</v>
      </c>
      <c r="AA99" s="4">
        <v>0</v>
      </c>
      <c r="AB99" s="4">
        <v>0</v>
      </c>
      <c r="AC99" s="4">
        <v>0</v>
      </c>
      <c r="AJ99">
        <f t="shared" ref="AJ99:AP99" si="189">AJ91</f>
        <v>0.4</v>
      </c>
      <c r="AK99">
        <f t="shared" si="189"/>
        <v>0.4</v>
      </c>
      <c r="AL99">
        <f t="shared" si="189"/>
        <v>0.4</v>
      </c>
      <c r="AM99">
        <f t="shared" si="189"/>
        <v>0.4</v>
      </c>
      <c r="AN99">
        <f t="shared" si="189"/>
        <v>0.4</v>
      </c>
      <c r="AO99">
        <f t="shared" si="189"/>
        <v>0.4</v>
      </c>
      <c r="AP99">
        <f t="shared" si="189"/>
        <v>0.4</v>
      </c>
    </row>
    <row r="100" spans="4:42" ht="16">
      <c r="D100" s="3"/>
      <c r="F100" s="1" t="s">
        <v>80</v>
      </c>
      <c r="G100" s="32" t="str">
        <f t="shared" si="154"/>
        <v>ACT_BND</v>
      </c>
      <c r="H100" t="str">
        <f t="shared" ref="H100" si="190">H99</f>
        <v>UP</v>
      </c>
      <c r="J100" s="4">
        <v>2031</v>
      </c>
      <c r="K100" s="4" t="str">
        <f t="shared" si="172"/>
        <v>ELCGAS00</v>
      </c>
      <c r="L100" s="1">
        <f t="shared" si="134"/>
        <v>554.36168268538495</v>
      </c>
      <c r="M100" s="1">
        <f t="shared" si="135"/>
        <v>91.914193747300246</v>
      </c>
      <c r="N100" s="1">
        <f t="shared" si="136"/>
        <v>107.76266603671701</v>
      </c>
      <c r="O100" s="1">
        <f t="shared" si="137"/>
        <v>0.1167989726421885</v>
      </c>
      <c r="P100" s="1">
        <f t="shared" si="138"/>
        <v>182.96209935205175</v>
      </c>
      <c r="Q100" s="1">
        <f t="shared" si="139"/>
        <v>1.5202328419726423</v>
      </c>
      <c r="R100" s="1">
        <f t="shared" si="140"/>
        <v>3.8469515777357746</v>
      </c>
      <c r="W100" s="6">
        <v>221.74467307415401</v>
      </c>
      <c r="X100" s="6">
        <v>36.765677498920098</v>
      </c>
      <c r="Y100" s="6">
        <v>43.105066414686803</v>
      </c>
      <c r="Z100" s="6">
        <v>4.6719589056875399E-2</v>
      </c>
      <c r="AA100" s="6">
        <v>73.184839740820706</v>
      </c>
      <c r="AB100" s="6">
        <v>0.60809313678905696</v>
      </c>
      <c r="AC100" s="6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spans="4:42" ht="16">
      <c r="D101" s="3"/>
      <c r="F101" s="1" t="s">
        <v>80</v>
      </c>
      <c r="G101" s="32" t="str">
        <f t="shared" si="154"/>
        <v>ACT_BND</v>
      </c>
      <c r="H101" t="str">
        <f t="shared" ref="H101" si="192">H100</f>
        <v>UP</v>
      </c>
      <c r="J101" s="4">
        <v>2031</v>
      </c>
      <c r="K101" s="4" t="str">
        <f t="shared" si="172"/>
        <v>ELCHFO00</v>
      </c>
      <c r="L101" s="1">
        <f t="shared" si="134"/>
        <v>0</v>
      </c>
      <c r="M101" s="1">
        <f t="shared" si="135"/>
        <v>2.2032492807775368</v>
      </c>
      <c r="N101" s="1">
        <f t="shared" si="136"/>
        <v>0</v>
      </c>
      <c r="O101" s="1">
        <f t="shared" si="137"/>
        <v>1.0931078905687534E-2</v>
      </c>
      <c r="P101" s="1">
        <f t="shared" si="138"/>
        <v>0.16393161699064068</v>
      </c>
      <c r="Q101" s="1">
        <f t="shared" si="139"/>
        <v>3.8744588432925338</v>
      </c>
      <c r="R101" s="1">
        <f t="shared" si="140"/>
        <v>1.5704380165586767</v>
      </c>
      <c r="W101" s="4">
        <v>0</v>
      </c>
      <c r="X101" s="6">
        <v>0.66097478423326095</v>
      </c>
      <c r="Y101" s="4">
        <v>0</v>
      </c>
      <c r="Z101" s="6">
        <v>3.2793236717062598E-3</v>
      </c>
      <c r="AA101" s="6">
        <v>4.9179485097192201E-2</v>
      </c>
      <c r="AB101" s="6">
        <v>1.16233765298776</v>
      </c>
      <c r="AC101" s="6">
        <v>0.47113140496760297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spans="4:42" ht="16">
      <c r="D102" s="3"/>
      <c r="F102" s="1" t="s">
        <v>80</v>
      </c>
      <c r="G102" s="32" t="str">
        <f t="shared" si="154"/>
        <v>ACT_BND</v>
      </c>
      <c r="H102" t="str">
        <f t="shared" ref="H102" si="194">H101</f>
        <v>UP</v>
      </c>
      <c r="J102" s="4">
        <v>2031</v>
      </c>
      <c r="K102" s="4" t="str">
        <f t="shared" si="172"/>
        <v>ELCHYD00</v>
      </c>
      <c r="L102" s="1">
        <f t="shared" si="134"/>
        <v>6.1272107724165572</v>
      </c>
      <c r="M102" s="1">
        <f t="shared" si="135"/>
        <v>237.19584518009691</v>
      </c>
      <c r="N102" s="1">
        <f t="shared" si="136"/>
        <v>15.273058849725052</v>
      </c>
      <c r="O102" s="1">
        <f t="shared" si="137"/>
        <v>151.41859570409588</v>
      </c>
      <c r="P102" s="1">
        <f t="shared" si="138"/>
        <v>143.75663367549177</v>
      </c>
      <c r="Q102" s="1">
        <f t="shared" si="139"/>
        <v>920.97680746365052</v>
      </c>
      <c r="R102" s="1">
        <f t="shared" si="140"/>
        <v>181.62771967854948</v>
      </c>
      <c r="W102" s="6">
        <v>5.9433944492440602</v>
      </c>
      <c r="X102" s="6">
        <v>230.07996982469399</v>
      </c>
      <c r="Y102" s="6">
        <v>14.814867084233301</v>
      </c>
      <c r="Z102" s="6">
        <v>146.876037832973</v>
      </c>
      <c r="AA102" s="6">
        <v>139.443934665227</v>
      </c>
      <c r="AB102" s="6">
        <v>893.34750323974094</v>
      </c>
      <c r="AC102" s="6">
        <v>176.17888808819299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spans="4:42" ht="16">
      <c r="D103" s="3"/>
      <c r="F103" s="1" t="s">
        <v>80</v>
      </c>
      <c r="G103" s="32" t="str">
        <f t="shared" si="154"/>
        <v>ACT_BND</v>
      </c>
      <c r="H103" t="str">
        <f t="shared" ref="H103" si="196">H102</f>
        <v>UP</v>
      </c>
      <c r="J103" s="4">
        <v>2031</v>
      </c>
      <c r="K103" s="4" t="str">
        <f t="shared" si="172"/>
        <v>ENCAN01_SMR</v>
      </c>
      <c r="L103" s="1">
        <f t="shared" si="134"/>
        <v>0</v>
      </c>
      <c r="M103" s="1">
        <f t="shared" si="135"/>
        <v>6.8586412269875581</v>
      </c>
      <c r="N103" s="1">
        <f t="shared" si="136"/>
        <v>6.214692049778872</v>
      </c>
      <c r="O103" s="1">
        <f t="shared" si="137"/>
        <v>0.32051430993520574</v>
      </c>
      <c r="P103" s="5">
        <v>109.265236718503</v>
      </c>
      <c r="Q103" s="1">
        <f t="shared" si="139"/>
        <v>0</v>
      </c>
      <c r="R103" s="5">
        <v>7.7393484163067097</v>
      </c>
      <c r="W103" s="4">
        <v>0</v>
      </c>
      <c r="X103" s="6">
        <v>4.8010488588912903</v>
      </c>
      <c r="Y103" s="6">
        <v>4.3502844348452099</v>
      </c>
      <c r="Z103" s="6">
        <v>0.224360016954644</v>
      </c>
      <c r="AA103" s="6">
        <v>314.87256871850298</v>
      </c>
      <c r="AB103" s="4">
        <v>0</v>
      </c>
      <c r="AC103" s="6">
        <v>19.0239661663067</v>
      </c>
      <c r="AJ103">
        <f t="shared" ref="AJ103:AP103" si="197">AJ95</f>
        <v>0.7</v>
      </c>
      <c r="AK103">
        <f t="shared" si="197"/>
        <v>0.7</v>
      </c>
      <c r="AL103">
        <f t="shared" si="197"/>
        <v>0.7</v>
      </c>
      <c r="AM103">
        <f t="shared" si="197"/>
        <v>0.7</v>
      </c>
      <c r="AN103">
        <f t="shared" si="197"/>
        <v>0.7</v>
      </c>
      <c r="AO103">
        <f t="shared" si="197"/>
        <v>0.7</v>
      </c>
      <c r="AP103">
        <f t="shared" si="197"/>
        <v>0.7</v>
      </c>
    </row>
    <row r="104" spans="4:42" ht="16">
      <c r="D104" s="3"/>
      <c r="F104" s="1" t="s">
        <v>80</v>
      </c>
      <c r="G104" s="32" t="str">
        <f t="shared" si="154"/>
        <v>ACT_BND</v>
      </c>
      <c r="H104" t="str">
        <f t="shared" ref="H104" si="198">H103</f>
        <v>UP</v>
      </c>
      <c r="J104" s="4">
        <v>2031</v>
      </c>
      <c r="K104" s="4" t="str">
        <f t="shared" si="172"/>
        <v>ELCSOL00</v>
      </c>
      <c r="L104" s="1">
        <f t="shared" si="134"/>
        <v>27.920583164146901</v>
      </c>
      <c r="M104" s="1">
        <f t="shared" si="135"/>
        <v>8.8684364442440593</v>
      </c>
      <c r="N104" s="1">
        <f t="shared" si="136"/>
        <v>2.1524052674586001</v>
      </c>
      <c r="O104" s="1">
        <f t="shared" si="137"/>
        <v>0.32520462969762398</v>
      </c>
      <c r="P104" s="1">
        <f t="shared" si="138"/>
        <v>33.190586105111599</v>
      </c>
      <c r="Q104" s="1">
        <f t="shared" si="139"/>
        <v>0.870490116630669</v>
      </c>
      <c r="R104" s="1">
        <f t="shared" si="140"/>
        <v>0.73497764002879795</v>
      </c>
      <c r="W104" s="6">
        <v>27.920583164146901</v>
      </c>
      <c r="X104" s="6">
        <v>8.8684364442440593</v>
      </c>
      <c r="Y104" s="6">
        <v>2.1524052674586001</v>
      </c>
      <c r="Z104" s="6">
        <v>0.32520462969762398</v>
      </c>
      <c r="AA104" s="6">
        <v>33.190586105111599</v>
      </c>
      <c r="AB104" s="6">
        <v>0.870490116630669</v>
      </c>
      <c r="AC104" s="6">
        <v>0.73497764002879795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spans="4:42" ht="16">
      <c r="D105" s="3"/>
      <c r="F105" s="1" t="s">
        <v>80</v>
      </c>
      <c r="G105" s="32" t="str">
        <f t="shared" si="154"/>
        <v>ACT_BND</v>
      </c>
      <c r="H105" t="str">
        <f t="shared" ref="H105" si="200">H104</f>
        <v>UP</v>
      </c>
      <c r="J105" s="4">
        <v>2031</v>
      </c>
      <c r="K105" s="4" t="str">
        <f t="shared" si="172"/>
        <v>ELCWIN00</v>
      </c>
      <c r="L105" s="1">
        <f t="shared" si="134"/>
        <v>94.0789572354212</v>
      </c>
      <c r="M105" s="1">
        <f t="shared" si="135"/>
        <v>15.6672951114471</v>
      </c>
      <c r="N105" s="1">
        <f t="shared" si="136"/>
        <v>36.924312526997802</v>
      </c>
      <c r="O105" s="1">
        <f t="shared" si="137"/>
        <v>3.95497268898488</v>
      </c>
      <c r="P105" s="1">
        <f t="shared" si="138"/>
        <v>127.609813822894</v>
      </c>
      <c r="Q105" s="1">
        <f t="shared" si="139"/>
        <v>54.374844420446401</v>
      </c>
      <c r="R105" s="1">
        <f t="shared" si="140"/>
        <v>67.815715230021596</v>
      </c>
      <c r="W105" s="6">
        <v>94.0789572354212</v>
      </c>
      <c r="X105" s="6">
        <v>15.6672951114471</v>
      </c>
      <c r="Y105" s="6">
        <v>36.924312526997802</v>
      </c>
      <c r="Z105" s="6">
        <v>3.95497268898488</v>
      </c>
      <c r="AA105" s="6">
        <v>127.609813822894</v>
      </c>
      <c r="AB105" s="6">
        <v>54.374844420446401</v>
      </c>
      <c r="AC105" s="6">
        <v>67.815715230021596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spans="4:42" ht="16">
      <c r="D106" s="3"/>
      <c r="F106" s="1" t="s">
        <v>80</v>
      </c>
      <c r="G106" s="32" t="str">
        <f t="shared" si="154"/>
        <v>ACT_BND</v>
      </c>
      <c r="H106" t="str">
        <f t="shared" ref="H106" si="202">H105</f>
        <v>UP</v>
      </c>
      <c r="J106" s="4">
        <v>2031</v>
      </c>
      <c r="K106" s="4" t="str">
        <f t="shared" si="172"/>
        <v>ELCWOO00</v>
      </c>
      <c r="L106" s="1">
        <f t="shared" si="134"/>
        <v>26.662497675614517</v>
      </c>
      <c r="M106" s="1">
        <f t="shared" si="135"/>
        <v>38.189170723850573</v>
      </c>
      <c r="N106" s="1">
        <f t="shared" si="136"/>
        <v>10.492980170729201</v>
      </c>
      <c r="O106" s="1">
        <f t="shared" si="137"/>
        <v>0.85733927707497715</v>
      </c>
      <c r="P106" s="1">
        <f t="shared" si="138"/>
        <v>11.92770281806026</v>
      </c>
      <c r="Q106" s="1">
        <f t="shared" si="139"/>
        <v>14.353836542219486</v>
      </c>
      <c r="R106" s="1">
        <f t="shared" si="140"/>
        <v>3.1300401221022285</v>
      </c>
      <c r="W106" s="6">
        <v>9.3318741864650807</v>
      </c>
      <c r="X106" s="6">
        <v>13.3662097533477</v>
      </c>
      <c r="Y106" s="6">
        <v>3.67254305975522</v>
      </c>
      <c r="Z106" s="6">
        <v>0.30006874697624197</v>
      </c>
      <c r="AA106" s="6">
        <v>4.1746959863210904</v>
      </c>
      <c r="AB106" s="6">
        <v>5.0238427897768201</v>
      </c>
      <c r="AC106" s="6">
        <v>1.0955140427357799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spans="4:42" ht="16">
      <c r="D107" s="3"/>
      <c r="F107" s="1" t="s">
        <v>80</v>
      </c>
      <c r="G107" s="32" t="str">
        <f t="shared" si="154"/>
        <v>ACT_BND</v>
      </c>
      <c r="H107" t="str">
        <f t="shared" ref="H107" si="204">H106</f>
        <v>UP</v>
      </c>
      <c r="J107" s="4">
        <v>2032</v>
      </c>
      <c r="K107" s="4" t="str">
        <f t="shared" si="172"/>
        <v>ELCCOH00</v>
      </c>
      <c r="L107" s="1">
        <f t="shared" si="134"/>
        <v>0</v>
      </c>
      <c r="M107" s="1">
        <f t="shared" si="135"/>
        <v>0</v>
      </c>
      <c r="N107" s="1">
        <f t="shared" si="136"/>
        <v>5.8928185745140498</v>
      </c>
      <c r="O107" s="1">
        <f t="shared" si="137"/>
        <v>0</v>
      </c>
      <c r="P107" s="1">
        <f t="shared" si="138"/>
        <v>0</v>
      </c>
      <c r="Q107" s="1">
        <f t="shared" si="139"/>
        <v>0</v>
      </c>
      <c r="R107" s="1">
        <f t="shared" si="140"/>
        <v>0</v>
      </c>
      <c r="W107" s="4">
        <v>0</v>
      </c>
      <c r="X107" s="4">
        <v>0</v>
      </c>
      <c r="Y107" s="6">
        <v>2.3571274298056202</v>
      </c>
      <c r="Z107" s="4">
        <v>0</v>
      </c>
      <c r="AA107" s="4">
        <v>0</v>
      </c>
      <c r="AB107" s="4">
        <v>0</v>
      </c>
      <c r="AC107" s="4">
        <v>0</v>
      </c>
      <c r="AJ107">
        <f t="shared" ref="AJ107:AP107" si="205">AJ99</f>
        <v>0.4</v>
      </c>
      <c r="AK107">
        <f t="shared" si="205"/>
        <v>0.4</v>
      </c>
      <c r="AL107">
        <f t="shared" si="205"/>
        <v>0.4</v>
      </c>
      <c r="AM107">
        <f t="shared" si="205"/>
        <v>0.4</v>
      </c>
      <c r="AN107">
        <f t="shared" si="205"/>
        <v>0.4</v>
      </c>
      <c r="AO107">
        <f t="shared" si="205"/>
        <v>0.4</v>
      </c>
      <c r="AP107">
        <f t="shared" si="205"/>
        <v>0.4</v>
      </c>
    </row>
    <row r="108" spans="4:42" ht="16">
      <c r="D108" s="3"/>
      <c r="F108" s="1" t="s">
        <v>80</v>
      </c>
      <c r="G108" s="32" t="str">
        <f t="shared" si="154"/>
        <v>ACT_BND</v>
      </c>
      <c r="H108" t="str">
        <f t="shared" ref="H108" si="206">H107</f>
        <v>UP</v>
      </c>
      <c r="J108" s="4">
        <v>2032</v>
      </c>
      <c r="K108" s="4" t="str">
        <f t="shared" si="172"/>
        <v>ELCGAS00</v>
      </c>
      <c r="L108" s="1">
        <f t="shared" si="134"/>
        <v>480.29978068754502</v>
      </c>
      <c r="M108" s="1">
        <f t="shared" si="135"/>
        <v>53.162575074693997</v>
      </c>
      <c r="N108" s="1">
        <f t="shared" si="136"/>
        <v>91.251237131029484</v>
      </c>
      <c r="O108" s="1">
        <f t="shared" si="137"/>
        <v>0.12664344780417575</v>
      </c>
      <c r="P108" s="1">
        <f t="shared" si="138"/>
        <v>145.79463858891273</v>
      </c>
      <c r="Q108" s="1">
        <f t="shared" si="139"/>
        <v>1.4953306155507551</v>
      </c>
      <c r="R108" s="1">
        <f t="shared" si="140"/>
        <v>2.3364487850971924</v>
      </c>
      <c r="W108" s="6">
        <v>192.11991227501801</v>
      </c>
      <c r="X108" s="6">
        <v>21.2650300298776</v>
      </c>
      <c r="Y108" s="6">
        <v>36.500494852411798</v>
      </c>
      <c r="Z108" s="6">
        <v>5.0657379121670301E-2</v>
      </c>
      <c r="AA108" s="6">
        <v>58.3178554355651</v>
      </c>
      <c r="AB108" s="6">
        <v>0.59813224622030203</v>
      </c>
      <c r="AC108" s="6">
        <v>0.93457951403887696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spans="4:42" ht="16">
      <c r="D109" s="3"/>
      <c r="F109" s="1" t="s">
        <v>80</v>
      </c>
      <c r="G109" s="32" t="str">
        <f t="shared" si="154"/>
        <v>ACT_BND</v>
      </c>
      <c r="H109" t="str">
        <f t="shared" ref="H109" si="208">H108</f>
        <v>UP</v>
      </c>
      <c r="J109" s="4">
        <v>2032</v>
      </c>
      <c r="K109" s="4" t="str">
        <f t="shared" si="172"/>
        <v>ELCHFO00</v>
      </c>
      <c r="L109" s="1">
        <f t="shared" si="134"/>
        <v>0</v>
      </c>
      <c r="M109" s="1">
        <f t="shared" si="135"/>
        <v>2.0814725430765537</v>
      </c>
      <c r="N109" s="1">
        <f t="shared" si="136"/>
        <v>0</v>
      </c>
      <c r="O109" s="1">
        <f t="shared" si="137"/>
        <v>1.3071307775377967E-2</v>
      </c>
      <c r="P109" s="1">
        <f t="shared" si="138"/>
        <v>0.16393161699064068</v>
      </c>
      <c r="Q109" s="1">
        <f t="shared" si="139"/>
        <v>3.8744588432925338</v>
      </c>
      <c r="R109" s="1">
        <f t="shared" si="140"/>
        <v>1.3325837937365002</v>
      </c>
      <c r="W109" s="4">
        <v>0</v>
      </c>
      <c r="X109" s="6">
        <v>0.62444176292296605</v>
      </c>
      <c r="Y109" s="4">
        <v>0</v>
      </c>
      <c r="Z109" s="6">
        <v>3.9213923326133901E-3</v>
      </c>
      <c r="AA109" s="6">
        <v>4.9179485097192201E-2</v>
      </c>
      <c r="AB109" s="6">
        <v>1.16233765298776</v>
      </c>
      <c r="AC109" s="6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spans="4:42" ht="16">
      <c r="D110" s="3"/>
      <c r="F110" s="1" t="s">
        <v>80</v>
      </c>
      <c r="G110" s="32" t="str">
        <f t="shared" si="154"/>
        <v>ACT_BND</v>
      </c>
      <c r="H110" t="str">
        <f t="shared" ref="H110" si="210">H109</f>
        <v>UP</v>
      </c>
      <c r="J110" s="4">
        <v>2032</v>
      </c>
      <c r="K110" s="4" t="str">
        <f t="shared" si="172"/>
        <v>ELCHYD00</v>
      </c>
      <c r="L110" s="1">
        <f t="shared" si="134"/>
        <v>6.1102290901264018</v>
      </c>
      <c r="M110" s="1">
        <f t="shared" si="135"/>
        <v>237.2510423448598</v>
      </c>
      <c r="N110" s="1">
        <f t="shared" si="136"/>
        <v>15.38702118634629</v>
      </c>
      <c r="O110" s="1">
        <f t="shared" si="137"/>
        <v>155.4615129552526</v>
      </c>
      <c r="P110" s="1">
        <f t="shared" si="138"/>
        <v>146.64281375015773</v>
      </c>
      <c r="Q110" s="1">
        <f t="shared" si="139"/>
        <v>929.67619514150215</v>
      </c>
      <c r="R110" s="1">
        <f t="shared" si="140"/>
        <v>180.64647562364127</v>
      </c>
      <c r="W110" s="6">
        <v>5.9269222174226099</v>
      </c>
      <c r="X110" s="6">
        <v>230.13351107451399</v>
      </c>
      <c r="Y110" s="6">
        <v>14.925410550755901</v>
      </c>
      <c r="Z110" s="6">
        <v>150.79766756659501</v>
      </c>
      <c r="AA110" s="6">
        <v>142.243529337653</v>
      </c>
      <c r="AB110" s="6">
        <v>901.78590928725703</v>
      </c>
      <c r="AC110" s="6">
        <v>175.22708135493201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spans="4:42" ht="16">
      <c r="D111" s="3"/>
      <c r="F111" s="1" t="s">
        <v>80</v>
      </c>
      <c r="G111" s="32" t="str">
        <f t="shared" si="154"/>
        <v>ACT_BND</v>
      </c>
      <c r="H111" t="str">
        <f t="shared" ref="H111" si="212">H110</f>
        <v>UP</v>
      </c>
      <c r="J111" s="4">
        <v>2032</v>
      </c>
      <c r="K111" s="4" t="str">
        <f t="shared" si="172"/>
        <v>ENCAN01_SMR</v>
      </c>
      <c r="L111" s="1">
        <f t="shared" si="134"/>
        <v>0</v>
      </c>
      <c r="M111" s="1">
        <f t="shared" si="135"/>
        <v>13.631888167232331</v>
      </c>
      <c r="N111" s="1">
        <f t="shared" si="136"/>
        <v>12.115207302272957</v>
      </c>
      <c r="O111" s="1">
        <f t="shared" si="137"/>
        <v>0.64839217525455151</v>
      </c>
      <c r="P111" s="5">
        <v>139.92562167170601</v>
      </c>
      <c r="Q111" s="1">
        <f t="shared" si="139"/>
        <v>0</v>
      </c>
      <c r="R111" s="5">
        <v>7.7797977307414703</v>
      </c>
      <c r="W111" s="4">
        <v>0</v>
      </c>
      <c r="X111" s="6">
        <v>9.5423217170626309</v>
      </c>
      <c r="Y111" s="6">
        <v>8.4806451115910697</v>
      </c>
      <c r="Z111" s="6">
        <v>0.45387452267818601</v>
      </c>
      <c r="AA111" s="6">
        <v>338.44545367170599</v>
      </c>
      <c r="AB111" s="4">
        <v>0</v>
      </c>
      <c r="AC111" s="6">
        <v>18.675290730741501</v>
      </c>
      <c r="AJ111">
        <f t="shared" ref="AJ111:AP111" si="213">AJ103</f>
        <v>0.7</v>
      </c>
      <c r="AK111">
        <f t="shared" si="213"/>
        <v>0.7</v>
      </c>
      <c r="AL111">
        <f t="shared" si="213"/>
        <v>0.7</v>
      </c>
      <c r="AM111">
        <f t="shared" si="213"/>
        <v>0.7</v>
      </c>
      <c r="AN111">
        <f t="shared" si="213"/>
        <v>0.7</v>
      </c>
      <c r="AO111">
        <f t="shared" si="213"/>
        <v>0.7</v>
      </c>
      <c r="AP111">
        <f t="shared" si="213"/>
        <v>0.7</v>
      </c>
    </row>
    <row r="112" spans="4:42" ht="16">
      <c r="D112" s="3"/>
      <c r="F112" s="1" t="s">
        <v>80</v>
      </c>
      <c r="G112" s="32" t="str">
        <f t="shared" si="154"/>
        <v>ACT_BND</v>
      </c>
      <c r="H112" t="str">
        <f t="shared" ref="H112" si="214">H111</f>
        <v>UP</v>
      </c>
      <c r="J112" s="4">
        <v>2032</v>
      </c>
      <c r="K112" s="4" t="str">
        <f t="shared" si="172"/>
        <v>ELCSOL00</v>
      </c>
      <c r="L112" s="1">
        <f t="shared" si="134"/>
        <v>40.6348868610511</v>
      </c>
      <c r="M112" s="1">
        <f t="shared" si="135"/>
        <v>12.318806567167</v>
      </c>
      <c r="N112" s="1">
        <f t="shared" si="136"/>
        <v>3.1001081205903498</v>
      </c>
      <c r="O112" s="1">
        <f t="shared" si="137"/>
        <v>0.40004243196544298</v>
      </c>
      <c r="P112" s="1">
        <f t="shared" si="138"/>
        <v>35.081433560115201</v>
      </c>
      <c r="Q112" s="1">
        <f t="shared" si="139"/>
        <v>1.21512446688265</v>
      </c>
      <c r="R112" s="1">
        <f t="shared" si="140"/>
        <v>0.98304909143268504</v>
      </c>
      <c r="W112" s="6">
        <v>40.6348868610511</v>
      </c>
      <c r="X112" s="6">
        <v>12.318806567167</v>
      </c>
      <c r="Y112" s="6">
        <v>3.1001081205903498</v>
      </c>
      <c r="Z112" s="6">
        <v>0.40004243196544298</v>
      </c>
      <c r="AA112" s="6">
        <v>35.081433560115201</v>
      </c>
      <c r="AB112" s="6">
        <v>1.21512446688265</v>
      </c>
      <c r="AC112" s="6">
        <v>0.98304909143268504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spans="4:42" ht="16">
      <c r="D113" s="3"/>
      <c r="F113" s="1" t="s">
        <v>80</v>
      </c>
      <c r="G113" s="32" t="str">
        <f t="shared" si="154"/>
        <v>ACT_BND</v>
      </c>
      <c r="H113" t="str">
        <f t="shared" ref="H113" si="216">H112</f>
        <v>UP</v>
      </c>
      <c r="J113" s="4">
        <v>2032</v>
      </c>
      <c r="K113" s="4" t="str">
        <f t="shared" si="172"/>
        <v>ELCWIN00</v>
      </c>
      <c r="L113" s="1">
        <f t="shared" si="134"/>
        <v>116.85957476601899</v>
      </c>
      <c r="M113" s="1">
        <f t="shared" si="135"/>
        <v>19.189879391576699</v>
      </c>
      <c r="N113" s="1">
        <f t="shared" si="136"/>
        <v>39.079623902087803</v>
      </c>
      <c r="O113" s="1">
        <f t="shared" si="137"/>
        <v>3.9795150791936602</v>
      </c>
      <c r="P113" s="1">
        <f t="shared" si="138"/>
        <v>155.71843376529901</v>
      </c>
      <c r="Q113" s="1">
        <f t="shared" si="139"/>
        <v>54.827584701223898</v>
      </c>
      <c r="R113" s="1">
        <f t="shared" si="140"/>
        <v>79.700926219942403</v>
      </c>
      <c r="W113" s="6">
        <v>116.85957476601899</v>
      </c>
      <c r="X113" s="6">
        <v>19.189879391576699</v>
      </c>
      <c r="Y113" s="6">
        <v>39.079623902087803</v>
      </c>
      <c r="Z113" s="6">
        <v>3.9795150791936602</v>
      </c>
      <c r="AA113" s="6">
        <v>155.71843376529901</v>
      </c>
      <c r="AB113" s="6">
        <v>54.827584701223898</v>
      </c>
      <c r="AC113" s="6">
        <v>79.700926219942403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spans="4:42" ht="16">
      <c r="D114" s="3"/>
      <c r="F114" s="1" t="s">
        <v>80</v>
      </c>
      <c r="G114" s="32" t="str">
        <f t="shared" si="154"/>
        <v>ACT_BND</v>
      </c>
      <c r="H114" t="str">
        <f t="shared" ref="H114" si="218">H113</f>
        <v>UP</v>
      </c>
      <c r="J114" s="4">
        <v>2032</v>
      </c>
      <c r="K114" s="4" t="str">
        <f t="shared" si="172"/>
        <v>ELCWOO00</v>
      </c>
      <c r="L114" s="1">
        <f t="shared" si="134"/>
        <v>41.060340861874003</v>
      </c>
      <c r="M114" s="1">
        <f t="shared" si="135"/>
        <v>33.784378818266006</v>
      </c>
      <c r="N114" s="1">
        <f t="shared" si="136"/>
        <v>20.286174020364086</v>
      </c>
      <c r="O114" s="1">
        <f t="shared" si="137"/>
        <v>0.81869012866399138</v>
      </c>
      <c r="P114" s="1">
        <f t="shared" si="138"/>
        <v>24.567373423840372</v>
      </c>
      <c r="Q114" s="1">
        <f t="shared" si="139"/>
        <v>17.906977486372515</v>
      </c>
      <c r="R114" s="1">
        <f t="shared" si="140"/>
        <v>3.8041366296410577</v>
      </c>
      <c r="W114" s="6">
        <v>14.3711193016559</v>
      </c>
      <c r="X114" s="6">
        <v>11.824532586393101</v>
      </c>
      <c r="Y114" s="6">
        <v>7.1001609071274299</v>
      </c>
      <c r="Z114" s="6">
        <v>0.28654154503239698</v>
      </c>
      <c r="AA114" s="6">
        <v>8.5985806983441293</v>
      </c>
      <c r="AB114" s="6">
        <v>6.2674421202303803</v>
      </c>
      <c r="AC114" s="6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spans="4:42" ht="16">
      <c r="D115" s="3"/>
      <c r="F115" s="1" t="s">
        <v>80</v>
      </c>
      <c r="G115" s="32" t="str">
        <f t="shared" si="154"/>
        <v>ACT_BND</v>
      </c>
      <c r="H115" t="str">
        <f t="shared" ref="H115" si="220">H114</f>
        <v>UP</v>
      </c>
      <c r="J115" s="4">
        <v>2033</v>
      </c>
      <c r="K115" s="4" t="str">
        <f t="shared" si="172"/>
        <v>ELCCOH00</v>
      </c>
      <c r="L115" s="1">
        <f t="shared" si="134"/>
        <v>0</v>
      </c>
      <c r="M115" s="1">
        <f t="shared" si="135"/>
        <v>0</v>
      </c>
      <c r="N115" s="1">
        <f t="shared" si="136"/>
        <v>5.8928185745140498</v>
      </c>
      <c r="O115" s="1">
        <f t="shared" si="137"/>
        <v>0</v>
      </c>
      <c r="P115" s="1">
        <f t="shared" si="138"/>
        <v>0</v>
      </c>
      <c r="Q115" s="1">
        <f t="shared" si="139"/>
        <v>0</v>
      </c>
      <c r="R115" s="1">
        <f t="shared" si="140"/>
        <v>0</v>
      </c>
      <c r="W115" s="4">
        <v>0</v>
      </c>
      <c r="X115" s="4">
        <v>0</v>
      </c>
      <c r="Y115" s="6">
        <v>2.3571274298056202</v>
      </c>
      <c r="Z115" s="4">
        <v>0</v>
      </c>
      <c r="AA115" s="4">
        <v>0</v>
      </c>
      <c r="AB115" s="4">
        <v>0</v>
      </c>
      <c r="AC115" s="4">
        <v>0</v>
      </c>
      <c r="AJ115">
        <f t="shared" ref="AJ115:AP115" si="221">AJ107</f>
        <v>0.4</v>
      </c>
      <c r="AK115">
        <f t="shared" si="221"/>
        <v>0.4</v>
      </c>
      <c r="AL115">
        <f t="shared" si="221"/>
        <v>0.4</v>
      </c>
      <c r="AM115">
        <f t="shared" si="221"/>
        <v>0.4</v>
      </c>
      <c r="AN115">
        <f t="shared" si="221"/>
        <v>0.4</v>
      </c>
      <c r="AO115">
        <f t="shared" si="221"/>
        <v>0.4</v>
      </c>
      <c r="AP115">
        <f t="shared" si="221"/>
        <v>0.4</v>
      </c>
    </row>
    <row r="116" spans="4:42" ht="16">
      <c r="D116" s="3"/>
      <c r="F116" s="1" t="s">
        <v>80</v>
      </c>
      <c r="G116" s="32" t="str">
        <f t="shared" si="154"/>
        <v>ACT_BND</v>
      </c>
      <c r="H116" t="str">
        <f t="shared" ref="H116" si="222">H115</f>
        <v>UP</v>
      </c>
      <c r="J116" s="4">
        <v>2033</v>
      </c>
      <c r="K116" s="4" t="str">
        <f t="shared" si="172"/>
        <v>ELCGAS00</v>
      </c>
      <c r="L116" s="1">
        <f t="shared" si="134"/>
        <v>389.52808693304496</v>
      </c>
      <c r="M116" s="1">
        <f t="shared" si="135"/>
        <v>26.845162236050999</v>
      </c>
      <c r="N116" s="1">
        <f t="shared" si="136"/>
        <v>78.849554877609748</v>
      </c>
      <c r="O116" s="1">
        <f t="shared" si="137"/>
        <v>0.13854976925845924</v>
      </c>
      <c r="P116" s="1">
        <f t="shared" si="138"/>
        <v>129.92261924046073</v>
      </c>
      <c r="Q116" s="1">
        <f t="shared" si="139"/>
        <v>1.4331356353491724</v>
      </c>
      <c r="R116" s="1">
        <f t="shared" si="140"/>
        <v>1.5674018417926574</v>
      </c>
      <c r="W116" s="6">
        <v>155.81123477321799</v>
      </c>
      <c r="X116" s="6">
        <v>10.7380648944204</v>
      </c>
      <c r="Y116" s="6">
        <v>31.539821951043901</v>
      </c>
      <c r="Z116" s="6">
        <v>5.5419907703383703E-2</v>
      </c>
      <c r="AA116" s="6">
        <v>51.969047696184298</v>
      </c>
      <c r="AB116" s="6">
        <v>0.57325425413966902</v>
      </c>
      <c r="AC116" s="6">
        <v>0.62696073671706298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spans="4:42" ht="16">
      <c r="D117" s="3"/>
      <c r="F117" s="1" t="s">
        <v>80</v>
      </c>
      <c r="G117" s="32" t="str">
        <f t="shared" si="154"/>
        <v>ACT_BND</v>
      </c>
      <c r="H117" t="str">
        <f t="shared" ref="H117" si="224">H116</f>
        <v>UP</v>
      </c>
      <c r="J117" s="4">
        <v>2033</v>
      </c>
      <c r="K117" s="4" t="str">
        <f t="shared" si="172"/>
        <v>ELCHFO00</v>
      </c>
      <c r="L117" s="1">
        <f t="shared" si="134"/>
        <v>0</v>
      </c>
      <c r="M117" s="1">
        <f t="shared" si="135"/>
        <v>1.8996164701223903</v>
      </c>
      <c r="N117" s="1">
        <f t="shared" si="136"/>
        <v>0</v>
      </c>
      <c r="O117" s="1">
        <f t="shared" si="137"/>
        <v>1.3878209743220533E-2</v>
      </c>
      <c r="P117" s="1">
        <f t="shared" si="138"/>
        <v>0.16393161699064068</v>
      </c>
      <c r="Q117" s="1">
        <f t="shared" si="139"/>
        <v>3.8744588432925338</v>
      </c>
      <c r="R117" s="1">
        <f t="shared" si="140"/>
        <v>1.4826188747300202</v>
      </c>
      <c r="W117" s="4">
        <v>0</v>
      </c>
      <c r="X117" s="6">
        <v>0.56988494103671705</v>
      </c>
      <c r="Y117" s="4">
        <v>0</v>
      </c>
      <c r="Z117" s="6">
        <v>4.1634629229661598E-3</v>
      </c>
      <c r="AA117" s="6">
        <v>4.9179485097192201E-2</v>
      </c>
      <c r="AB117" s="6">
        <v>1.16233765298776</v>
      </c>
      <c r="AC117" s="6">
        <v>0.44478566241900602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spans="4:42" ht="16">
      <c r="D118" s="3"/>
      <c r="F118" s="1" t="s">
        <v>80</v>
      </c>
      <c r="G118" s="32" t="str">
        <f t="shared" si="154"/>
        <v>ACT_BND</v>
      </c>
      <c r="H118" t="str">
        <f t="shared" ref="H118" si="226">H117</f>
        <v>UP</v>
      </c>
      <c r="J118" s="4">
        <v>2033</v>
      </c>
      <c r="K118" s="4" t="str">
        <f t="shared" si="172"/>
        <v>ELCHYD00</v>
      </c>
      <c r="L118" s="1">
        <f t="shared" si="134"/>
        <v>6.0654639657693403</v>
      </c>
      <c r="M118" s="1">
        <f t="shared" si="135"/>
        <v>237.1307930696268</v>
      </c>
      <c r="N118" s="1">
        <f t="shared" si="136"/>
        <v>15.006589662517731</v>
      </c>
      <c r="O118" s="1">
        <f t="shared" si="137"/>
        <v>159.15593288207012</v>
      </c>
      <c r="P118" s="1">
        <f t="shared" si="138"/>
        <v>149.08221367445259</v>
      </c>
      <c r="Q118" s="1">
        <f t="shared" si="139"/>
        <v>938.14619395396812</v>
      </c>
      <c r="R118" s="1">
        <f t="shared" si="140"/>
        <v>180.33254866625154</v>
      </c>
      <c r="W118" s="6">
        <v>5.8835000467962599</v>
      </c>
      <c r="X118" s="6">
        <v>230.01686927753801</v>
      </c>
      <c r="Y118" s="6">
        <v>14.556391972642199</v>
      </c>
      <c r="Z118" s="6">
        <v>154.38125489560801</v>
      </c>
      <c r="AA118" s="6">
        <v>144.60974726421901</v>
      </c>
      <c r="AB118" s="6">
        <v>910.00180813534905</v>
      </c>
      <c r="AC118" s="6">
        <v>174.92257220626399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spans="4:42" ht="16">
      <c r="D119" s="3"/>
      <c r="F119" s="1" t="s">
        <v>80</v>
      </c>
      <c r="G119" s="32" t="str">
        <f t="shared" si="154"/>
        <v>ACT_BND</v>
      </c>
      <c r="H119" t="str">
        <f t="shared" ref="H119" si="228">H118</f>
        <v>UP</v>
      </c>
      <c r="J119" s="4">
        <v>2033</v>
      </c>
      <c r="K119" s="4" t="str">
        <f t="shared" si="172"/>
        <v>ENCAN01_SMR</v>
      </c>
      <c r="L119" s="1">
        <f t="shared" si="134"/>
        <v>0</v>
      </c>
      <c r="M119" s="1">
        <f t="shared" si="135"/>
        <v>20.106600802221575</v>
      </c>
      <c r="N119" s="1">
        <f t="shared" si="136"/>
        <v>17.738500251979858</v>
      </c>
      <c r="O119" s="1">
        <f t="shared" si="137"/>
        <v>1.0100071145736915</v>
      </c>
      <c r="P119" s="5">
        <v>168.72088002303801</v>
      </c>
      <c r="Q119" s="1">
        <f t="shared" si="139"/>
        <v>0</v>
      </c>
      <c r="R119" s="5">
        <v>8.0177210012599005</v>
      </c>
      <c r="W119" s="4">
        <v>0</v>
      </c>
      <c r="X119" s="6">
        <v>14.074620561555101</v>
      </c>
      <c r="Y119" s="6">
        <v>12.4169501763859</v>
      </c>
      <c r="Z119" s="6">
        <v>0.70700498020158398</v>
      </c>
      <c r="AA119" s="6">
        <v>360.15321202303801</v>
      </c>
      <c r="AB119" s="4">
        <v>0</v>
      </c>
      <c r="AC119" s="6">
        <v>18.524089251259898</v>
      </c>
      <c r="AJ119">
        <f t="shared" ref="AJ119:AP119" si="229">AJ111</f>
        <v>0.7</v>
      </c>
      <c r="AK119">
        <f t="shared" si="229"/>
        <v>0.7</v>
      </c>
      <c r="AL119">
        <f t="shared" si="229"/>
        <v>0.7</v>
      </c>
      <c r="AM119">
        <f t="shared" si="229"/>
        <v>0.7</v>
      </c>
      <c r="AN119">
        <f t="shared" si="229"/>
        <v>0.7</v>
      </c>
      <c r="AO119">
        <f t="shared" si="229"/>
        <v>0.7</v>
      </c>
      <c r="AP119">
        <f t="shared" si="229"/>
        <v>0.7</v>
      </c>
    </row>
    <row r="120" spans="4:42" ht="16">
      <c r="D120" s="3"/>
      <c r="F120" s="1" t="s">
        <v>80</v>
      </c>
      <c r="G120" s="32" t="str">
        <f t="shared" si="154"/>
        <v>ACT_BND</v>
      </c>
      <c r="H120" t="str">
        <f t="shared" ref="H120" si="230">H119</f>
        <v>UP</v>
      </c>
      <c r="J120" s="4">
        <v>2033</v>
      </c>
      <c r="K120" s="4" t="str">
        <f t="shared" si="172"/>
        <v>ELCSOL00</v>
      </c>
      <c r="L120" s="1">
        <f t="shared" si="134"/>
        <v>53.3100558675306</v>
      </c>
      <c r="M120" s="1">
        <f t="shared" si="135"/>
        <v>15.76917495518</v>
      </c>
      <c r="N120" s="1">
        <f t="shared" si="136"/>
        <v>4.0478109755219602</v>
      </c>
      <c r="O120" s="1">
        <f t="shared" si="137"/>
        <v>0.47488023434125298</v>
      </c>
      <c r="P120" s="1">
        <f t="shared" si="138"/>
        <v>36.908577033837297</v>
      </c>
      <c r="Q120" s="1">
        <f t="shared" si="139"/>
        <v>1.5597588167746601</v>
      </c>
      <c r="R120" s="1">
        <f t="shared" si="140"/>
        <v>1.2151269020878299</v>
      </c>
      <c r="W120" s="6">
        <v>53.3100558675306</v>
      </c>
      <c r="X120" s="4">
        <v>15.76917495518</v>
      </c>
      <c r="Y120" s="6">
        <v>4.0478109755219602</v>
      </c>
      <c r="Z120" s="6">
        <v>0.47488023434125298</v>
      </c>
      <c r="AA120" s="6">
        <v>36.908577033837297</v>
      </c>
      <c r="AB120" s="6">
        <v>1.5597588167746601</v>
      </c>
      <c r="AC120" s="6">
        <v>1.2151269020878299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spans="4:42" ht="16">
      <c r="D121" s="3"/>
      <c r="F121" s="1" t="s">
        <v>80</v>
      </c>
      <c r="G121" s="32" t="str">
        <f t="shared" si="154"/>
        <v>ACT_BND</v>
      </c>
      <c r="H121" t="str">
        <f t="shared" ref="H121" si="232">H120</f>
        <v>UP</v>
      </c>
      <c r="J121" s="4">
        <v>2033</v>
      </c>
      <c r="K121" s="4" t="str">
        <f t="shared" si="172"/>
        <v>ELCWIN00</v>
      </c>
      <c r="L121" s="1">
        <f t="shared" si="134"/>
        <v>139.055545932325</v>
      </c>
      <c r="M121" s="1">
        <f t="shared" si="135"/>
        <v>22.711498703887699</v>
      </c>
      <c r="N121" s="1">
        <f t="shared" si="136"/>
        <v>41.270426745860298</v>
      </c>
      <c r="O121" s="1">
        <f t="shared" si="137"/>
        <v>4.01667804535637</v>
      </c>
      <c r="P121" s="1">
        <f t="shared" si="138"/>
        <v>183.11811659467199</v>
      </c>
      <c r="Q121" s="1">
        <f t="shared" si="139"/>
        <v>55.280324946004299</v>
      </c>
      <c r="R121" s="1">
        <f t="shared" si="140"/>
        <v>90.8235599780417</v>
      </c>
      <c r="W121" s="6">
        <v>139.055545932325</v>
      </c>
      <c r="X121" s="6">
        <v>22.711498703887699</v>
      </c>
      <c r="Y121" s="6">
        <v>41.270426745860298</v>
      </c>
      <c r="Z121" s="6">
        <v>4.01667804535637</v>
      </c>
      <c r="AA121" s="6">
        <v>183.11811659467199</v>
      </c>
      <c r="AB121" s="6">
        <v>55.280324946004299</v>
      </c>
      <c r="AC121" s="6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spans="4:42" ht="16">
      <c r="D122" s="3"/>
      <c r="F122" s="1" t="s">
        <v>80</v>
      </c>
      <c r="G122" s="32" t="str">
        <f t="shared" si="154"/>
        <v>ACT_BND</v>
      </c>
      <c r="H122" t="str">
        <f t="shared" ref="H122" si="234">H121</f>
        <v>UP</v>
      </c>
      <c r="J122" s="4">
        <v>2033</v>
      </c>
      <c r="K122" s="4" t="str">
        <f t="shared" si="172"/>
        <v>ELCWOO00</v>
      </c>
      <c r="L122" s="1">
        <f t="shared" si="134"/>
        <v>52.677021330864861</v>
      </c>
      <c r="M122" s="1">
        <f t="shared" si="135"/>
        <v>51.329726921526287</v>
      </c>
      <c r="N122" s="1">
        <f t="shared" si="136"/>
        <v>28.992355682402572</v>
      </c>
      <c r="O122" s="1">
        <f t="shared" si="137"/>
        <v>0.80896190167643711</v>
      </c>
      <c r="P122" s="1">
        <f t="shared" si="138"/>
        <v>27.800833929857031</v>
      </c>
      <c r="Q122" s="1">
        <f t="shared" si="139"/>
        <v>18.125194250745658</v>
      </c>
      <c r="R122" s="1">
        <f t="shared" si="140"/>
        <v>4.0740927160650005</v>
      </c>
      <c r="W122" s="6">
        <v>18.436957465802699</v>
      </c>
      <c r="X122" s="6">
        <v>17.965404422534199</v>
      </c>
      <c r="Y122" s="6">
        <v>10.1473244888409</v>
      </c>
      <c r="Z122" s="6">
        <v>0.28313666558675299</v>
      </c>
      <c r="AA122" s="6">
        <v>9.7302918754499608</v>
      </c>
      <c r="AB122" s="6">
        <v>6.3438179877609802</v>
      </c>
      <c r="AC122" s="6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spans="4:42" ht="16">
      <c r="D123" s="3"/>
      <c r="F123" s="1" t="s">
        <v>80</v>
      </c>
      <c r="G123" s="32" t="str">
        <f t="shared" si="154"/>
        <v>ACT_BND</v>
      </c>
      <c r="H123" t="str">
        <f t="shared" ref="H123" si="236">H122</f>
        <v>UP</v>
      </c>
      <c r="J123" s="4">
        <v>2034</v>
      </c>
      <c r="K123" s="4" t="str">
        <f t="shared" si="172"/>
        <v>ELCCOH00</v>
      </c>
      <c r="L123" s="1">
        <f t="shared" si="134"/>
        <v>0</v>
      </c>
      <c r="M123" s="1">
        <f t="shared" si="135"/>
        <v>0</v>
      </c>
      <c r="N123" s="1">
        <f t="shared" si="136"/>
        <v>5.8928185745140498</v>
      </c>
      <c r="O123" s="1">
        <f t="shared" si="137"/>
        <v>0</v>
      </c>
      <c r="P123" s="1">
        <f t="shared" si="138"/>
        <v>0</v>
      </c>
      <c r="Q123" s="1">
        <f t="shared" si="139"/>
        <v>0</v>
      </c>
      <c r="R123" s="1">
        <f t="shared" si="140"/>
        <v>0</v>
      </c>
      <c r="W123" s="4">
        <v>0</v>
      </c>
      <c r="X123" s="4">
        <v>0</v>
      </c>
      <c r="Y123" s="6">
        <v>2.3571274298056202</v>
      </c>
      <c r="Z123" s="4">
        <v>0</v>
      </c>
      <c r="AA123" s="4">
        <v>0</v>
      </c>
      <c r="AB123" s="4">
        <v>0</v>
      </c>
      <c r="AC123" s="4">
        <v>0</v>
      </c>
      <c r="AJ123">
        <f t="shared" ref="AJ123:AP123" si="237">AJ115</f>
        <v>0.4</v>
      </c>
      <c r="AK123">
        <f t="shared" si="237"/>
        <v>0.4</v>
      </c>
      <c r="AL123">
        <f t="shared" si="237"/>
        <v>0.4</v>
      </c>
      <c r="AM123">
        <f t="shared" si="237"/>
        <v>0.4</v>
      </c>
      <c r="AN123">
        <f t="shared" si="237"/>
        <v>0.4</v>
      </c>
      <c r="AO123">
        <f t="shared" si="237"/>
        <v>0.4</v>
      </c>
      <c r="AP123">
        <f t="shared" si="237"/>
        <v>0.4</v>
      </c>
    </row>
    <row r="124" spans="4:42" ht="16">
      <c r="D124" s="3"/>
      <c r="F124" s="1" t="s">
        <v>80</v>
      </c>
      <c r="G124" s="32" t="str">
        <f t="shared" si="154"/>
        <v>ACT_BND</v>
      </c>
      <c r="H124" t="str">
        <f t="shared" ref="H124" si="238">H123</f>
        <v>UP</v>
      </c>
      <c r="J124" s="4">
        <v>2034</v>
      </c>
      <c r="K124" s="4" t="str">
        <f t="shared" si="172"/>
        <v>ELCGAS00</v>
      </c>
      <c r="L124" s="1">
        <f t="shared" si="134"/>
        <v>299.21641864650746</v>
      </c>
      <c r="M124" s="1">
        <f t="shared" si="135"/>
        <v>22.040020473722102</v>
      </c>
      <c r="N124" s="1">
        <f t="shared" si="136"/>
        <v>67.554217143628492</v>
      </c>
      <c r="O124" s="1">
        <f t="shared" si="137"/>
        <v>0.15226333765298775</v>
      </c>
      <c r="P124" s="1">
        <f t="shared" si="138"/>
        <v>102.9622552195825</v>
      </c>
      <c r="Q124" s="1">
        <f t="shared" si="139"/>
        <v>1.1677509260259173</v>
      </c>
      <c r="R124" s="1">
        <f t="shared" si="140"/>
        <v>0.50780536987040992</v>
      </c>
      <c r="W124" s="6">
        <v>119.68656745860299</v>
      </c>
      <c r="X124" s="6">
        <v>8.8160081894888407</v>
      </c>
      <c r="Y124" s="6">
        <v>27.0216868574514</v>
      </c>
      <c r="Z124" s="6">
        <v>6.0905335061195102E-2</v>
      </c>
      <c r="AA124" s="6">
        <v>41.184902087833002</v>
      </c>
      <c r="AB124" s="6">
        <v>0.46710037041036701</v>
      </c>
      <c r="AC124" s="6">
        <v>0.20312214794816399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spans="4:42" ht="16">
      <c r="D125" s="3"/>
      <c r="F125" s="1" t="s">
        <v>80</v>
      </c>
      <c r="G125" s="32" t="str">
        <f t="shared" si="154"/>
        <v>ACT_BND</v>
      </c>
      <c r="H125" t="str">
        <f t="shared" ref="H125" si="240">H124</f>
        <v>UP</v>
      </c>
      <c r="J125" s="4">
        <v>2034</v>
      </c>
      <c r="K125" s="4" t="str">
        <f t="shared" si="172"/>
        <v>ELCHFO00</v>
      </c>
      <c r="L125" s="1">
        <f t="shared" si="134"/>
        <v>0</v>
      </c>
      <c r="M125" s="1">
        <f t="shared" si="135"/>
        <v>1.9453614542836566</v>
      </c>
      <c r="N125" s="1">
        <f t="shared" si="136"/>
        <v>0</v>
      </c>
      <c r="O125" s="1">
        <f t="shared" si="137"/>
        <v>1.5056107343412535E-2</v>
      </c>
      <c r="P125" s="1">
        <f t="shared" si="138"/>
        <v>0.16393161699064068</v>
      </c>
      <c r="Q125" s="1">
        <f t="shared" si="139"/>
        <v>3.8744588432925338</v>
      </c>
      <c r="R125" s="1">
        <f t="shared" si="140"/>
        <v>1.6766478636309101</v>
      </c>
      <c r="W125" s="4">
        <v>0</v>
      </c>
      <c r="X125" s="6">
        <v>0.58360843628509695</v>
      </c>
      <c r="Y125" s="4">
        <v>0</v>
      </c>
      <c r="Z125" s="6">
        <v>4.5168322030237603E-3</v>
      </c>
      <c r="AA125" s="6">
        <v>4.9179485097192201E-2</v>
      </c>
      <c r="AB125" s="6">
        <v>1.16233765298776</v>
      </c>
      <c r="AC125" s="6">
        <v>0.50299435908927304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spans="4:42" ht="16">
      <c r="D126" s="3"/>
      <c r="F126" s="1" t="s">
        <v>80</v>
      </c>
      <c r="G126" s="32" t="str">
        <f t="shared" si="154"/>
        <v>ACT_BND</v>
      </c>
      <c r="H126" t="str">
        <f t="shared" ref="H126" si="242">H125</f>
        <v>UP</v>
      </c>
      <c r="J126" s="4">
        <v>2034</v>
      </c>
      <c r="K126" s="4" t="str">
        <f t="shared" si="172"/>
        <v>ELCHYD00</v>
      </c>
      <c r="L126" s="1">
        <f t="shared" si="134"/>
        <v>5.8510299518306592</v>
      </c>
      <c r="M126" s="1">
        <f t="shared" si="135"/>
        <v>236.12897760311137</v>
      </c>
      <c r="N126" s="1">
        <f t="shared" si="136"/>
        <v>14.485700893619278</v>
      </c>
      <c r="O126" s="1">
        <f t="shared" si="137"/>
        <v>162.80437866001651</v>
      </c>
      <c r="P126" s="1">
        <f t="shared" si="138"/>
        <v>151.38654000875775</v>
      </c>
      <c r="Q126" s="1">
        <f t="shared" si="139"/>
        <v>946.52765321042375</v>
      </c>
      <c r="R126" s="1">
        <f t="shared" si="140"/>
        <v>179.50579723490208</v>
      </c>
      <c r="W126" s="6">
        <v>5.6754990532757397</v>
      </c>
      <c r="X126" s="6">
        <v>229.04510827501801</v>
      </c>
      <c r="Y126" s="6">
        <v>14.051129866810699</v>
      </c>
      <c r="Z126" s="6">
        <v>157.920247300216</v>
      </c>
      <c r="AA126" s="6">
        <v>146.844943808495</v>
      </c>
      <c r="AB126" s="6">
        <v>918.131823614111</v>
      </c>
      <c r="AC126" s="6">
        <v>174.12062331785501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spans="4:42" ht="16">
      <c r="D127" s="3"/>
      <c r="F127" s="1" t="s">
        <v>80</v>
      </c>
      <c r="G127" s="32" t="str">
        <f t="shared" si="154"/>
        <v>ACT_BND</v>
      </c>
      <c r="H127" t="str">
        <f t="shared" ref="H127" si="244">H126</f>
        <v>UP</v>
      </c>
      <c r="J127" s="4">
        <v>2034</v>
      </c>
      <c r="K127" s="4" t="str">
        <f t="shared" si="172"/>
        <v>ENCAN01_SMR</v>
      </c>
      <c r="L127" s="1">
        <f t="shared" si="134"/>
        <v>0</v>
      </c>
      <c r="M127" s="1">
        <f t="shared" si="135"/>
        <v>25.898666352977429</v>
      </c>
      <c r="N127" s="1">
        <f t="shared" si="136"/>
        <v>22.908332171140575</v>
      </c>
      <c r="O127" s="1">
        <f t="shared" si="137"/>
        <v>1.4088379635914845</v>
      </c>
      <c r="P127" s="5">
        <v>214.988555688985</v>
      </c>
      <c r="Q127" s="1">
        <f t="shared" si="139"/>
        <v>0</v>
      </c>
      <c r="R127" s="5">
        <v>8.1958012948163805</v>
      </c>
      <c r="W127" s="4">
        <v>0</v>
      </c>
      <c r="X127" s="6">
        <v>18.129066447084199</v>
      </c>
      <c r="Y127" s="6">
        <v>16.035832519798401</v>
      </c>
      <c r="Z127" s="6">
        <v>0.98618657451403902</v>
      </c>
      <c r="AA127" s="6">
        <v>399.333387688985</v>
      </c>
      <c r="AB127" s="4">
        <v>0</v>
      </c>
      <c r="AC127" s="6">
        <v>18.313044794816399</v>
      </c>
      <c r="AJ127">
        <f t="shared" ref="AJ127:AP127" si="245">AJ119</f>
        <v>0.7</v>
      </c>
      <c r="AK127">
        <f t="shared" si="245"/>
        <v>0.7</v>
      </c>
      <c r="AL127">
        <f t="shared" si="245"/>
        <v>0.7</v>
      </c>
      <c r="AM127">
        <f t="shared" si="245"/>
        <v>0.7</v>
      </c>
      <c r="AN127">
        <f t="shared" si="245"/>
        <v>0.7</v>
      </c>
      <c r="AO127">
        <f t="shared" si="245"/>
        <v>0.7</v>
      </c>
      <c r="AP127">
        <f t="shared" si="245"/>
        <v>0.7</v>
      </c>
    </row>
    <row r="128" spans="4:42" ht="16">
      <c r="D128" s="3"/>
      <c r="F128" s="1" t="s">
        <v>80</v>
      </c>
      <c r="G128" s="32" t="str">
        <f t="shared" si="154"/>
        <v>ACT_BND</v>
      </c>
      <c r="H128" t="str">
        <f t="shared" ref="H128" si="246">H127</f>
        <v>UP</v>
      </c>
      <c r="J128" s="4">
        <v>2034</v>
      </c>
      <c r="K128" s="4" t="str">
        <f t="shared" si="172"/>
        <v>ELCSOL00</v>
      </c>
      <c r="L128" s="1">
        <f t="shared" si="134"/>
        <v>65.633893304535604</v>
      </c>
      <c r="M128" s="1">
        <f t="shared" si="135"/>
        <v>19.219543146814299</v>
      </c>
      <c r="N128" s="1">
        <f t="shared" si="136"/>
        <v>4.9944309323254101</v>
      </c>
      <c r="O128" s="1">
        <f t="shared" si="137"/>
        <v>0.54971803671706299</v>
      </c>
      <c r="P128" s="1">
        <f t="shared" si="138"/>
        <v>38.685018106551503</v>
      </c>
      <c r="Q128" s="1">
        <f t="shared" si="139"/>
        <v>1.9043931670266401</v>
      </c>
      <c r="R128" s="1">
        <f t="shared" si="140"/>
        <v>1.3820843838012999</v>
      </c>
      <c r="W128" s="6">
        <v>65.633893304535604</v>
      </c>
      <c r="X128" s="6">
        <v>19.219543146814299</v>
      </c>
      <c r="Y128" s="6">
        <v>4.9944309323254101</v>
      </c>
      <c r="Z128" s="6">
        <v>0.54971803671706299</v>
      </c>
      <c r="AA128" s="6">
        <v>38.685018106551503</v>
      </c>
      <c r="AB128" s="6">
        <v>1.9043931670266401</v>
      </c>
      <c r="AC128" s="6">
        <v>1.3820843838012999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spans="4:42" ht="16">
      <c r="D129" s="3"/>
      <c r="F129" s="1" t="s">
        <v>80</v>
      </c>
      <c r="G129" s="32" t="str">
        <f t="shared" si="154"/>
        <v>ACT_BND</v>
      </c>
      <c r="H129" t="str">
        <f t="shared" ref="H129" si="248">H128</f>
        <v>UP</v>
      </c>
      <c r="J129" s="4">
        <v>2034</v>
      </c>
      <c r="K129" s="4" t="str">
        <f t="shared" si="172"/>
        <v>ELCWIN00</v>
      </c>
      <c r="L129" s="1">
        <f t="shared" si="134"/>
        <v>160.265581677466</v>
      </c>
      <c r="M129" s="1">
        <f t="shared" si="135"/>
        <v>26.231059601619901</v>
      </c>
      <c r="N129" s="1">
        <f t="shared" si="136"/>
        <v>44.609155831533499</v>
      </c>
      <c r="O129" s="1">
        <f t="shared" si="137"/>
        <v>4.0528921346292304</v>
      </c>
      <c r="P129" s="1">
        <f t="shared" si="138"/>
        <v>210.50692285817101</v>
      </c>
      <c r="Q129" s="1">
        <f t="shared" si="139"/>
        <v>55.733065226781903</v>
      </c>
      <c r="R129" s="1">
        <f t="shared" si="140"/>
        <v>100.003342832613</v>
      </c>
      <c r="W129" s="6">
        <v>160.265581677466</v>
      </c>
      <c r="X129" s="6">
        <v>26.231059601619901</v>
      </c>
      <c r="Y129" s="6">
        <v>44.609155831533499</v>
      </c>
      <c r="Z129" s="6">
        <v>4.0528921346292304</v>
      </c>
      <c r="AA129" s="6">
        <v>210.50692285817101</v>
      </c>
      <c r="AB129" s="6">
        <v>55.733065226781903</v>
      </c>
      <c r="AC129" s="6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spans="4:42" ht="16">
      <c r="D130" s="3"/>
      <c r="F130" s="1" t="s">
        <v>80</v>
      </c>
      <c r="G130" s="32" t="str">
        <f t="shared" si="154"/>
        <v>ACT_BND</v>
      </c>
      <c r="H130" t="str">
        <f t="shared" ref="H130" si="250">H129</f>
        <v>UP</v>
      </c>
      <c r="J130" s="4">
        <v>2034</v>
      </c>
      <c r="K130" s="4" t="str">
        <f t="shared" si="172"/>
        <v>ELCWOO00</v>
      </c>
      <c r="L130" s="1">
        <f t="shared" si="134"/>
        <v>64.047145130103999</v>
      </c>
      <c r="M130" s="1">
        <f t="shared" si="135"/>
        <v>57.356333877609714</v>
      </c>
      <c r="N130" s="1">
        <f t="shared" si="136"/>
        <v>37.535728540574006</v>
      </c>
      <c r="O130" s="1">
        <f t="shared" si="137"/>
        <v>0.77563966522678296</v>
      </c>
      <c r="P130" s="1">
        <f t="shared" si="138"/>
        <v>26.064567962563004</v>
      </c>
      <c r="Q130" s="1">
        <f t="shared" si="139"/>
        <v>17.385929281086085</v>
      </c>
      <c r="R130" s="1">
        <f t="shared" si="140"/>
        <v>3.2518774712537142</v>
      </c>
      <c r="W130" s="6">
        <v>22.4165007955364</v>
      </c>
      <c r="X130" s="6">
        <v>20.074716857163398</v>
      </c>
      <c r="Y130" s="6">
        <v>13.137504989200901</v>
      </c>
      <c r="Z130" s="6">
        <v>0.27147388282937401</v>
      </c>
      <c r="AA130" s="6">
        <v>9.1225987868970506</v>
      </c>
      <c r="AB130" s="6">
        <v>6.0850752483801296</v>
      </c>
      <c r="AC130" s="6">
        <v>1.1381571149387999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spans="4:42" ht="16">
      <c r="D131" s="3"/>
      <c r="F131" s="1" t="s">
        <v>80</v>
      </c>
      <c r="G131" s="32" t="str">
        <f t="shared" si="154"/>
        <v>ACT_BND</v>
      </c>
      <c r="H131" t="str">
        <f t="shared" ref="H131" si="252">H130</f>
        <v>UP</v>
      </c>
      <c r="J131" s="4">
        <v>2035</v>
      </c>
      <c r="K131" s="4" t="str">
        <f t="shared" si="172"/>
        <v>ELCCOH00</v>
      </c>
      <c r="L131" s="1">
        <f t="shared" si="134"/>
        <v>0</v>
      </c>
      <c r="M131" s="1">
        <f t="shared" si="135"/>
        <v>0</v>
      </c>
      <c r="N131" s="1">
        <f t="shared" si="136"/>
        <v>0</v>
      </c>
      <c r="O131" s="1">
        <f t="shared" si="137"/>
        <v>0</v>
      </c>
      <c r="P131" s="1">
        <f t="shared" si="138"/>
        <v>0</v>
      </c>
      <c r="Q131" s="1">
        <f t="shared" si="139"/>
        <v>0</v>
      </c>
      <c r="R131" s="1">
        <f t="shared" si="140"/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J131">
        <f t="shared" ref="AJ131:AP131" si="253">AJ123</f>
        <v>0.4</v>
      </c>
      <c r="AK131">
        <f t="shared" si="253"/>
        <v>0.4</v>
      </c>
      <c r="AL131">
        <f t="shared" si="253"/>
        <v>0.4</v>
      </c>
      <c r="AM131">
        <f t="shared" si="253"/>
        <v>0.4</v>
      </c>
      <c r="AN131">
        <f t="shared" si="253"/>
        <v>0.4</v>
      </c>
      <c r="AO131">
        <f t="shared" si="253"/>
        <v>0.4</v>
      </c>
      <c r="AP131">
        <f t="shared" si="253"/>
        <v>0.4</v>
      </c>
    </row>
    <row r="132" spans="4:42" ht="16">
      <c r="D132" s="3"/>
      <c r="F132" s="1" t="s">
        <v>80</v>
      </c>
      <c r="G132" s="32" t="str">
        <f t="shared" si="154"/>
        <v>ACT_BND</v>
      </c>
      <c r="H132" t="str">
        <f t="shared" ref="H132" si="254">H131</f>
        <v>UP</v>
      </c>
      <c r="J132" s="4">
        <v>2035</v>
      </c>
      <c r="K132" s="4" t="str">
        <f t="shared" si="172"/>
        <v>ELCGAS00</v>
      </c>
      <c r="L132" s="1">
        <f t="shared" si="134"/>
        <v>244.63645617350599</v>
      </c>
      <c r="M132" s="1">
        <f t="shared" si="135"/>
        <v>8.4961133814164747</v>
      </c>
      <c r="N132" s="1">
        <f t="shared" si="136"/>
        <v>38.639031569474497</v>
      </c>
      <c r="O132" s="1">
        <f t="shared" si="137"/>
        <v>9.1412800575953993E-4</v>
      </c>
      <c r="P132" s="1">
        <f t="shared" si="138"/>
        <v>84.734356074513997</v>
      </c>
      <c r="Q132" s="1">
        <f t="shared" si="139"/>
        <v>0</v>
      </c>
      <c r="R132" s="1">
        <f t="shared" si="140"/>
        <v>0.26283960970122494</v>
      </c>
      <c r="W132" s="6">
        <v>97.854582469402402</v>
      </c>
      <c r="X132" s="6">
        <v>3.3984453525665899</v>
      </c>
      <c r="Y132" s="6">
        <v>15.455612627789799</v>
      </c>
      <c r="Z132" s="6">
        <v>3.6565120230381599E-4</v>
      </c>
      <c r="AA132" s="6">
        <v>33.893742429805599</v>
      </c>
      <c r="AB132" s="4">
        <v>0</v>
      </c>
      <c r="AC132" s="6">
        <v>0.10513584388048999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spans="4:42" ht="16">
      <c r="D133" s="3"/>
      <c r="F133" s="1" t="s">
        <v>80</v>
      </c>
      <c r="G133" s="32" t="str">
        <f t="shared" si="154"/>
        <v>ACT_BND</v>
      </c>
      <c r="H133" t="str">
        <f t="shared" ref="H133" si="256">H132</f>
        <v>UP</v>
      </c>
      <c r="J133" s="4">
        <v>2035</v>
      </c>
      <c r="K133" s="4" t="str">
        <f t="shared" si="172"/>
        <v>ELCHFO00</v>
      </c>
      <c r="L133" s="1">
        <f t="shared" si="134"/>
        <v>0</v>
      </c>
      <c r="M133" s="1">
        <f t="shared" si="135"/>
        <v>1.0856716013918901</v>
      </c>
      <c r="N133" s="1">
        <f t="shared" si="136"/>
        <v>0</v>
      </c>
      <c r="O133" s="1">
        <f t="shared" si="137"/>
        <v>0</v>
      </c>
      <c r="P133" s="1">
        <f t="shared" si="138"/>
        <v>0.16393161699064068</v>
      </c>
      <c r="Q133" s="1">
        <f t="shared" si="139"/>
        <v>3.8663552183825334</v>
      </c>
      <c r="R133" s="1">
        <f t="shared" si="140"/>
        <v>0.90422481125510012</v>
      </c>
      <c r="W133" s="4">
        <v>0</v>
      </c>
      <c r="X133" s="6">
        <v>0.32570148041756702</v>
      </c>
      <c r="Y133" s="4">
        <v>0</v>
      </c>
      <c r="Z133" s="4">
        <v>0</v>
      </c>
      <c r="AA133" s="6">
        <v>4.9179485097192201E-2</v>
      </c>
      <c r="AB133" s="6">
        <v>1.15990656551476</v>
      </c>
      <c r="AC133" s="6">
        <v>0.27126744337653003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spans="4:42" ht="16">
      <c r="D134" s="3"/>
      <c r="F134" s="1" t="s">
        <v>80</v>
      </c>
      <c r="G134" s="32" t="str">
        <f t="shared" si="154"/>
        <v>ACT_BND</v>
      </c>
      <c r="H134" t="str">
        <f t="shared" ref="H134" si="258">H133</f>
        <v>UP</v>
      </c>
      <c r="J134" s="4">
        <v>2035</v>
      </c>
      <c r="K134" s="4" t="str">
        <f t="shared" si="172"/>
        <v>ELCHYD00</v>
      </c>
      <c r="L134" s="1">
        <f t="shared" si="134"/>
        <v>5.3039016944623816</v>
      </c>
      <c r="M134" s="1">
        <f t="shared" si="135"/>
        <v>232.1373846763598</v>
      </c>
      <c r="N134" s="1">
        <f t="shared" si="136"/>
        <v>14.706241147306185</v>
      </c>
      <c r="O134" s="1">
        <f t="shared" si="137"/>
        <v>180.5922585780763</v>
      </c>
      <c r="P134" s="1">
        <f t="shared" si="138"/>
        <v>154.26332145799486</v>
      </c>
      <c r="Q134" s="1">
        <f t="shared" si="139"/>
        <v>963.39083186747121</v>
      </c>
      <c r="R134" s="1">
        <f t="shared" si="140"/>
        <v>178.53477137264022</v>
      </c>
      <c r="W134" s="6">
        <v>5.1447846436285101</v>
      </c>
      <c r="X134" s="6">
        <v>225.17326313606901</v>
      </c>
      <c r="Y134" s="6">
        <v>14.265053912887</v>
      </c>
      <c r="Z134" s="6">
        <v>175.17449082073401</v>
      </c>
      <c r="AA134" s="6">
        <v>149.63542181425501</v>
      </c>
      <c r="AB134" s="6">
        <v>934.48910691144704</v>
      </c>
      <c r="AC134" s="6">
        <v>173.17872823146101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spans="4:42" ht="16">
      <c r="D135" s="3"/>
      <c r="F135" s="1" t="s">
        <v>80</v>
      </c>
      <c r="G135" s="32" t="str">
        <f t="shared" si="154"/>
        <v>ACT_BND</v>
      </c>
      <c r="H135" t="str">
        <f t="shared" ref="H135" si="260">H134</f>
        <v>UP</v>
      </c>
      <c r="J135" s="4">
        <v>2035</v>
      </c>
      <c r="K135" s="4" t="str">
        <f t="shared" si="172"/>
        <v>ENCAN01_SMR</v>
      </c>
      <c r="L135" s="1">
        <f t="shared" si="134"/>
        <v>0</v>
      </c>
      <c r="M135" s="1">
        <f t="shared" si="135"/>
        <v>29.009481847166573</v>
      </c>
      <c r="N135" s="1">
        <f t="shared" si="136"/>
        <v>25.944587658130146</v>
      </c>
      <c r="O135" s="1">
        <f t="shared" si="137"/>
        <v>2.2498958598169287</v>
      </c>
      <c r="P135" s="5">
        <v>236.55407512743</v>
      </c>
      <c r="Q135" s="1">
        <f t="shared" si="139"/>
        <v>0</v>
      </c>
      <c r="R135" s="5">
        <v>10.472024449064101</v>
      </c>
      <c r="W135" s="4">
        <v>0</v>
      </c>
      <c r="X135" s="6">
        <v>20.3066372930166</v>
      </c>
      <c r="Y135" s="6">
        <v>18.161211360691102</v>
      </c>
      <c r="Z135" s="6">
        <v>1.57492710187185</v>
      </c>
      <c r="AA135" s="6">
        <v>413.81140712743002</v>
      </c>
      <c r="AB135" s="4">
        <v>0</v>
      </c>
      <c r="AC135" s="6">
        <v>20.200143199064101</v>
      </c>
      <c r="AJ135">
        <f t="shared" ref="AJ135:AP135" si="261">AJ127</f>
        <v>0.7</v>
      </c>
      <c r="AK135">
        <f t="shared" si="261"/>
        <v>0.7</v>
      </c>
      <c r="AL135">
        <f t="shared" si="261"/>
        <v>0.7</v>
      </c>
      <c r="AM135">
        <f t="shared" si="261"/>
        <v>0.7</v>
      </c>
      <c r="AN135">
        <f t="shared" si="261"/>
        <v>0.7</v>
      </c>
      <c r="AO135">
        <f t="shared" si="261"/>
        <v>0.7</v>
      </c>
      <c r="AP135">
        <f t="shared" si="261"/>
        <v>0.7</v>
      </c>
    </row>
    <row r="136" spans="4:42" ht="16">
      <c r="D136" s="3"/>
      <c r="F136" s="1" t="s">
        <v>80</v>
      </c>
      <c r="G136" s="32" t="str">
        <f t="shared" si="154"/>
        <v>ACT_BND</v>
      </c>
      <c r="H136" t="str">
        <f t="shared" ref="H136" si="262">H135</f>
        <v>UP</v>
      </c>
      <c r="J136" s="4">
        <v>2035</v>
      </c>
      <c r="K136" s="4" t="str">
        <f t="shared" si="172"/>
        <v>ELCSOL00</v>
      </c>
      <c r="L136" s="1">
        <f t="shared" si="134"/>
        <v>77.633279805615601</v>
      </c>
      <c r="M136" s="1">
        <f t="shared" si="135"/>
        <v>22.876508049625599</v>
      </c>
      <c r="N136" s="1">
        <f t="shared" si="136"/>
        <v>5.9389049748020204</v>
      </c>
      <c r="O136" s="1">
        <f t="shared" si="137"/>
        <v>0.62455583909287204</v>
      </c>
      <c r="P136" s="1">
        <f t="shared" si="138"/>
        <v>40.712662706983402</v>
      </c>
      <c r="Q136" s="1">
        <f t="shared" si="139"/>
        <v>2.2490275172786198</v>
      </c>
      <c r="R136" s="1">
        <f t="shared" si="140"/>
        <v>1.5791582380489599</v>
      </c>
      <c r="W136" s="6">
        <v>77.633279805615601</v>
      </c>
      <c r="X136" s="6">
        <v>22.876508049625599</v>
      </c>
      <c r="Y136" s="6">
        <v>5.9389049748020204</v>
      </c>
      <c r="Z136" s="6">
        <v>0.62455583909287204</v>
      </c>
      <c r="AA136" s="6">
        <v>40.712662706983402</v>
      </c>
      <c r="AB136" s="6">
        <v>2.2490275172786198</v>
      </c>
      <c r="AC136" s="6">
        <v>1.5791582380489599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spans="4:42" ht="16">
      <c r="D137" s="3"/>
      <c r="F137" s="1" t="s">
        <v>80</v>
      </c>
      <c r="G137" s="32" t="str">
        <f t="shared" si="154"/>
        <v>ACT_BND</v>
      </c>
      <c r="H137" t="str">
        <f t="shared" ref="H137" si="264">H136</f>
        <v>UP</v>
      </c>
      <c r="J137" s="4">
        <v>2035</v>
      </c>
      <c r="K137" s="4" t="str">
        <f t="shared" si="172"/>
        <v>ELCWIN00</v>
      </c>
      <c r="L137" s="1">
        <f t="shared" si="134"/>
        <v>177.61988682505401</v>
      </c>
      <c r="M137" s="1">
        <f t="shared" si="135"/>
        <v>29.789923353383699</v>
      </c>
      <c r="N137" s="1">
        <f t="shared" si="136"/>
        <v>46.791541864650803</v>
      </c>
      <c r="O137" s="1">
        <f t="shared" si="137"/>
        <v>4.7496290352771799</v>
      </c>
      <c r="P137" s="1">
        <f t="shared" si="138"/>
        <v>239.740501043916</v>
      </c>
      <c r="Q137" s="1">
        <f t="shared" si="139"/>
        <v>56.185805507559401</v>
      </c>
      <c r="R137" s="1">
        <f t="shared" si="140"/>
        <v>108.247658102592</v>
      </c>
      <c r="W137" s="6">
        <v>177.61988682505401</v>
      </c>
      <c r="X137" s="6">
        <v>29.789923353383699</v>
      </c>
      <c r="Y137" s="6">
        <v>46.791541864650803</v>
      </c>
      <c r="Z137" s="6">
        <v>4.7496290352771799</v>
      </c>
      <c r="AA137" s="6">
        <v>239.740501043916</v>
      </c>
      <c r="AB137" s="6">
        <v>56.185805507559401</v>
      </c>
      <c r="AC137" s="6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spans="4:42" ht="16">
      <c r="D138" s="3"/>
      <c r="F138" s="1" t="s">
        <v>80</v>
      </c>
      <c r="G138" s="32" t="str">
        <f t="shared" si="154"/>
        <v>ACT_BND</v>
      </c>
      <c r="H138" t="str">
        <f t="shared" ref="H138" si="266">H137</f>
        <v>UP</v>
      </c>
      <c r="J138" s="4">
        <v>2035</v>
      </c>
      <c r="K138" s="4" t="str">
        <f t="shared" si="172"/>
        <v>ELCWOO00</v>
      </c>
      <c r="L138" s="1">
        <f t="shared" si="134"/>
        <v>71.370187688984856</v>
      </c>
      <c r="M138" s="1">
        <f t="shared" si="135"/>
        <v>39.65833558335914</v>
      </c>
      <c r="N138" s="1">
        <f t="shared" si="136"/>
        <v>46.869524087216007</v>
      </c>
      <c r="O138" s="1">
        <f t="shared" si="137"/>
        <v>0.65708114779389148</v>
      </c>
      <c r="P138" s="1">
        <f t="shared" si="138"/>
        <v>24.64127830916383</v>
      </c>
      <c r="Q138" s="1">
        <f t="shared" si="139"/>
        <v>17.198250015427345</v>
      </c>
      <c r="R138" s="1">
        <f t="shared" si="140"/>
        <v>2.3830274863725203</v>
      </c>
      <c r="W138" s="6">
        <v>24.9795656911447</v>
      </c>
      <c r="X138" s="6">
        <v>13.880417454175699</v>
      </c>
      <c r="Y138" s="6">
        <v>16.4043334305256</v>
      </c>
      <c r="Z138" s="6">
        <v>0.22997840172786199</v>
      </c>
      <c r="AA138" s="6">
        <v>8.6244474082073399</v>
      </c>
      <c r="AB138" s="6">
        <v>6.0193875053995702</v>
      </c>
      <c r="AC138" s="6">
        <v>0.83405962023038205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spans="4:42" ht="16">
      <c r="D139" s="3"/>
      <c r="F139" s="1" t="s">
        <v>80</v>
      </c>
      <c r="G139" s="32" t="str">
        <f t="shared" si="154"/>
        <v>ACT_BND</v>
      </c>
      <c r="H139" t="str">
        <f t="shared" ref="H139" si="268">H138</f>
        <v>UP</v>
      </c>
      <c r="J139" s="4">
        <v>2036</v>
      </c>
      <c r="K139" s="4" t="str">
        <f t="shared" si="172"/>
        <v>ELCCOH00</v>
      </c>
      <c r="L139" s="1">
        <f t="shared" si="134"/>
        <v>0</v>
      </c>
      <c r="M139" s="1">
        <f t="shared" si="135"/>
        <v>0</v>
      </c>
      <c r="N139" s="1">
        <f t="shared" si="136"/>
        <v>0</v>
      </c>
      <c r="O139" s="1">
        <f t="shared" si="137"/>
        <v>0</v>
      </c>
      <c r="P139" s="1">
        <f t="shared" si="138"/>
        <v>0</v>
      </c>
      <c r="Q139" s="1">
        <f t="shared" si="139"/>
        <v>0</v>
      </c>
      <c r="R139" s="1">
        <f t="shared" si="140"/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J139">
        <f t="shared" ref="AJ139:AP139" si="269">AJ131</f>
        <v>0.4</v>
      </c>
      <c r="AK139">
        <f t="shared" si="269"/>
        <v>0.4</v>
      </c>
      <c r="AL139">
        <f t="shared" si="269"/>
        <v>0.4</v>
      </c>
      <c r="AM139">
        <f t="shared" si="269"/>
        <v>0.4</v>
      </c>
      <c r="AN139">
        <f t="shared" si="269"/>
        <v>0.4</v>
      </c>
      <c r="AO139">
        <f t="shared" si="269"/>
        <v>0.4</v>
      </c>
      <c r="AP139">
        <f t="shared" si="269"/>
        <v>0.4</v>
      </c>
    </row>
    <row r="140" spans="4:42" ht="16">
      <c r="D140" s="3"/>
      <c r="F140" s="1" t="s">
        <v>80</v>
      </c>
      <c r="G140" s="32" t="str">
        <f t="shared" si="154"/>
        <v>ACT_BND</v>
      </c>
      <c r="H140" t="str">
        <f t="shared" ref="H140" si="270">H139</f>
        <v>UP</v>
      </c>
      <c r="J140" s="4">
        <v>2036</v>
      </c>
      <c r="K140" s="4" t="str">
        <f t="shared" si="172"/>
        <v>ELCGAS00</v>
      </c>
      <c r="L140" s="1">
        <f t="shared" ref="L140:L203" si="271">W140/AJ140</f>
        <v>231.06019375449949</v>
      </c>
      <c r="M140" s="1">
        <f t="shared" ref="M140:M203" si="272">X140/AK140</f>
        <v>8.5295445720482252</v>
      </c>
      <c r="N140" s="1">
        <f t="shared" ref="N140:N203" si="273">Y140/AL140</f>
        <v>35.584340199783995</v>
      </c>
      <c r="O140" s="1">
        <f t="shared" ref="O140:O203" si="274">Z140/AM140</f>
        <v>5.6853875989920752E-4</v>
      </c>
      <c r="P140" s="1">
        <f t="shared" ref="P140:P203" si="275">AA140/AN140</f>
        <v>88.721076412887001</v>
      </c>
      <c r="Q140" s="1">
        <f t="shared" ref="Q140:Q203" si="276">AB140/AO140</f>
        <v>0</v>
      </c>
      <c r="R140" s="1">
        <f t="shared" ref="R140:R203" si="277">AC140/AP140</f>
        <v>0.17714399026277897</v>
      </c>
      <c r="W140" s="6">
        <v>92.4240775017998</v>
      </c>
      <c r="X140" s="6">
        <v>3.4118178288192902</v>
      </c>
      <c r="Y140" s="6">
        <v>14.2337360799136</v>
      </c>
      <c r="Z140" s="6">
        <v>2.27415503959683E-4</v>
      </c>
      <c r="AA140" s="6">
        <v>35.4884305651548</v>
      </c>
      <c r="AB140" s="4">
        <v>0</v>
      </c>
      <c r="AC140" s="6">
        <v>7.0857596105111595E-2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spans="4:42" ht="16">
      <c r="D141" s="3"/>
      <c r="F141" s="1" t="s">
        <v>80</v>
      </c>
      <c r="G141" s="32" t="str">
        <f t="shared" si="154"/>
        <v>ACT_BND</v>
      </c>
      <c r="H141" t="str">
        <f t="shared" ref="H141" si="279">H140</f>
        <v>UP</v>
      </c>
      <c r="J141" s="4">
        <v>2036</v>
      </c>
      <c r="K141" s="4" t="str">
        <f t="shared" si="172"/>
        <v>ELCHFO00</v>
      </c>
      <c r="L141" s="1">
        <f t="shared" si="271"/>
        <v>0</v>
      </c>
      <c r="M141" s="1">
        <f t="shared" si="272"/>
        <v>0.69176117698583994</v>
      </c>
      <c r="N141" s="1">
        <f t="shared" si="273"/>
        <v>0</v>
      </c>
      <c r="O141" s="1">
        <f t="shared" si="274"/>
        <v>0</v>
      </c>
      <c r="P141" s="1">
        <f t="shared" si="275"/>
        <v>0</v>
      </c>
      <c r="Q141" s="1">
        <f t="shared" si="276"/>
        <v>3.8667108831293335</v>
      </c>
      <c r="R141" s="1">
        <f t="shared" si="277"/>
        <v>0.68378114422846337</v>
      </c>
      <c r="W141" s="4">
        <v>0</v>
      </c>
      <c r="X141" s="6">
        <v>0.20752835309575199</v>
      </c>
      <c r="Y141" s="4">
        <v>0</v>
      </c>
      <c r="Z141" s="4">
        <v>0</v>
      </c>
      <c r="AA141" s="4">
        <v>0</v>
      </c>
      <c r="AB141" s="6">
        <v>1.1600132649388</v>
      </c>
      <c r="AC141" s="6">
        <v>0.20513434326853899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spans="4:42" ht="16">
      <c r="D142" s="3"/>
      <c r="F142" s="1" t="s">
        <v>80</v>
      </c>
      <c r="G142" s="32" t="str">
        <f t="shared" si="154"/>
        <v>ACT_BND</v>
      </c>
      <c r="H142" t="str">
        <f t="shared" ref="H142" si="281">H141</f>
        <v>UP</v>
      </c>
      <c r="J142" s="4">
        <v>2036</v>
      </c>
      <c r="K142" s="4" t="str">
        <f t="shared" si="172"/>
        <v>ELCHYD00</v>
      </c>
      <c r="L142" s="1">
        <f t="shared" si="271"/>
        <v>5.2573595258771038</v>
      </c>
      <c r="M142" s="1">
        <f t="shared" si="272"/>
        <v>231.08564991167734</v>
      </c>
      <c r="N142" s="1">
        <f t="shared" si="273"/>
        <v>14.808267811152474</v>
      </c>
      <c r="O142" s="1">
        <f t="shared" si="274"/>
        <v>182.0255208449299</v>
      </c>
      <c r="P142" s="1">
        <f t="shared" si="275"/>
        <v>155.20498712267937</v>
      </c>
      <c r="Q142" s="1">
        <f t="shared" si="276"/>
        <v>966.91729309077948</v>
      </c>
      <c r="R142" s="1">
        <f t="shared" si="277"/>
        <v>179.30712140678247</v>
      </c>
      <c r="W142" s="6">
        <v>5.0996387401007901</v>
      </c>
      <c r="X142" s="6">
        <v>224.15308041432701</v>
      </c>
      <c r="Y142" s="6">
        <v>14.3640197768179</v>
      </c>
      <c r="Z142" s="6">
        <v>176.564755219582</v>
      </c>
      <c r="AA142" s="6">
        <v>150.54883750899899</v>
      </c>
      <c r="AB142" s="6">
        <v>937.90977429805605</v>
      </c>
      <c r="AC142" s="6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spans="4:42" ht="16">
      <c r="D143" s="3"/>
      <c r="F143" s="1" t="s">
        <v>80</v>
      </c>
      <c r="G143" s="32" t="str">
        <f t="shared" si="154"/>
        <v>ACT_BND</v>
      </c>
      <c r="H143" t="str">
        <f t="shared" ref="H143" si="283">H142</f>
        <v>UP</v>
      </c>
      <c r="J143" s="4">
        <v>2036</v>
      </c>
      <c r="K143" s="4" t="str">
        <f t="shared" si="172"/>
        <v>ENCAN01_SMR</v>
      </c>
      <c r="L143" s="1">
        <f t="shared" si="271"/>
        <v>0</v>
      </c>
      <c r="M143" s="1">
        <f t="shared" si="272"/>
        <v>38.271256962871576</v>
      </c>
      <c r="N143" s="1">
        <f t="shared" si="273"/>
        <v>27.884694826699572</v>
      </c>
      <c r="O143" s="1">
        <f t="shared" si="274"/>
        <v>7.3530552092975432</v>
      </c>
      <c r="P143" s="5">
        <v>280.89371695608298</v>
      </c>
      <c r="Q143" s="1">
        <f t="shared" si="276"/>
        <v>6.320737724982</v>
      </c>
      <c r="R143" s="5">
        <v>14.321544544636399</v>
      </c>
      <c r="W143" s="4">
        <v>0</v>
      </c>
      <c r="X143" s="6">
        <v>26.789879874010101</v>
      </c>
      <c r="Y143" s="6">
        <v>19.519286378689699</v>
      </c>
      <c r="Z143" s="6">
        <v>5.1471386465082798</v>
      </c>
      <c r="AA143" s="6">
        <v>451.06354895608303</v>
      </c>
      <c r="AB143" s="6">
        <v>4.4245164074873999</v>
      </c>
      <c r="AC143" s="6">
        <v>23.660538544636399</v>
      </c>
      <c r="AJ143">
        <f t="shared" ref="AJ143:AP143" si="284">AJ135</f>
        <v>0.7</v>
      </c>
      <c r="AK143">
        <f t="shared" si="284"/>
        <v>0.7</v>
      </c>
      <c r="AL143">
        <f t="shared" si="284"/>
        <v>0.7</v>
      </c>
      <c r="AM143">
        <f t="shared" si="284"/>
        <v>0.7</v>
      </c>
      <c r="AN143">
        <f t="shared" si="284"/>
        <v>0.7</v>
      </c>
      <c r="AO143">
        <f t="shared" si="284"/>
        <v>0.7</v>
      </c>
      <c r="AP143">
        <f t="shared" si="284"/>
        <v>0.7</v>
      </c>
    </row>
    <row r="144" spans="4:42" ht="16">
      <c r="D144" s="3"/>
      <c r="F144" s="1" t="s">
        <v>80</v>
      </c>
      <c r="G144" s="32" t="str">
        <f t="shared" si="154"/>
        <v>ACT_BND</v>
      </c>
      <c r="H144" t="str">
        <f t="shared" ref="H144" si="285">H143</f>
        <v>UP</v>
      </c>
      <c r="J144" s="4">
        <v>2036</v>
      </c>
      <c r="K144" s="4" t="str">
        <f t="shared" si="172"/>
        <v>ELCSOL00</v>
      </c>
      <c r="L144" s="1">
        <f t="shared" si="271"/>
        <v>78.303010007199404</v>
      </c>
      <c r="M144" s="1">
        <f t="shared" si="272"/>
        <v>23.793722875539999</v>
      </c>
      <c r="N144" s="1">
        <f t="shared" si="273"/>
        <v>5.9951224442044602</v>
      </c>
      <c r="O144" s="1">
        <f t="shared" si="274"/>
        <v>0.63529362455003602</v>
      </c>
      <c r="P144" s="1">
        <f t="shared" si="275"/>
        <v>41.051565730741501</v>
      </c>
      <c r="Q144" s="1">
        <f t="shared" si="276"/>
        <v>2.4063550021598301</v>
      </c>
      <c r="R144" s="1">
        <f t="shared" si="277"/>
        <v>1.61195017786177</v>
      </c>
      <c r="W144" s="6">
        <v>78.303010007199404</v>
      </c>
      <c r="X144" s="4">
        <v>23.793722875539999</v>
      </c>
      <c r="Y144" s="6">
        <v>5.9951224442044602</v>
      </c>
      <c r="Z144" s="6">
        <v>0.63529362455003602</v>
      </c>
      <c r="AA144" s="6">
        <v>41.051565730741501</v>
      </c>
      <c r="AB144" s="6">
        <v>2.4063550021598301</v>
      </c>
      <c r="AC144" s="6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spans="4:42" ht="16">
      <c r="D145" s="3"/>
      <c r="F145" s="1" t="s">
        <v>80</v>
      </c>
      <c r="G145" s="32" t="str">
        <f t="shared" si="154"/>
        <v>ACT_BND</v>
      </c>
      <c r="H145" t="str">
        <f t="shared" ref="H145" si="287">H144</f>
        <v>UP</v>
      </c>
      <c r="J145" s="4">
        <v>2036</v>
      </c>
      <c r="K145" s="4" t="str">
        <f t="shared" si="172"/>
        <v>ELCWIN00</v>
      </c>
      <c r="L145" s="1">
        <f t="shared" si="271"/>
        <v>177.11612199423999</v>
      </c>
      <c r="M145" s="1">
        <f t="shared" si="272"/>
        <v>35.920014372102202</v>
      </c>
      <c r="N145" s="1">
        <f t="shared" si="273"/>
        <v>46.856652519798402</v>
      </c>
      <c r="O145" s="1">
        <f t="shared" si="274"/>
        <v>4.7963101907847401</v>
      </c>
      <c r="P145" s="1">
        <f t="shared" si="275"/>
        <v>256.76639323254102</v>
      </c>
      <c r="Q145" s="1">
        <f t="shared" si="276"/>
        <v>58.1952862491001</v>
      </c>
      <c r="R145" s="1">
        <f t="shared" si="277"/>
        <v>110.571471273938</v>
      </c>
      <c r="W145" s="6">
        <v>177.11612199423999</v>
      </c>
      <c r="X145" s="6">
        <v>35.920014372102202</v>
      </c>
      <c r="Y145" s="6">
        <v>46.856652519798402</v>
      </c>
      <c r="Z145" s="6">
        <v>4.7963101907847401</v>
      </c>
      <c r="AA145" s="6">
        <v>256.76639323254102</v>
      </c>
      <c r="AB145" s="6">
        <v>58.1952862491001</v>
      </c>
      <c r="AC145" s="6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spans="4:42" ht="16">
      <c r="D146" s="3"/>
      <c r="F146" s="1" t="s">
        <v>80</v>
      </c>
      <c r="G146" s="32" t="str">
        <f t="shared" si="154"/>
        <v>ACT_BND</v>
      </c>
      <c r="H146" t="str">
        <f t="shared" ref="H146" si="289">H145</f>
        <v>UP</v>
      </c>
      <c r="J146" s="4">
        <v>2036</v>
      </c>
      <c r="K146" s="4" t="str">
        <f t="shared" si="172"/>
        <v>ELCWOO00</v>
      </c>
      <c r="L146" s="1">
        <f t="shared" si="271"/>
        <v>83.027677980047443</v>
      </c>
      <c r="M146" s="1">
        <f t="shared" si="272"/>
        <v>38.280439324940858</v>
      </c>
      <c r="N146" s="1">
        <f t="shared" si="273"/>
        <v>57.596766142137142</v>
      </c>
      <c r="O146" s="1">
        <f t="shared" si="274"/>
        <v>0.63087712393294293</v>
      </c>
      <c r="P146" s="1">
        <f t="shared" si="275"/>
        <v>25.252638887174747</v>
      </c>
      <c r="Q146" s="1">
        <f t="shared" si="276"/>
        <v>17.050051979841601</v>
      </c>
      <c r="R146" s="1">
        <f t="shared" si="277"/>
        <v>2.2385180258150772</v>
      </c>
      <c r="W146" s="6">
        <v>29.059687293016601</v>
      </c>
      <c r="X146" s="6">
        <v>13.398153763729299</v>
      </c>
      <c r="Y146" s="6">
        <v>20.158868149747999</v>
      </c>
      <c r="Z146" s="6">
        <v>0.22080699337653001</v>
      </c>
      <c r="AA146" s="6">
        <v>8.8384236105111604</v>
      </c>
      <c r="AB146" s="6">
        <v>5.96751819294456</v>
      </c>
      <c r="AC146" s="6">
        <v>0.78348130903527702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spans="4:42" ht="16">
      <c r="D147" s="3"/>
      <c r="F147" s="1" t="s">
        <v>80</v>
      </c>
      <c r="G147" s="32" t="str">
        <f t="shared" ref="G147:G210" si="291">G146</f>
        <v>ACT_BND</v>
      </c>
      <c r="H147" t="str">
        <f t="shared" ref="H147" si="292">H146</f>
        <v>UP</v>
      </c>
      <c r="J147" s="4">
        <v>2037</v>
      </c>
      <c r="K147" s="4" t="str">
        <f t="shared" si="172"/>
        <v>ELCCOH00</v>
      </c>
      <c r="L147" s="1">
        <f t="shared" si="271"/>
        <v>0</v>
      </c>
      <c r="M147" s="1">
        <f t="shared" si="272"/>
        <v>0</v>
      </c>
      <c r="N147" s="1">
        <f t="shared" si="273"/>
        <v>0</v>
      </c>
      <c r="O147" s="1">
        <f t="shared" si="274"/>
        <v>0</v>
      </c>
      <c r="P147" s="1">
        <f t="shared" si="275"/>
        <v>0</v>
      </c>
      <c r="Q147" s="1">
        <f t="shared" si="276"/>
        <v>0</v>
      </c>
      <c r="R147" s="1">
        <f t="shared" si="277"/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J147">
        <f t="shared" ref="AJ147:AP147" si="293">AJ139</f>
        <v>0.4</v>
      </c>
      <c r="AK147">
        <f t="shared" si="293"/>
        <v>0.4</v>
      </c>
      <c r="AL147">
        <f t="shared" si="293"/>
        <v>0.4</v>
      </c>
      <c r="AM147">
        <f t="shared" si="293"/>
        <v>0.4</v>
      </c>
      <c r="AN147">
        <f t="shared" si="293"/>
        <v>0.4</v>
      </c>
      <c r="AO147">
        <f t="shared" si="293"/>
        <v>0.4</v>
      </c>
      <c r="AP147">
        <f t="shared" si="293"/>
        <v>0.4</v>
      </c>
    </row>
    <row r="148" spans="4:42" ht="16">
      <c r="D148" s="3"/>
      <c r="F148" s="1" t="s">
        <v>80</v>
      </c>
      <c r="G148" s="32" t="str">
        <f t="shared" si="291"/>
        <v>ACT_BND</v>
      </c>
      <c r="H148" t="str">
        <f t="shared" ref="H148" si="294">H147</f>
        <v>UP</v>
      </c>
      <c r="J148" s="4">
        <v>2037</v>
      </c>
      <c r="K148" s="4" t="str">
        <f t="shared" si="172"/>
        <v>ELCGAS00</v>
      </c>
      <c r="L148" s="1">
        <f t="shared" si="271"/>
        <v>221.11544411447073</v>
      </c>
      <c r="M148" s="1">
        <f t="shared" si="272"/>
        <v>8.5055195380759496</v>
      </c>
      <c r="N148" s="1">
        <f t="shared" si="273"/>
        <v>32.048186699063997</v>
      </c>
      <c r="O148" s="1">
        <f t="shared" si="274"/>
        <v>0</v>
      </c>
      <c r="P148" s="1">
        <f t="shared" si="275"/>
        <v>95.614986411087003</v>
      </c>
      <c r="Q148" s="1">
        <f t="shared" si="276"/>
        <v>0</v>
      </c>
      <c r="R148" s="1">
        <f t="shared" si="277"/>
        <v>0.15787115656047526</v>
      </c>
      <c r="W148" s="6">
        <v>88.446177645788296</v>
      </c>
      <c r="X148" s="6">
        <v>3.4022078152303799</v>
      </c>
      <c r="Y148" s="6">
        <v>12.8192746796256</v>
      </c>
      <c r="Z148" s="4">
        <v>0</v>
      </c>
      <c r="AA148" s="6">
        <v>38.245994564434802</v>
      </c>
      <c r="AB148" s="4">
        <v>0</v>
      </c>
      <c r="AC148" s="6">
        <v>6.3148462624190105E-2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spans="4:42" ht="16">
      <c r="D149" s="3"/>
      <c r="F149" s="1" t="s">
        <v>80</v>
      </c>
      <c r="G149" s="32" t="str">
        <f t="shared" si="291"/>
        <v>ACT_BND</v>
      </c>
      <c r="H149" t="str">
        <f t="shared" ref="H149" si="296">H148</f>
        <v>UP</v>
      </c>
      <c r="J149" s="4">
        <v>2037</v>
      </c>
      <c r="K149" s="4" t="str">
        <f t="shared" si="172"/>
        <v>ELCHFO00</v>
      </c>
      <c r="L149" s="1">
        <f t="shared" si="271"/>
        <v>0</v>
      </c>
      <c r="M149" s="1">
        <f t="shared" si="272"/>
        <v>0.74255252519798343</v>
      </c>
      <c r="N149" s="1">
        <f t="shared" si="273"/>
        <v>0</v>
      </c>
      <c r="O149" s="1">
        <f t="shared" si="274"/>
        <v>0</v>
      </c>
      <c r="P149" s="1">
        <f t="shared" si="275"/>
        <v>0</v>
      </c>
      <c r="Q149" s="1">
        <f t="shared" si="276"/>
        <v>3.8633739320854339</v>
      </c>
      <c r="R149" s="1">
        <f t="shared" si="277"/>
        <v>0.62034622210223334</v>
      </c>
      <c r="W149" s="4">
        <v>0</v>
      </c>
      <c r="X149" s="6">
        <v>0.22276575755939501</v>
      </c>
      <c r="Y149" s="4">
        <v>0</v>
      </c>
      <c r="Z149" s="4">
        <v>0</v>
      </c>
      <c r="AA149" s="4">
        <v>0</v>
      </c>
      <c r="AB149" s="6">
        <v>1.1590121796256301</v>
      </c>
      <c r="AC149" s="6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spans="4:42" ht="16">
      <c r="D150" s="3"/>
      <c r="F150" s="1" t="s">
        <v>80</v>
      </c>
      <c r="G150" s="32" t="str">
        <f t="shared" si="291"/>
        <v>ACT_BND</v>
      </c>
      <c r="H150" t="str">
        <f t="shared" ref="H150" si="298">H149</f>
        <v>UP</v>
      </c>
      <c r="J150" s="4">
        <v>2037</v>
      </c>
      <c r="K150" s="4" t="str">
        <f t="shared" si="172"/>
        <v>ELCHYD00</v>
      </c>
      <c r="L150" s="1">
        <f t="shared" si="271"/>
        <v>5.1972003295406495</v>
      </c>
      <c r="M150" s="1">
        <f t="shared" si="272"/>
        <v>230.59915446920928</v>
      </c>
      <c r="N150" s="1">
        <f t="shared" si="273"/>
        <v>14.887801162298764</v>
      </c>
      <c r="O150" s="1">
        <f t="shared" si="274"/>
        <v>183.29486810952062</v>
      </c>
      <c r="P150" s="1">
        <f t="shared" si="275"/>
        <v>156.01792882961135</v>
      </c>
      <c r="Q150" s="1">
        <f t="shared" si="276"/>
        <v>970.06021947110207</v>
      </c>
      <c r="R150" s="1">
        <f t="shared" si="277"/>
        <v>179.81350875769073</v>
      </c>
      <c r="W150" s="6">
        <v>5.0412843196544301</v>
      </c>
      <c r="X150" s="6">
        <v>223.68117983513301</v>
      </c>
      <c r="Y150" s="6">
        <v>14.4411671274298</v>
      </c>
      <c r="Z150" s="6">
        <v>177.796022066235</v>
      </c>
      <c r="AA150" s="6">
        <v>151.337390964723</v>
      </c>
      <c r="AB150" s="6">
        <v>940.95841288696897</v>
      </c>
      <c r="AC150" s="6">
        <v>174.41910349496001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spans="4:42" ht="16">
      <c r="D151" s="3"/>
      <c r="F151" s="1" t="s">
        <v>80</v>
      </c>
      <c r="G151" s="32" t="str">
        <f t="shared" si="291"/>
        <v>ACT_BND</v>
      </c>
      <c r="H151" t="str">
        <f t="shared" ref="H151" si="300">H150</f>
        <v>UP</v>
      </c>
      <c r="J151" s="4">
        <v>2037</v>
      </c>
      <c r="K151" s="4" t="str">
        <f t="shared" si="172"/>
        <v>ENCAN01_SMR</v>
      </c>
      <c r="L151" s="1">
        <f t="shared" si="271"/>
        <v>0</v>
      </c>
      <c r="M151" s="1">
        <f t="shared" si="272"/>
        <v>47.290319484727007</v>
      </c>
      <c r="N151" s="1">
        <f t="shared" si="273"/>
        <v>29.937072071377145</v>
      </c>
      <c r="O151" s="1">
        <f t="shared" si="274"/>
        <v>12.404661992183486</v>
      </c>
      <c r="P151" s="5">
        <v>325.35071119654401</v>
      </c>
      <c r="Q151" s="1">
        <f t="shared" si="276"/>
        <v>13.162821896533986</v>
      </c>
      <c r="R151" s="5">
        <v>18.1275281632469</v>
      </c>
      <c r="W151" s="4">
        <v>0</v>
      </c>
      <c r="X151" s="6">
        <v>33.103223639308901</v>
      </c>
      <c r="Y151" s="6">
        <v>20.955950449964</v>
      </c>
      <c r="Z151" s="6">
        <v>8.6832633945284403</v>
      </c>
      <c r="AA151" s="6">
        <v>488.43304319654402</v>
      </c>
      <c r="AB151" s="6">
        <v>9.2139753275737899</v>
      </c>
      <c r="AC151" s="6">
        <v>27.077397413246899</v>
      </c>
      <c r="AJ151">
        <f t="shared" ref="AJ151:AP151" si="301">AJ143</f>
        <v>0.7</v>
      </c>
      <c r="AK151">
        <f t="shared" si="301"/>
        <v>0.7</v>
      </c>
      <c r="AL151">
        <f t="shared" si="301"/>
        <v>0.7</v>
      </c>
      <c r="AM151">
        <f t="shared" si="301"/>
        <v>0.7</v>
      </c>
      <c r="AN151">
        <f t="shared" si="301"/>
        <v>0.7</v>
      </c>
      <c r="AO151">
        <f t="shared" si="301"/>
        <v>0.7</v>
      </c>
      <c r="AP151">
        <f t="shared" si="301"/>
        <v>0.7</v>
      </c>
    </row>
    <row r="152" spans="4:42" ht="16">
      <c r="D152" s="3"/>
      <c r="F152" s="1" t="s">
        <v>80</v>
      </c>
      <c r="G152" s="32" t="str">
        <f t="shared" si="291"/>
        <v>ACT_BND</v>
      </c>
      <c r="H152" t="str">
        <f t="shared" ref="H152" si="302">H151</f>
        <v>UP</v>
      </c>
      <c r="J152" s="4">
        <v>2037</v>
      </c>
      <c r="K152" s="4" t="str">
        <f t="shared" si="172"/>
        <v>ELCSOL00</v>
      </c>
      <c r="L152" s="1">
        <f t="shared" si="271"/>
        <v>78.575324910007197</v>
      </c>
      <c r="M152" s="1">
        <f t="shared" si="272"/>
        <v>24.710937705018001</v>
      </c>
      <c r="N152" s="1">
        <f t="shared" si="273"/>
        <v>6.0501849856011498</v>
      </c>
      <c r="O152" s="1">
        <f t="shared" si="274"/>
        <v>0.64603140964722805</v>
      </c>
      <c r="P152" s="1">
        <f t="shared" si="275"/>
        <v>41.337067278617702</v>
      </c>
      <c r="Q152" s="1">
        <f t="shared" si="276"/>
        <v>2.5636824874010098</v>
      </c>
      <c r="R152" s="1">
        <f t="shared" si="277"/>
        <v>1.6362531581353501</v>
      </c>
      <c r="W152" s="6">
        <v>78.575324910007197</v>
      </c>
      <c r="X152" s="6">
        <v>24.710937705018001</v>
      </c>
      <c r="Y152" s="6">
        <v>6.0501849856011498</v>
      </c>
      <c r="Z152" s="6">
        <v>0.64603140964722805</v>
      </c>
      <c r="AA152" s="6">
        <v>41.337067278617702</v>
      </c>
      <c r="AB152" s="6">
        <v>2.5636824874010098</v>
      </c>
      <c r="AC152" s="6">
        <v>1.6362531581353501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spans="4:42" ht="16">
      <c r="D153" s="3"/>
      <c r="F153" s="1" t="s">
        <v>80</v>
      </c>
      <c r="G153" s="32" t="str">
        <f t="shared" si="291"/>
        <v>ACT_BND</v>
      </c>
      <c r="H153" t="str">
        <f t="shared" ref="H153" si="304">H152</f>
        <v>UP</v>
      </c>
      <c r="J153" s="4">
        <v>2037</v>
      </c>
      <c r="K153" s="4" t="str">
        <f t="shared" si="172"/>
        <v>ELCWIN00</v>
      </c>
      <c r="L153" s="1">
        <f t="shared" si="271"/>
        <v>177.04466249100099</v>
      </c>
      <c r="M153" s="1">
        <f t="shared" si="272"/>
        <v>42.050105394420399</v>
      </c>
      <c r="N153" s="1">
        <f t="shared" si="273"/>
        <v>46.964964974802001</v>
      </c>
      <c r="O153" s="1">
        <f t="shared" si="274"/>
        <v>4.8365487688984903</v>
      </c>
      <c r="P153" s="1">
        <f t="shared" si="275"/>
        <v>273.23416223902097</v>
      </c>
      <c r="Q153" s="1">
        <f t="shared" si="276"/>
        <v>60.204766990640699</v>
      </c>
      <c r="R153" s="1">
        <f t="shared" si="277"/>
        <v>112.446170165227</v>
      </c>
      <c r="W153" s="6">
        <v>177.04466249100099</v>
      </c>
      <c r="X153" s="6">
        <v>42.050105394420399</v>
      </c>
      <c r="Y153" s="6">
        <v>46.964964974802001</v>
      </c>
      <c r="Z153" s="6">
        <v>4.8365487688984903</v>
      </c>
      <c r="AA153" s="6">
        <v>273.23416223902097</v>
      </c>
      <c r="AB153" s="6">
        <v>60.204766990640699</v>
      </c>
      <c r="AC153" s="6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spans="4:42" ht="16">
      <c r="D154" s="3"/>
      <c r="F154" s="1" t="s">
        <v>80</v>
      </c>
      <c r="G154" s="32" t="str">
        <f t="shared" si="291"/>
        <v>ACT_BND</v>
      </c>
      <c r="H154" t="str">
        <f t="shared" ref="H154" si="306">H153</f>
        <v>UP</v>
      </c>
      <c r="J154" s="4">
        <v>2037</v>
      </c>
      <c r="K154" s="4" t="str">
        <f t="shared" si="172"/>
        <v>ELCWOO00</v>
      </c>
      <c r="L154" s="1">
        <f t="shared" si="271"/>
        <v>94.177123254139715</v>
      </c>
      <c r="M154" s="1">
        <f t="shared" si="272"/>
        <v>37.029939575336861</v>
      </c>
      <c r="N154" s="1">
        <f t="shared" si="273"/>
        <v>68.345690980150295</v>
      </c>
      <c r="O154" s="1">
        <f t="shared" si="274"/>
        <v>0.59655423459837431</v>
      </c>
      <c r="P154" s="1">
        <f t="shared" si="275"/>
        <v>26.425806767458603</v>
      </c>
      <c r="Q154" s="1">
        <f t="shared" si="276"/>
        <v>16.971784078987973</v>
      </c>
      <c r="R154" s="1">
        <f t="shared" si="277"/>
        <v>2.22497593263396</v>
      </c>
      <c r="W154" s="6">
        <v>32.961993138948898</v>
      </c>
      <c r="X154" s="6">
        <v>12.960478851367901</v>
      </c>
      <c r="Y154" s="6">
        <v>23.920991843052601</v>
      </c>
      <c r="Z154" s="6">
        <v>0.20879398210943101</v>
      </c>
      <c r="AA154" s="6">
        <v>9.2490323686105107</v>
      </c>
      <c r="AB154" s="6">
        <v>5.9401244276457899</v>
      </c>
      <c r="AC154" s="6">
        <v>0.77874157642188602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spans="4:42" ht="16">
      <c r="D155" s="3"/>
      <c r="F155" s="1" t="s">
        <v>80</v>
      </c>
      <c r="G155" s="32" t="str">
        <f t="shared" si="291"/>
        <v>ACT_BND</v>
      </c>
      <c r="H155" t="str">
        <f t="shared" ref="H155" si="308">H154</f>
        <v>UP</v>
      </c>
      <c r="J155" s="4">
        <v>2038</v>
      </c>
      <c r="K155" s="4" t="str">
        <f t="shared" ref="K155:K218" si="309">K147</f>
        <v>ELCCOH00</v>
      </c>
      <c r="L155" s="1">
        <f t="shared" si="271"/>
        <v>0</v>
      </c>
      <c r="M155" s="1">
        <f t="shared" si="272"/>
        <v>0</v>
      </c>
      <c r="N155" s="1">
        <f t="shared" si="273"/>
        <v>0</v>
      </c>
      <c r="O155" s="1">
        <f t="shared" si="274"/>
        <v>0</v>
      </c>
      <c r="P155" s="1">
        <f t="shared" si="275"/>
        <v>0</v>
      </c>
      <c r="Q155" s="1">
        <f t="shared" si="276"/>
        <v>0</v>
      </c>
      <c r="R155" s="1">
        <f t="shared" si="277"/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J155">
        <f t="shared" ref="AJ155:AP155" si="310">AJ147</f>
        <v>0.4</v>
      </c>
      <c r="AK155">
        <f t="shared" si="310"/>
        <v>0.4</v>
      </c>
      <c r="AL155">
        <f t="shared" si="310"/>
        <v>0.4</v>
      </c>
      <c r="AM155">
        <f t="shared" si="310"/>
        <v>0.4</v>
      </c>
      <c r="AN155">
        <f t="shared" si="310"/>
        <v>0.4</v>
      </c>
      <c r="AO155">
        <f t="shared" si="310"/>
        <v>0.4</v>
      </c>
      <c r="AP155">
        <f t="shared" si="310"/>
        <v>0.4</v>
      </c>
    </row>
    <row r="156" spans="4:42" ht="16">
      <c r="D156" s="3"/>
      <c r="F156" s="1" t="s">
        <v>80</v>
      </c>
      <c r="G156" s="32" t="str">
        <f t="shared" si="291"/>
        <v>ACT_BND</v>
      </c>
      <c r="H156" t="str">
        <f t="shared" ref="H156" si="311">H155</f>
        <v>UP</v>
      </c>
      <c r="J156" s="4">
        <v>2038</v>
      </c>
      <c r="K156" s="4" t="str">
        <f t="shared" si="309"/>
        <v>ELCGAS00</v>
      </c>
      <c r="L156" s="1">
        <f t="shared" si="271"/>
        <v>215.30438867890572</v>
      </c>
      <c r="M156" s="1">
        <f t="shared" si="272"/>
        <v>8.2469712864470743</v>
      </c>
      <c r="N156" s="1">
        <f t="shared" si="273"/>
        <v>28.318041702663752</v>
      </c>
      <c r="O156" s="1">
        <f t="shared" si="274"/>
        <v>0</v>
      </c>
      <c r="P156" s="1">
        <f t="shared" si="275"/>
        <v>102.08914803815699</v>
      </c>
      <c r="Q156" s="1">
        <f t="shared" si="276"/>
        <v>0</v>
      </c>
      <c r="R156" s="1">
        <f t="shared" si="277"/>
        <v>8.6872493664506736E-2</v>
      </c>
      <c r="W156" s="6">
        <v>86.121755471562295</v>
      </c>
      <c r="X156" s="6">
        <v>3.2987885145788298</v>
      </c>
      <c r="Y156" s="6">
        <v>11.327216681065501</v>
      </c>
      <c r="Z156" s="4">
        <v>0</v>
      </c>
      <c r="AA156" s="6">
        <v>40.835659215262801</v>
      </c>
      <c r="AB156" s="4">
        <v>0</v>
      </c>
      <c r="AC156" s="6">
        <v>3.4748997465802699E-2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spans="4:42" ht="16">
      <c r="D157" s="3"/>
      <c r="F157" s="1" t="s">
        <v>80</v>
      </c>
      <c r="G157" s="32" t="str">
        <f t="shared" si="291"/>
        <v>ACT_BND</v>
      </c>
      <c r="H157" t="str">
        <f t="shared" ref="H157" si="313">H156</f>
        <v>UP</v>
      </c>
      <c r="J157" s="4">
        <v>2038</v>
      </c>
      <c r="K157" s="4" t="str">
        <f t="shared" si="309"/>
        <v>ELCHFO00</v>
      </c>
      <c r="L157" s="1">
        <f t="shared" si="271"/>
        <v>0</v>
      </c>
      <c r="M157" s="1">
        <f t="shared" si="272"/>
        <v>0.8014429775857933</v>
      </c>
      <c r="N157" s="1">
        <f t="shared" si="273"/>
        <v>0</v>
      </c>
      <c r="O157" s="1">
        <f t="shared" si="274"/>
        <v>0</v>
      </c>
      <c r="P157" s="1">
        <f t="shared" si="275"/>
        <v>0</v>
      </c>
      <c r="Q157" s="1">
        <f t="shared" si="276"/>
        <v>3.8620158387329004</v>
      </c>
      <c r="R157" s="1">
        <f t="shared" si="277"/>
        <v>0.38012271442284667</v>
      </c>
      <c r="W157" s="4">
        <v>0</v>
      </c>
      <c r="X157" s="6">
        <v>0.240432893275738</v>
      </c>
      <c r="Y157" s="4">
        <v>0</v>
      </c>
      <c r="Z157" s="4">
        <v>0</v>
      </c>
      <c r="AA157" s="4">
        <v>0</v>
      </c>
      <c r="AB157" s="6">
        <v>1.1586047516198701</v>
      </c>
      <c r="AC157" s="6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spans="4:42" ht="16">
      <c r="D158" s="3"/>
      <c r="F158" s="1" t="s">
        <v>80</v>
      </c>
      <c r="G158" s="32" t="str">
        <f t="shared" si="291"/>
        <v>ACT_BND</v>
      </c>
      <c r="H158" t="str">
        <f t="shared" ref="H158" si="315">H157</f>
        <v>UP</v>
      </c>
      <c r="J158" s="4">
        <v>2038</v>
      </c>
      <c r="K158" s="4" t="str">
        <f t="shared" si="309"/>
        <v>ELCHYD00</v>
      </c>
      <c r="L158" s="1">
        <f t="shared" si="271"/>
        <v>5.1063656416765051</v>
      </c>
      <c r="M158" s="1">
        <f t="shared" si="272"/>
        <v>229.96821893597013</v>
      </c>
      <c r="N158" s="1">
        <f t="shared" si="273"/>
        <v>14.90609242724495</v>
      </c>
      <c r="O158" s="1">
        <f t="shared" si="274"/>
        <v>184.66863114455981</v>
      </c>
      <c r="P158" s="1">
        <f t="shared" si="275"/>
        <v>156.67743470419279</v>
      </c>
      <c r="Q158" s="1">
        <f t="shared" si="276"/>
        <v>972.72828816993604</v>
      </c>
      <c r="R158" s="1">
        <f t="shared" si="277"/>
        <v>180.22522777047939</v>
      </c>
      <c r="W158" s="6">
        <v>4.9531746724262096</v>
      </c>
      <c r="X158" s="6">
        <v>223.06917236789101</v>
      </c>
      <c r="Y158" s="6">
        <v>14.4589096544276</v>
      </c>
      <c r="Z158" s="6">
        <v>179.12857221022301</v>
      </c>
      <c r="AA158" s="6">
        <v>151.97711166306701</v>
      </c>
      <c r="AB158" s="6">
        <v>943.54643952483798</v>
      </c>
      <c r="AC158" s="6">
        <v>174.81847093736499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spans="4:42" ht="16">
      <c r="D159" s="3"/>
      <c r="F159" s="1" t="s">
        <v>80</v>
      </c>
      <c r="G159" s="32" t="str">
        <f t="shared" si="291"/>
        <v>ACT_BND</v>
      </c>
      <c r="H159" t="str">
        <f t="shared" ref="H159" si="317">H158</f>
        <v>UP</v>
      </c>
      <c r="J159" s="4">
        <v>2038</v>
      </c>
      <c r="K159" s="4" t="str">
        <f t="shared" si="309"/>
        <v>ENCAN01_SMR</v>
      </c>
      <c r="L159" s="1">
        <f t="shared" si="271"/>
        <v>0</v>
      </c>
      <c r="M159" s="1">
        <f t="shared" si="272"/>
        <v>55.85327918337957</v>
      </c>
      <c r="N159" s="1">
        <f t="shared" si="273"/>
        <v>31.785187113031004</v>
      </c>
      <c r="O159" s="1">
        <f t="shared" si="274"/>
        <v>17.505655173300429</v>
      </c>
      <c r="P159" s="5">
        <v>371.60157152771802</v>
      </c>
      <c r="Q159" s="1">
        <f t="shared" si="276"/>
        <v>20.09919057903943</v>
      </c>
      <c r="R159" s="5">
        <v>21.780694495680301</v>
      </c>
      <c r="W159" s="4">
        <v>0</v>
      </c>
      <c r="X159" s="6">
        <v>39.097295428365697</v>
      </c>
      <c r="Y159" s="6">
        <v>22.249630979121701</v>
      </c>
      <c r="Z159" s="6">
        <v>12.2539586213103</v>
      </c>
      <c r="AA159" s="6">
        <v>527.59640352771805</v>
      </c>
      <c r="AB159" s="6">
        <v>14.069433405327599</v>
      </c>
      <c r="AC159" s="6">
        <v>30.341438995680299</v>
      </c>
      <c r="AJ159">
        <f t="shared" ref="AJ159:AP159" si="318">AJ151</f>
        <v>0.7</v>
      </c>
      <c r="AK159">
        <f t="shared" si="318"/>
        <v>0.7</v>
      </c>
      <c r="AL159">
        <f t="shared" si="318"/>
        <v>0.7</v>
      </c>
      <c r="AM159">
        <f t="shared" si="318"/>
        <v>0.7</v>
      </c>
      <c r="AN159">
        <f t="shared" si="318"/>
        <v>0.7</v>
      </c>
      <c r="AO159">
        <f t="shared" si="318"/>
        <v>0.7</v>
      </c>
      <c r="AP159">
        <f t="shared" si="318"/>
        <v>0.7</v>
      </c>
    </row>
    <row r="160" spans="4:42" ht="16">
      <c r="D160" s="3"/>
      <c r="F160" s="1" t="s">
        <v>80</v>
      </c>
      <c r="G160" s="32" t="str">
        <f t="shared" si="291"/>
        <v>ACT_BND</v>
      </c>
      <c r="H160" t="str">
        <f t="shared" ref="H160" si="319">H159</f>
        <v>UP</v>
      </c>
      <c r="J160" s="4">
        <v>2038</v>
      </c>
      <c r="K160" s="4" t="str">
        <f t="shared" si="309"/>
        <v>ELCSOL00</v>
      </c>
      <c r="L160" s="1">
        <f t="shared" si="271"/>
        <v>79.044823326133894</v>
      </c>
      <c r="M160" s="1">
        <f t="shared" si="272"/>
        <v>25.628152534531999</v>
      </c>
      <c r="N160" s="1">
        <f t="shared" si="273"/>
        <v>6.1034846040316797</v>
      </c>
      <c r="O160" s="1">
        <f t="shared" si="274"/>
        <v>0.65676919510439202</v>
      </c>
      <c r="P160" s="1">
        <f t="shared" si="275"/>
        <v>41.6873816054716</v>
      </c>
      <c r="Q160" s="1">
        <f t="shared" si="276"/>
        <v>2.7210099726421899</v>
      </c>
      <c r="R160" s="1">
        <f t="shared" si="277"/>
        <v>1.63964546904248</v>
      </c>
      <c r="W160" s="6">
        <v>79.044823326133894</v>
      </c>
      <c r="X160" s="6">
        <v>25.628152534531999</v>
      </c>
      <c r="Y160" s="6">
        <v>6.1034846040316797</v>
      </c>
      <c r="Z160" s="6">
        <v>0.65676919510439202</v>
      </c>
      <c r="AA160" s="6">
        <v>41.6873816054716</v>
      </c>
      <c r="AB160" s="6">
        <v>2.7210099726421899</v>
      </c>
      <c r="AC160" s="6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spans="4:42" ht="16">
      <c r="D161" s="3"/>
      <c r="F161" s="1" t="s">
        <v>80</v>
      </c>
      <c r="G161" s="32" t="str">
        <f t="shared" si="291"/>
        <v>ACT_BND</v>
      </c>
      <c r="H161" t="str">
        <f t="shared" ref="H161" si="321">H160</f>
        <v>UP</v>
      </c>
      <c r="J161" s="4">
        <v>2038</v>
      </c>
      <c r="K161" s="4" t="str">
        <f t="shared" si="309"/>
        <v>ELCWIN00</v>
      </c>
      <c r="L161" s="1">
        <f t="shared" si="271"/>
        <v>176.75261738660899</v>
      </c>
      <c r="M161" s="1">
        <f t="shared" si="272"/>
        <v>48.180196431137503</v>
      </c>
      <c r="N161" s="1">
        <f t="shared" si="273"/>
        <v>48.312469690424798</v>
      </c>
      <c r="O161" s="1">
        <f t="shared" si="274"/>
        <v>4.9034946760259199</v>
      </c>
      <c r="P161" s="1">
        <f t="shared" si="275"/>
        <v>290.06238830093599</v>
      </c>
      <c r="Q161" s="1">
        <f t="shared" si="276"/>
        <v>62.214247732181398</v>
      </c>
      <c r="R161" s="1">
        <f t="shared" si="277"/>
        <v>114.21034906731499</v>
      </c>
      <c r="W161" s="6">
        <v>176.75261738660899</v>
      </c>
      <c r="X161" s="6">
        <v>48.180196431137503</v>
      </c>
      <c r="Y161" s="6">
        <v>48.312469690424798</v>
      </c>
      <c r="Z161" s="6">
        <v>4.9034946760259199</v>
      </c>
      <c r="AA161" s="6">
        <v>290.06238830093599</v>
      </c>
      <c r="AB161" s="6">
        <v>62.214247732181398</v>
      </c>
      <c r="AC161" s="6">
        <v>114.21034906731499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spans="4:42" ht="16">
      <c r="D162" s="3"/>
      <c r="F162" s="1" t="s">
        <v>80</v>
      </c>
      <c r="G162" s="32" t="str">
        <f t="shared" si="291"/>
        <v>ACT_BND</v>
      </c>
      <c r="H162" t="str">
        <f t="shared" ref="H162" si="323">H161</f>
        <v>UP</v>
      </c>
      <c r="J162" s="4">
        <v>2038</v>
      </c>
      <c r="K162" s="4" t="str">
        <f t="shared" si="309"/>
        <v>ELCWOO00</v>
      </c>
      <c r="L162" s="1">
        <f t="shared" si="271"/>
        <v>105.21812516712944</v>
      </c>
      <c r="M162" s="1">
        <f t="shared" si="272"/>
        <v>36.461262291772002</v>
      </c>
      <c r="N162" s="1">
        <f t="shared" si="273"/>
        <v>79.048824190064863</v>
      </c>
      <c r="O162" s="1">
        <f t="shared" si="274"/>
        <v>0.56492296749974291</v>
      </c>
      <c r="P162" s="1">
        <f t="shared" si="275"/>
        <v>27.247343258253629</v>
      </c>
      <c r="Q162" s="1">
        <f t="shared" si="276"/>
        <v>16.868955394425601</v>
      </c>
      <c r="R162" s="1">
        <f t="shared" si="277"/>
        <v>2.1771014670472089</v>
      </c>
      <c r="W162" s="6">
        <v>36.826343808495302</v>
      </c>
      <c r="X162" s="6">
        <v>12.761441802120199</v>
      </c>
      <c r="Y162" s="6">
        <v>27.667088466522699</v>
      </c>
      <c r="Z162" s="6">
        <v>0.19772303862491</v>
      </c>
      <c r="AA162" s="6">
        <v>9.5365701403887702</v>
      </c>
      <c r="AB162" s="6">
        <v>5.9041343880489601</v>
      </c>
      <c r="AC162" s="6">
        <v>0.76198551346652299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spans="4:42" ht="16">
      <c r="D163" s="3"/>
      <c r="F163" s="1" t="s">
        <v>80</v>
      </c>
      <c r="G163" s="32" t="str">
        <f t="shared" si="291"/>
        <v>ACT_BND</v>
      </c>
      <c r="H163" t="str">
        <f t="shared" ref="H163" si="325">H162</f>
        <v>UP</v>
      </c>
      <c r="J163" s="4">
        <v>2039</v>
      </c>
      <c r="K163" s="4" t="str">
        <f t="shared" si="309"/>
        <v>ELCCOH00</v>
      </c>
      <c r="L163" s="1">
        <f t="shared" si="271"/>
        <v>0</v>
      </c>
      <c r="M163" s="1">
        <f t="shared" si="272"/>
        <v>0</v>
      </c>
      <c r="N163" s="1">
        <f t="shared" si="273"/>
        <v>0</v>
      </c>
      <c r="O163" s="1">
        <f t="shared" si="274"/>
        <v>0</v>
      </c>
      <c r="P163" s="1">
        <f t="shared" si="275"/>
        <v>0</v>
      </c>
      <c r="Q163" s="1">
        <f t="shared" si="276"/>
        <v>0</v>
      </c>
      <c r="R163" s="1">
        <f t="shared" si="277"/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J163">
        <f t="shared" ref="AJ163:AP163" si="326">AJ155</f>
        <v>0.4</v>
      </c>
      <c r="AK163">
        <f t="shared" si="326"/>
        <v>0.4</v>
      </c>
      <c r="AL163">
        <f t="shared" si="326"/>
        <v>0.4</v>
      </c>
      <c r="AM163">
        <f t="shared" si="326"/>
        <v>0.4</v>
      </c>
      <c r="AN163">
        <f t="shared" si="326"/>
        <v>0.4</v>
      </c>
      <c r="AO163">
        <f t="shared" si="326"/>
        <v>0.4</v>
      </c>
      <c r="AP163">
        <f t="shared" si="326"/>
        <v>0.4</v>
      </c>
    </row>
    <row r="164" spans="4:42" ht="16">
      <c r="D164" s="3"/>
      <c r="F164" s="1" t="s">
        <v>80</v>
      </c>
      <c r="G164" s="32" t="str">
        <f t="shared" si="291"/>
        <v>ACT_BND</v>
      </c>
      <c r="H164" t="str">
        <f t="shared" ref="H164" si="327">H163</f>
        <v>UP</v>
      </c>
      <c r="J164" s="4">
        <v>2039</v>
      </c>
      <c r="K164" s="4" t="str">
        <f t="shared" si="309"/>
        <v>ELCGAS00</v>
      </c>
      <c r="L164" s="1">
        <f t="shared" si="271"/>
        <v>213.58155039596824</v>
      </c>
      <c r="M164" s="1">
        <f t="shared" si="272"/>
        <v>8.904886489470849</v>
      </c>
      <c r="N164" s="1">
        <f t="shared" si="273"/>
        <v>25.814299667026752</v>
      </c>
      <c r="O164" s="1">
        <f t="shared" si="274"/>
        <v>0</v>
      </c>
      <c r="P164" s="1">
        <f t="shared" si="275"/>
        <v>110.26584890208775</v>
      </c>
      <c r="Q164" s="1">
        <f t="shared" si="276"/>
        <v>0</v>
      </c>
      <c r="R164" s="1">
        <f t="shared" si="277"/>
        <v>5.7256870824333991E-2</v>
      </c>
      <c r="W164" s="6">
        <v>85.432620158387294</v>
      </c>
      <c r="X164" s="6">
        <v>3.5619545957883401</v>
      </c>
      <c r="Y164" s="6">
        <v>10.325719866810701</v>
      </c>
      <c r="Z164" s="4">
        <v>0</v>
      </c>
      <c r="AA164" s="6">
        <v>44.106339560835103</v>
      </c>
      <c r="AB164" s="4">
        <v>0</v>
      </c>
      <c r="AC164" s="6">
        <v>2.2902748329733599E-2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spans="4:42" ht="16">
      <c r="D165" s="3"/>
      <c r="F165" s="1" t="s">
        <v>80</v>
      </c>
      <c r="G165" s="32" t="str">
        <f t="shared" si="291"/>
        <v>ACT_BND</v>
      </c>
      <c r="H165" t="str">
        <f t="shared" ref="H165" si="329">H164</f>
        <v>UP</v>
      </c>
      <c r="J165" s="4">
        <v>2039</v>
      </c>
      <c r="K165" s="4" t="str">
        <f t="shared" si="309"/>
        <v>ELCHFO00</v>
      </c>
      <c r="L165" s="1">
        <f t="shared" si="271"/>
        <v>0</v>
      </c>
      <c r="M165" s="1">
        <f t="shared" si="272"/>
        <v>0.86995940143988337</v>
      </c>
      <c r="N165" s="1">
        <f t="shared" si="273"/>
        <v>0</v>
      </c>
      <c r="O165" s="1">
        <f t="shared" si="274"/>
        <v>0</v>
      </c>
      <c r="P165" s="1">
        <f t="shared" si="275"/>
        <v>0</v>
      </c>
      <c r="Q165" s="1">
        <f t="shared" si="276"/>
        <v>3.8620158387329004</v>
      </c>
      <c r="R165" s="1">
        <f t="shared" si="277"/>
        <v>0.29933147624190071</v>
      </c>
      <c r="W165" s="4">
        <v>0</v>
      </c>
      <c r="X165" s="6">
        <v>0.260987820431965</v>
      </c>
      <c r="Y165" s="4">
        <v>0</v>
      </c>
      <c r="Z165" s="4">
        <v>0</v>
      </c>
      <c r="AA165" s="4">
        <v>0</v>
      </c>
      <c r="AB165" s="6">
        <v>1.1586047516198701</v>
      </c>
      <c r="AC165" s="6">
        <v>8.9799442872570204E-2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spans="4:42" ht="16">
      <c r="D166" s="3"/>
      <c r="F166" s="1" t="s">
        <v>80</v>
      </c>
      <c r="G166" s="32" t="str">
        <f t="shared" si="291"/>
        <v>ACT_BND</v>
      </c>
      <c r="H166" t="str">
        <f t="shared" ref="H166" si="331">H165</f>
        <v>UP</v>
      </c>
      <c r="J166" s="4">
        <v>2039</v>
      </c>
      <c r="K166" s="4" t="str">
        <f t="shared" si="309"/>
        <v>ELCHYD00</v>
      </c>
      <c r="L166" s="1">
        <f t="shared" si="271"/>
        <v>5.0193546903876598</v>
      </c>
      <c r="M166" s="1">
        <f t="shared" si="272"/>
        <v>229.73422508145774</v>
      </c>
      <c r="N166" s="1">
        <f t="shared" si="273"/>
        <v>15.045731480038247</v>
      </c>
      <c r="O166" s="1">
        <f t="shared" si="274"/>
        <v>185.56217956996392</v>
      </c>
      <c r="P166" s="1">
        <f t="shared" si="275"/>
        <v>157.13382567745052</v>
      </c>
      <c r="Q166" s="1">
        <f t="shared" si="276"/>
        <v>975.69317019586913</v>
      </c>
      <c r="R166" s="1">
        <f t="shared" si="277"/>
        <v>180.86544734883094</v>
      </c>
      <c r="W166" s="6">
        <v>4.8687740496760297</v>
      </c>
      <c r="X166" s="6">
        <v>222.842198329014</v>
      </c>
      <c r="Y166" s="6">
        <v>14.5943595356371</v>
      </c>
      <c r="Z166" s="6">
        <v>179.995314182865</v>
      </c>
      <c r="AA166" s="6">
        <v>152.41981090712699</v>
      </c>
      <c r="AB166" s="6">
        <v>946.42237508999301</v>
      </c>
      <c r="AC166" s="6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spans="4:42" ht="16">
      <c r="D167" s="3"/>
      <c r="F167" s="1" t="s">
        <v>80</v>
      </c>
      <c r="G167" s="32" t="str">
        <f t="shared" si="291"/>
        <v>ACT_BND</v>
      </c>
      <c r="H167" t="str">
        <f t="shared" ref="H167" si="333">H166</f>
        <v>UP</v>
      </c>
      <c r="J167" s="4">
        <v>2039</v>
      </c>
      <c r="K167" s="4" t="str">
        <f t="shared" si="309"/>
        <v>ENCAN01_SMR</v>
      </c>
      <c r="L167" s="1">
        <f t="shared" si="271"/>
        <v>0</v>
      </c>
      <c r="M167" s="1">
        <f t="shared" si="272"/>
        <v>64.238966316980282</v>
      </c>
      <c r="N167" s="1">
        <f t="shared" si="273"/>
        <v>33.652972822174284</v>
      </c>
      <c r="O167" s="1">
        <f t="shared" si="274"/>
        <v>22.699918600226287</v>
      </c>
      <c r="P167" s="5">
        <v>419.47645813678901</v>
      </c>
      <c r="Q167" s="1">
        <f t="shared" si="276"/>
        <v>26.967555106448575</v>
      </c>
      <c r="R167" s="5">
        <v>25.925420573974101</v>
      </c>
      <c r="W167" s="4">
        <v>0</v>
      </c>
      <c r="X167" s="6">
        <v>44.967276421886197</v>
      </c>
      <c r="Y167" s="6">
        <v>23.557080975521998</v>
      </c>
      <c r="Z167" s="6">
        <v>15.8899430201584</v>
      </c>
      <c r="AA167" s="6">
        <v>568.383790136789</v>
      </c>
      <c r="AB167" s="6">
        <v>18.877288574514001</v>
      </c>
      <c r="AC167" s="6">
        <v>34.097040323974099</v>
      </c>
      <c r="AJ167">
        <f t="shared" ref="AJ167:AP167" si="334">AJ159</f>
        <v>0.7</v>
      </c>
      <c r="AK167">
        <f t="shared" si="334"/>
        <v>0.7</v>
      </c>
      <c r="AL167">
        <f t="shared" si="334"/>
        <v>0.7</v>
      </c>
      <c r="AM167">
        <f t="shared" si="334"/>
        <v>0.7</v>
      </c>
      <c r="AN167">
        <f t="shared" si="334"/>
        <v>0.7</v>
      </c>
      <c r="AO167">
        <f t="shared" si="334"/>
        <v>0.7</v>
      </c>
      <c r="AP167">
        <f t="shared" si="334"/>
        <v>0.7</v>
      </c>
    </row>
    <row r="168" spans="4:42" ht="16">
      <c r="D168" s="3"/>
      <c r="F168" s="1" t="s">
        <v>80</v>
      </c>
      <c r="G168" s="32" t="str">
        <f t="shared" si="291"/>
        <v>ACT_BND</v>
      </c>
      <c r="H168" t="str">
        <f t="shared" ref="H168" si="335">H167</f>
        <v>UP</v>
      </c>
      <c r="J168" s="4">
        <v>2039</v>
      </c>
      <c r="K168" s="4" t="str">
        <f t="shared" si="309"/>
        <v>ELCSOL00</v>
      </c>
      <c r="L168" s="1">
        <f t="shared" si="271"/>
        <v>79.434339668826496</v>
      </c>
      <c r="M168" s="1">
        <f t="shared" si="272"/>
        <v>26.545367364046101</v>
      </c>
      <c r="N168" s="1">
        <f t="shared" si="273"/>
        <v>6.1585727825773899</v>
      </c>
      <c r="O168" s="1">
        <f t="shared" si="274"/>
        <v>0.667506980561555</v>
      </c>
      <c r="P168" s="1">
        <f t="shared" si="275"/>
        <v>41.982247696184302</v>
      </c>
      <c r="Q168" s="1">
        <f t="shared" si="276"/>
        <v>2.8783374575234002</v>
      </c>
      <c r="R168" s="1">
        <f t="shared" si="277"/>
        <v>1.6475868155867499</v>
      </c>
      <c r="W168" s="6">
        <v>79.434339668826496</v>
      </c>
      <c r="X168" s="6">
        <v>26.545367364046101</v>
      </c>
      <c r="Y168" s="6">
        <v>6.1585727825773899</v>
      </c>
      <c r="Z168" s="6">
        <v>0.667506980561555</v>
      </c>
      <c r="AA168" s="6">
        <v>41.982247696184302</v>
      </c>
      <c r="AB168" s="6">
        <v>2.8783374575234002</v>
      </c>
      <c r="AC168" s="6">
        <v>1.6475868155867499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spans="4:42" ht="16">
      <c r="D169" s="3"/>
      <c r="F169" s="1" t="s">
        <v>80</v>
      </c>
      <c r="G169" s="32" t="str">
        <f t="shared" si="291"/>
        <v>ACT_BND</v>
      </c>
      <c r="H169" t="str">
        <f t="shared" ref="H169" si="337">H168</f>
        <v>UP</v>
      </c>
      <c r="J169" s="4">
        <v>2039</v>
      </c>
      <c r="K169" s="4" t="str">
        <f t="shared" si="309"/>
        <v>ELCWIN00</v>
      </c>
      <c r="L169" s="1">
        <f t="shared" si="271"/>
        <v>176.751875305976</v>
      </c>
      <c r="M169" s="1">
        <f t="shared" si="272"/>
        <v>54.310287431857397</v>
      </c>
      <c r="N169" s="1">
        <f t="shared" si="273"/>
        <v>48.407787580993499</v>
      </c>
      <c r="O169" s="1">
        <f t="shared" si="274"/>
        <v>4.9814822534197303</v>
      </c>
      <c r="P169" s="1">
        <f t="shared" si="275"/>
        <v>306.57670763138901</v>
      </c>
      <c r="Q169" s="1">
        <f t="shared" si="276"/>
        <v>64.223728437725001</v>
      </c>
      <c r="R169" s="1">
        <f t="shared" si="277"/>
        <v>116.125327134269</v>
      </c>
      <c r="W169" s="6">
        <v>176.751875305976</v>
      </c>
      <c r="X169" s="6">
        <v>54.310287431857397</v>
      </c>
      <c r="Y169" s="6">
        <v>48.407787580993499</v>
      </c>
      <c r="Z169" s="6">
        <v>4.9814822534197303</v>
      </c>
      <c r="AA169" s="6">
        <v>306.57670763138901</v>
      </c>
      <c r="AB169" s="6">
        <v>64.223728437725001</v>
      </c>
      <c r="AC169" s="6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spans="4:42" ht="16">
      <c r="D170" s="3"/>
      <c r="F170" s="1" t="s">
        <v>80</v>
      </c>
      <c r="G170" s="32" t="str">
        <f t="shared" si="291"/>
        <v>ACT_BND</v>
      </c>
      <c r="H170" t="str">
        <f t="shared" ref="H170" si="339">H169</f>
        <v>UP</v>
      </c>
      <c r="J170" s="4">
        <v>2039</v>
      </c>
      <c r="K170" s="4" t="str">
        <f t="shared" si="309"/>
        <v>ELCWOO00</v>
      </c>
      <c r="L170" s="1">
        <f t="shared" si="271"/>
        <v>116.64059827213831</v>
      </c>
      <c r="M170" s="1">
        <f t="shared" si="272"/>
        <v>36.035279332479718</v>
      </c>
      <c r="N170" s="1">
        <f t="shared" si="273"/>
        <v>89.740439247146</v>
      </c>
      <c r="O170" s="1">
        <f t="shared" si="274"/>
        <v>0.54610548740100862</v>
      </c>
      <c r="P170" s="1">
        <f t="shared" si="275"/>
        <v>28.395209009564944</v>
      </c>
      <c r="Q170" s="1">
        <f t="shared" si="276"/>
        <v>16.877503589427143</v>
      </c>
      <c r="R170" s="1">
        <f t="shared" si="277"/>
        <v>2.3179482478864544</v>
      </c>
      <c r="W170" s="6">
        <v>40.824209395248403</v>
      </c>
      <c r="X170" s="6">
        <v>12.6123477663679</v>
      </c>
      <c r="Y170" s="6">
        <v>31.4091537365011</v>
      </c>
      <c r="Z170" s="6">
        <v>0.191136920590353</v>
      </c>
      <c r="AA170" s="6">
        <v>9.9383231533477296</v>
      </c>
      <c r="AB170" s="6">
        <v>5.9071262562994997</v>
      </c>
      <c r="AC170" s="6">
        <v>0.81128188676025903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spans="4:42" ht="16">
      <c r="D171" s="3"/>
      <c r="F171" s="1" t="s">
        <v>80</v>
      </c>
      <c r="G171" s="32" t="str">
        <f t="shared" si="291"/>
        <v>ACT_BND</v>
      </c>
      <c r="H171" t="str">
        <f t="shared" ref="H171" si="341">H170</f>
        <v>UP</v>
      </c>
      <c r="J171" s="4">
        <v>2040</v>
      </c>
      <c r="K171" s="4" t="str">
        <f t="shared" si="309"/>
        <v>ELCCOH00</v>
      </c>
      <c r="L171" s="1">
        <f t="shared" si="271"/>
        <v>0</v>
      </c>
      <c r="M171" s="1">
        <f t="shared" si="272"/>
        <v>0</v>
      </c>
      <c r="N171" s="1">
        <f t="shared" si="273"/>
        <v>0</v>
      </c>
      <c r="O171" s="1">
        <f t="shared" si="274"/>
        <v>0</v>
      </c>
      <c r="P171" s="1">
        <f t="shared" si="275"/>
        <v>0</v>
      </c>
      <c r="Q171" s="1">
        <f t="shared" si="276"/>
        <v>0</v>
      </c>
      <c r="R171" s="1">
        <f t="shared" si="277"/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J171">
        <f t="shared" ref="AJ171:AP171" si="342">AJ163</f>
        <v>0.4</v>
      </c>
      <c r="AK171">
        <f t="shared" si="342"/>
        <v>0.4</v>
      </c>
      <c r="AL171">
        <f t="shared" si="342"/>
        <v>0.4</v>
      </c>
      <c r="AM171">
        <f t="shared" si="342"/>
        <v>0.4</v>
      </c>
      <c r="AN171">
        <f t="shared" si="342"/>
        <v>0.4</v>
      </c>
      <c r="AO171">
        <f t="shared" si="342"/>
        <v>0.4</v>
      </c>
      <c r="AP171">
        <f t="shared" si="342"/>
        <v>0.4</v>
      </c>
    </row>
    <row r="172" spans="4:42" ht="16">
      <c r="D172" s="3"/>
      <c r="F172" s="1" t="s">
        <v>80</v>
      </c>
      <c r="G172" s="32" t="str">
        <f t="shared" si="291"/>
        <v>ACT_BND</v>
      </c>
      <c r="H172" t="str">
        <f t="shared" ref="H172" si="343">H171</f>
        <v>UP</v>
      </c>
      <c r="J172" s="4">
        <v>2040</v>
      </c>
      <c r="K172" s="4" t="str">
        <f t="shared" si="309"/>
        <v>ELCGAS00</v>
      </c>
      <c r="L172" s="1">
        <f t="shared" si="271"/>
        <v>211.91553149748023</v>
      </c>
      <c r="M172" s="1">
        <f t="shared" si="272"/>
        <v>8.0361038828293747</v>
      </c>
      <c r="N172" s="1">
        <f t="shared" si="273"/>
        <v>23.783210808135351</v>
      </c>
      <c r="O172" s="1">
        <f t="shared" si="274"/>
        <v>0</v>
      </c>
      <c r="P172" s="1">
        <f t="shared" si="275"/>
        <v>121.69674190064799</v>
      </c>
      <c r="Q172" s="1">
        <f t="shared" si="276"/>
        <v>0</v>
      </c>
      <c r="R172" s="1">
        <f t="shared" si="277"/>
        <v>3.0503576709863249E-2</v>
      </c>
      <c r="W172" s="6">
        <v>84.766212598992098</v>
      </c>
      <c r="X172" s="6">
        <v>3.2144415531317501</v>
      </c>
      <c r="Y172" s="6">
        <v>9.5132843232541404</v>
      </c>
      <c r="Z172" s="4">
        <v>0</v>
      </c>
      <c r="AA172" s="6">
        <v>48.6786967602592</v>
      </c>
      <c r="AB172" s="4">
        <v>0</v>
      </c>
      <c r="AC172" s="6">
        <v>1.2201430683945301E-2</v>
      </c>
      <c r="AJ172">
        <f t="shared" ref="AJ172:AP172" si="344">AJ164</f>
        <v>0.4</v>
      </c>
      <c r="AK172">
        <f t="shared" si="344"/>
        <v>0.4</v>
      </c>
      <c r="AL172">
        <f t="shared" si="344"/>
        <v>0.4</v>
      </c>
      <c r="AM172">
        <f t="shared" si="344"/>
        <v>0.4</v>
      </c>
      <c r="AN172">
        <f t="shared" si="344"/>
        <v>0.4</v>
      </c>
      <c r="AO172">
        <f t="shared" si="344"/>
        <v>0.4</v>
      </c>
      <c r="AP172">
        <f t="shared" si="344"/>
        <v>0.4</v>
      </c>
    </row>
    <row r="173" spans="4:42" ht="16">
      <c r="D173" s="3"/>
      <c r="F173" s="1" t="s">
        <v>80</v>
      </c>
      <c r="G173" s="32" t="str">
        <f t="shared" si="291"/>
        <v>ACT_BND</v>
      </c>
      <c r="H173" t="str">
        <f t="shared" ref="H173" si="345">H172</f>
        <v>UP</v>
      </c>
      <c r="J173" s="4">
        <v>2040</v>
      </c>
      <c r="K173" s="4" t="str">
        <f t="shared" si="309"/>
        <v>ELCHFO00</v>
      </c>
      <c r="L173" s="1">
        <f t="shared" si="271"/>
        <v>0</v>
      </c>
      <c r="M173" s="1">
        <f t="shared" si="272"/>
        <v>0.8085354241900633</v>
      </c>
      <c r="N173" s="1">
        <f t="shared" si="273"/>
        <v>0</v>
      </c>
      <c r="O173" s="1">
        <f t="shared" si="274"/>
        <v>0</v>
      </c>
      <c r="P173" s="1">
        <f t="shared" si="275"/>
        <v>0</v>
      </c>
      <c r="Q173" s="1">
        <f t="shared" si="276"/>
        <v>3.9270438984881335</v>
      </c>
      <c r="R173" s="1">
        <f t="shared" si="277"/>
        <v>0.17956109647228236</v>
      </c>
      <c r="W173" s="4">
        <v>0</v>
      </c>
      <c r="X173" s="6">
        <v>0.24256062725701899</v>
      </c>
      <c r="Y173" s="4">
        <v>0</v>
      </c>
      <c r="Z173" s="4">
        <v>0</v>
      </c>
      <c r="AA173" s="4">
        <v>0</v>
      </c>
      <c r="AB173" s="6">
        <v>1.17811316954644</v>
      </c>
      <c r="AC173" s="6">
        <v>5.3868328941684702E-2</v>
      </c>
      <c r="AJ173">
        <f t="shared" ref="AJ173:AP173" si="346">AJ165</f>
        <v>0.3</v>
      </c>
      <c r="AK173">
        <f t="shared" si="346"/>
        <v>0.3</v>
      </c>
      <c r="AL173">
        <f t="shared" si="346"/>
        <v>0.3</v>
      </c>
      <c r="AM173">
        <f t="shared" si="346"/>
        <v>0.3</v>
      </c>
      <c r="AN173">
        <f t="shared" si="346"/>
        <v>0.3</v>
      </c>
      <c r="AO173">
        <f t="shared" si="346"/>
        <v>0.3</v>
      </c>
      <c r="AP173">
        <f t="shared" si="346"/>
        <v>0.3</v>
      </c>
    </row>
    <row r="174" spans="4:42" ht="16">
      <c r="D174" s="3"/>
      <c r="F174" s="1" t="s">
        <v>80</v>
      </c>
      <c r="G174" s="32" t="str">
        <f t="shared" si="291"/>
        <v>ACT_BND</v>
      </c>
      <c r="H174" t="str">
        <f t="shared" ref="H174" si="347">H173</f>
        <v>UP</v>
      </c>
      <c r="J174" s="4">
        <v>2040</v>
      </c>
      <c r="K174" s="4" t="str">
        <f t="shared" si="309"/>
        <v>ELCHYD00</v>
      </c>
      <c r="L174" s="1">
        <f t="shared" si="271"/>
        <v>5.0060768631292989</v>
      </c>
      <c r="M174" s="1">
        <f t="shared" si="272"/>
        <v>229.08354102966601</v>
      </c>
      <c r="N174" s="1">
        <f t="shared" si="273"/>
        <v>15.346637698262475</v>
      </c>
      <c r="O174" s="1">
        <f t="shared" si="274"/>
        <v>185.95664276754744</v>
      </c>
      <c r="P174" s="1">
        <f t="shared" si="275"/>
        <v>157.45232715815774</v>
      </c>
      <c r="Q174" s="1">
        <f t="shared" si="276"/>
        <v>977.94589521498051</v>
      </c>
      <c r="R174" s="1">
        <f t="shared" si="277"/>
        <v>181.27595346425875</v>
      </c>
      <c r="W174" s="6">
        <v>4.8558945572354197</v>
      </c>
      <c r="X174" s="6">
        <v>222.21103479877601</v>
      </c>
      <c r="Y174" s="6">
        <v>14.886238567314599</v>
      </c>
      <c r="Z174" s="6">
        <v>180.37794348452101</v>
      </c>
      <c r="AA174" s="6">
        <v>152.72875734341301</v>
      </c>
      <c r="AB174" s="6">
        <v>948.60751835853102</v>
      </c>
      <c r="AC174" s="6">
        <v>175.83767486033099</v>
      </c>
      <c r="AJ174">
        <f t="shared" ref="AJ174:AP174" si="348">AJ166</f>
        <v>0.97</v>
      </c>
      <c r="AK174">
        <f t="shared" si="348"/>
        <v>0.97</v>
      </c>
      <c r="AL174">
        <f t="shared" si="348"/>
        <v>0.97</v>
      </c>
      <c r="AM174">
        <f t="shared" si="348"/>
        <v>0.97</v>
      </c>
      <c r="AN174">
        <f t="shared" si="348"/>
        <v>0.97</v>
      </c>
      <c r="AO174">
        <f t="shared" si="348"/>
        <v>0.97</v>
      </c>
      <c r="AP174">
        <f t="shared" si="348"/>
        <v>0.97</v>
      </c>
    </row>
    <row r="175" spans="4:42" ht="16">
      <c r="D175" s="3"/>
      <c r="F175" s="1" t="s">
        <v>80</v>
      </c>
      <c r="G175" s="32" t="str">
        <f t="shared" si="291"/>
        <v>ACT_BND</v>
      </c>
      <c r="H175" t="str">
        <f t="shared" ref="H175" si="349">H174</f>
        <v>UP</v>
      </c>
      <c r="J175" s="4">
        <v>2040</v>
      </c>
      <c r="K175" s="4" t="str">
        <f t="shared" si="309"/>
        <v>ENCAN01_SMR</v>
      </c>
      <c r="L175" s="1">
        <f t="shared" si="271"/>
        <v>1.1045287267304329</v>
      </c>
      <c r="M175" s="1">
        <f t="shared" si="272"/>
        <v>72.370147639617429</v>
      </c>
      <c r="N175" s="1">
        <f t="shared" si="273"/>
        <v>35.859151378175433</v>
      </c>
      <c r="O175" s="1">
        <f t="shared" si="274"/>
        <v>28.673540543042289</v>
      </c>
      <c r="P175" s="5">
        <v>469.36069787760999</v>
      </c>
      <c r="Q175" s="1">
        <f t="shared" si="276"/>
        <v>34.291897660187146</v>
      </c>
      <c r="R175" s="5">
        <v>29.574519557235401</v>
      </c>
      <c r="W175" s="6">
        <v>0.77317010871130298</v>
      </c>
      <c r="X175" s="6">
        <v>50.659103347732199</v>
      </c>
      <c r="Y175" s="6">
        <v>25.101405964722801</v>
      </c>
      <c r="Z175" s="6">
        <v>20.071478380129602</v>
      </c>
      <c r="AA175" s="6">
        <v>611.18052987760996</v>
      </c>
      <c r="AB175" s="6">
        <v>24.004328362131002</v>
      </c>
      <c r="AC175" s="6">
        <v>37.357014557235402</v>
      </c>
      <c r="AJ175">
        <f t="shared" ref="AJ175:AP175" si="350">AJ167</f>
        <v>0.7</v>
      </c>
      <c r="AK175">
        <f t="shared" si="350"/>
        <v>0.7</v>
      </c>
      <c r="AL175">
        <f t="shared" si="350"/>
        <v>0.7</v>
      </c>
      <c r="AM175">
        <f t="shared" si="350"/>
        <v>0.7</v>
      </c>
      <c r="AN175">
        <f t="shared" si="350"/>
        <v>0.7</v>
      </c>
      <c r="AO175">
        <f t="shared" si="350"/>
        <v>0.7</v>
      </c>
      <c r="AP175">
        <f t="shared" si="350"/>
        <v>0.7</v>
      </c>
    </row>
    <row r="176" spans="4:42" ht="16">
      <c r="D176" s="3"/>
      <c r="F176" s="1" t="s">
        <v>80</v>
      </c>
      <c r="G176" s="32" t="str">
        <f t="shared" si="291"/>
        <v>ACT_BND</v>
      </c>
      <c r="H176" t="str">
        <f t="shared" ref="H176" si="351">H175</f>
        <v>UP</v>
      </c>
      <c r="J176" s="4">
        <v>2040</v>
      </c>
      <c r="K176" s="4" t="str">
        <f t="shared" si="309"/>
        <v>ELCSOL00</v>
      </c>
      <c r="L176" s="1">
        <f t="shared" si="271"/>
        <v>80.322874298056107</v>
      </c>
      <c r="M176" s="1">
        <f t="shared" si="272"/>
        <v>27.574675389920799</v>
      </c>
      <c r="N176" s="1">
        <f t="shared" si="273"/>
        <v>6.2178931389488801</v>
      </c>
      <c r="O176" s="1">
        <f t="shared" si="274"/>
        <v>0.67824476601871797</v>
      </c>
      <c r="P176" s="1">
        <f t="shared" si="275"/>
        <v>42.260702231821497</v>
      </c>
      <c r="Q176" s="1">
        <f t="shared" si="276"/>
        <v>3.0356649427645799</v>
      </c>
      <c r="R176" s="1">
        <f t="shared" si="277"/>
        <v>1.65389150557955</v>
      </c>
      <c r="W176" s="6">
        <v>80.322874298056107</v>
      </c>
      <c r="X176" s="6">
        <v>27.574675389920799</v>
      </c>
      <c r="Y176" s="6">
        <v>6.2178931389488801</v>
      </c>
      <c r="Z176" s="6">
        <v>0.67824476601871797</v>
      </c>
      <c r="AA176" s="6">
        <v>42.260702231821497</v>
      </c>
      <c r="AB176" s="6">
        <v>3.0356649427645799</v>
      </c>
      <c r="AC176" s="6">
        <v>1.65389150557955</v>
      </c>
      <c r="AJ176">
        <f t="shared" ref="AJ176:AP176" si="352">AJ168</f>
        <v>1</v>
      </c>
      <c r="AK176">
        <f t="shared" si="352"/>
        <v>1</v>
      </c>
      <c r="AL176">
        <f t="shared" si="352"/>
        <v>1</v>
      </c>
      <c r="AM176">
        <f t="shared" si="352"/>
        <v>1</v>
      </c>
      <c r="AN176">
        <f t="shared" si="352"/>
        <v>1</v>
      </c>
      <c r="AO176">
        <f t="shared" si="352"/>
        <v>1</v>
      </c>
      <c r="AP176">
        <f t="shared" si="352"/>
        <v>1</v>
      </c>
    </row>
    <row r="177" spans="4:42" ht="16">
      <c r="D177" s="3"/>
      <c r="F177" s="1" t="s">
        <v>80</v>
      </c>
      <c r="G177" s="32" t="str">
        <f t="shared" si="291"/>
        <v>ACT_BND</v>
      </c>
      <c r="H177" t="str">
        <f t="shared" ref="H177" si="353">H176</f>
        <v>UP</v>
      </c>
      <c r="J177" s="4">
        <v>2040</v>
      </c>
      <c r="K177" s="4" t="str">
        <f t="shared" si="309"/>
        <v>ELCWIN00</v>
      </c>
      <c r="L177" s="1">
        <f t="shared" si="271"/>
        <v>176.65596511879099</v>
      </c>
      <c r="M177" s="1">
        <f t="shared" si="272"/>
        <v>60.536708756371503</v>
      </c>
      <c r="N177" s="1">
        <f t="shared" si="273"/>
        <v>48.500467674585998</v>
      </c>
      <c r="O177" s="1">
        <f t="shared" si="274"/>
        <v>5.0267255183585302</v>
      </c>
      <c r="P177" s="1">
        <f t="shared" si="275"/>
        <v>323.15546709863202</v>
      </c>
      <c r="Q177" s="1">
        <f t="shared" si="276"/>
        <v>66.2332091792657</v>
      </c>
      <c r="R177" s="1">
        <f t="shared" si="277"/>
        <v>117.767227382649</v>
      </c>
      <c r="W177" s="6">
        <v>176.65596511879099</v>
      </c>
      <c r="X177" s="6">
        <v>60.536708756371503</v>
      </c>
      <c r="Y177" s="6">
        <v>48.500467674585998</v>
      </c>
      <c r="Z177" s="6">
        <v>5.0267255183585302</v>
      </c>
      <c r="AA177" s="6">
        <v>323.15546709863202</v>
      </c>
      <c r="AB177" s="6">
        <v>66.2332091792657</v>
      </c>
      <c r="AC177" s="6">
        <v>117.767227382649</v>
      </c>
      <c r="AJ177">
        <f t="shared" ref="AJ177:AP177" si="354">AJ169</f>
        <v>1</v>
      </c>
      <c r="AK177">
        <f t="shared" si="354"/>
        <v>1</v>
      </c>
      <c r="AL177">
        <f t="shared" si="354"/>
        <v>1</v>
      </c>
      <c r="AM177">
        <f t="shared" si="354"/>
        <v>1</v>
      </c>
      <c r="AN177">
        <f t="shared" si="354"/>
        <v>1</v>
      </c>
      <c r="AO177">
        <f t="shared" si="354"/>
        <v>1</v>
      </c>
      <c r="AP177">
        <f t="shared" si="354"/>
        <v>1</v>
      </c>
    </row>
    <row r="178" spans="4:42" ht="16">
      <c r="D178" s="3"/>
      <c r="F178" s="1" t="s">
        <v>80</v>
      </c>
      <c r="G178" s="32" t="str">
        <f t="shared" si="291"/>
        <v>ACT_BND</v>
      </c>
      <c r="H178" t="str">
        <f t="shared" ref="H178" si="355">H177</f>
        <v>UP</v>
      </c>
      <c r="J178" s="4">
        <v>2040</v>
      </c>
      <c r="K178" s="4" t="str">
        <f t="shared" si="309"/>
        <v>ELCWOO00</v>
      </c>
      <c r="L178" s="1">
        <f t="shared" si="271"/>
        <v>128.03728561143686</v>
      </c>
      <c r="M178" s="1">
        <f t="shared" si="272"/>
        <v>34.689576205574291</v>
      </c>
      <c r="N178" s="1">
        <f t="shared" si="273"/>
        <v>100.453650509102</v>
      </c>
      <c r="O178" s="1">
        <f t="shared" si="274"/>
        <v>0.52705969371593142</v>
      </c>
      <c r="P178" s="1">
        <f t="shared" si="275"/>
        <v>29.930804731050003</v>
      </c>
      <c r="Q178" s="1">
        <f t="shared" si="276"/>
        <v>16.979977208680459</v>
      </c>
      <c r="R178" s="1">
        <f t="shared" si="277"/>
        <v>2.3701399331482058</v>
      </c>
      <c r="W178" s="6">
        <v>44.8130499640029</v>
      </c>
      <c r="X178" s="6">
        <v>12.141351671951</v>
      </c>
      <c r="Y178" s="6">
        <v>35.1587776781857</v>
      </c>
      <c r="Z178" s="6">
        <v>0.18447089280057599</v>
      </c>
      <c r="AA178" s="6">
        <v>10.4757816558675</v>
      </c>
      <c r="AB178" s="6">
        <v>5.9429920230381601</v>
      </c>
      <c r="AC178" s="6">
        <v>0.82954897660187199</v>
      </c>
      <c r="AJ178">
        <f t="shared" ref="AJ178:AP178" si="356">AJ170</f>
        <v>0.35</v>
      </c>
      <c r="AK178">
        <f t="shared" si="356"/>
        <v>0.35</v>
      </c>
      <c r="AL178">
        <f t="shared" si="356"/>
        <v>0.35</v>
      </c>
      <c r="AM178">
        <f t="shared" si="356"/>
        <v>0.35</v>
      </c>
      <c r="AN178">
        <f t="shared" si="356"/>
        <v>0.35</v>
      </c>
      <c r="AO178">
        <f t="shared" si="356"/>
        <v>0.35</v>
      </c>
      <c r="AP178">
        <f t="shared" si="356"/>
        <v>0.35</v>
      </c>
    </row>
    <row r="179" spans="4:42" ht="16">
      <c r="D179" s="3"/>
      <c r="F179" s="1" t="s">
        <v>80</v>
      </c>
      <c r="G179" s="32" t="str">
        <f t="shared" si="291"/>
        <v>ACT_BND</v>
      </c>
      <c r="H179" t="str">
        <f t="shared" ref="H179" si="357">H178</f>
        <v>UP</v>
      </c>
      <c r="J179" s="4">
        <v>2041</v>
      </c>
      <c r="K179" s="4" t="str">
        <f t="shared" si="309"/>
        <v>ELCCOH00</v>
      </c>
      <c r="L179" s="1">
        <f t="shared" si="271"/>
        <v>0</v>
      </c>
      <c r="M179" s="1">
        <f t="shared" si="272"/>
        <v>0</v>
      </c>
      <c r="N179" s="1">
        <f t="shared" si="273"/>
        <v>0</v>
      </c>
      <c r="O179" s="1">
        <f t="shared" si="274"/>
        <v>0</v>
      </c>
      <c r="P179" s="1">
        <f t="shared" si="275"/>
        <v>0</v>
      </c>
      <c r="Q179" s="1">
        <f t="shared" si="276"/>
        <v>0</v>
      </c>
      <c r="R179" s="1">
        <f t="shared" si="277"/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J179">
        <f t="shared" ref="AJ179:AP179" si="358">AJ171</f>
        <v>0.4</v>
      </c>
      <c r="AK179">
        <f t="shared" si="358"/>
        <v>0.4</v>
      </c>
      <c r="AL179">
        <f t="shared" si="358"/>
        <v>0.4</v>
      </c>
      <c r="AM179">
        <f t="shared" si="358"/>
        <v>0.4</v>
      </c>
      <c r="AN179">
        <f t="shared" si="358"/>
        <v>0.4</v>
      </c>
      <c r="AO179">
        <f t="shared" si="358"/>
        <v>0.4</v>
      </c>
      <c r="AP179">
        <f t="shared" si="358"/>
        <v>0.4</v>
      </c>
    </row>
    <row r="180" spans="4:42" ht="16">
      <c r="D180" s="3"/>
      <c r="F180" s="1" t="s">
        <v>80</v>
      </c>
      <c r="G180" s="32" t="str">
        <f t="shared" si="291"/>
        <v>ACT_BND</v>
      </c>
      <c r="H180" t="str">
        <f t="shared" ref="H180" si="359">H179</f>
        <v>UP</v>
      </c>
      <c r="J180" s="4">
        <v>2041</v>
      </c>
      <c r="K180" s="4" t="str">
        <f t="shared" si="309"/>
        <v>ELCGAS00</v>
      </c>
      <c r="L180" s="1">
        <f t="shared" si="271"/>
        <v>205.44024505039602</v>
      </c>
      <c r="M180" s="1">
        <f t="shared" si="272"/>
        <v>12.76939490568755</v>
      </c>
      <c r="N180" s="1">
        <f t="shared" si="273"/>
        <v>24.072084215262777</v>
      </c>
      <c r="O180" s="1">
        <f t="shared" si="274"/>
        <v>0</v>
      </c>
      <c r="P180" s="1">
        <f t="shared" si="275"/>
        <v>153.07347417206623</v>
      </c>
      <c r="Q180" s="1">
        <f t="shared" si="276"/>
        <v>0</v>
      </c>
      <c r="R180" s="1">
        <f t="shared" si="277"/>
        <v>0.18222308855291575</v>
      </c>
      <c r="W180" s="6">
        <v>82.176098020158406</v>
      </c>
      <c r="X180" s="6">
        <v>5.10775796227502</v>
      </c>
      <c r="Y180" s="6">
        <v>9.6288336861051107</v>
      </c>
      <c r="Z180" s="4">
        <v>0</v>
      </c>
      <c r="AA180" s="6">
        <v>61.229389668826499</v>
      </c>
      <c r="AB180" s="4">
        <v>0</v>
      </c>
      <c r="AC180" s="6">
        <v>7.2889235421166307E-2</v>
      </c>
      <c r="AJ180">
        <f t="shared" ref="AJ180:AP180" si="360">AJ172</f>
        <v>0.4</v>
      </c>
      <c r="AK180">
        <f t="shared" si="360"/>
        <v>0.4</v>
      </c>
      <c r="AL180">
        <f t="shared" si="360"/>
        <v>0.4</v>
      </c>
      <c r="AM180">
        <f t="shared" si="360"/>
        <v>0.4</v>
      </c>
      <c r="AN180">
        <f t="shared" si="360"/>
        <v>0.4</v>
      </c>
      <c r="AO180">
        <f t="shared" si="360"/>
        <v>0.4</v>
      </c>
      <c r="AP180">
        <f t="shared" si="360"/>
        <v>0.4</v>
      </c>
    </row>
    <row r="181" spans="4:42" ht="16">
      <c r="D181" s="3"/>
      <c r="F181" s="1" t="s">
        <v>80</v>
      </c>
      <c r="G181" s="32" t="str">
        <f t="shared" si="291"/>
        <v>ACT_BND</v>
      </c>
      <c r="H181" t="str">
        <f t="shared" ref="H181" si="361">H180</f>
        <v>UP</v>
      </c>
      <c r="J181" s="4">
        <v>2041</v>
      </c>
      <c r="K181" s="4" t="str">
        <f t="shared" si="309"/>
        <v>ELCHFO00</v>
      </c>
      <c r="L181" s="1">
        <f t="shared" si="271"/>
        <v>0</v>
      </c>
      <c r="M181" s="1">
        <f t="shared" si="272"/>
        <v>0.86348853294936345</v>
      </c>
      <c r="N181" s="1">
        <f t="shared" si="273"/>
        <v>0</v>
      </c>
      <c r="O181" s="1">
        <f t="shared" si="274"/>
        <v>0</v>
      </c>
      <c r="P181" s="1">
        <f t="shared" si="275"/>
        <v>0</v>
      </c>
      <c r="Q181" s="1">
        <f t="shared" si="276"/>
        <v>3.8612891852651665</v>
      </c>
      <c r="R181" s="1">
        <f t="shared" si="277"/>
        <v>0</v>
      </c>
      <c r="W181" s="4">
        <v>0</v>
      </c>
      <c r="X181" s="6">
        <v>0.25904655988480901</v>
      </c>
      <c r="Y181" s="4">
        <v>0</v>
      </c>
      <c r="Z181" s="4">
        <v>0</v>
      </c>
      <c r="AA181" s="4">
        <v>0</v>
      </c>
      <c r="AB181" s="6">
        <v>1.15838675557955</v>
      </c>
      <c r="AC181" s="4">
        <v>0</v>
      </c>
      <c r="AJ181">
        <f t="shared" ref="AJ181:AP181" si="362">AJ173</f>
        <v>0.3</v>
      </c>
      <c r="AK181">
        <f t="shared" si="362"/>
        <v>0.3</v>
      </c>
      <c r="AL181">
        <f t="shared" si="362"/>
        <v>0.3</v>
      </c>
      <c r="AM181">
        <f t="shared" si="362"/>
        <v>0.3</v>
      </c>
      <c r="AN181">
        <f t="shared" si="362"/>
        <v>0.3</v>
      </c>
      <c r="AO181">
        <f t="shared" si="362"/>
        <v>0.3</v>
      </c>
      <c r="AP181">
        <f t="shared" si="362"/>
        <v>0.3</v>
      </c>
    </row>
    <row r="182" spans="4:42" ht="16">
      <c r="D182" s="3"/>
      <c r="F182" s="1" t="s">
        <v>80</v>
      </c>
      <c r="G182" s="32" t="str">
        <f t="shared" si="291"/>
        <v>ACT_BND</v>
      </c>
      <c r="H182" t="str">
        <f t="shared" ref="H182" si="363">H181</f>
        <v>UP</v>
      </c>
      <c r="J182" s="4">
        <v>2041</v>
      </c>
      <c r="K182" s="4" t="str">
        <f t="shared" si="309"/>
        <v>ELCHYD00</v>
      </c>
      <c r="L182" s="1">
        <f t="shared" si="271"/>
        <v>4.8836995910430208</v>
      </c>
      <c r="M182" s="1">
        <f t="shared" si="272"/>
        <v>229.74238620642268</v>
      </c>
      <c r="N182" s="1">
        <f t="shared" si="273"/>
        <v>15.363046874188248</v>
      </c>
      <c r="O182" s="1">
        <f t="shared" si="274"/>
        <v>185.98035373664948</v>
      </c>
      <c r="P182" s="1">
        <f t="shared" si="275"/>
        <v>157.04785553650515</v>
      </c>
      <c r="Q182" s="1">
        <f t="shared" si="276"/>
        <v>978.87324337764335</v>
      </c>
      <c r="R182" s="1">
        <f t="shared" si="277"/>
        <v>181.58855411703198</v>
      </c>
      <c r="W182" s="6">
        <v>4.7371886033117301</v>
      </c>
      <c r="X182" s="6">
        <v>222.85011462022999</v>
      </c>
      <c r="Y182" s="6">
        <v>14.902155467962601</v>
      </c>
      <c r="Z182" s="6">
        <v>180.40094312455</v>
      </c>
      <c r="AA182" s="6">
        <v>152.33641987041</v>
      </c>
      <c r="AB182" s="6">
        <v>949.50704607631405</v>
      </c>
      <c r="AC182" s="6">
        <v>176.14089749352101</v>
      </c>
      <c r="AJ182">
        <f t="shared" ref="AJ182:AP182" si="364">AJ174</f>
        <v>0.97</v>
      </c>
      <c r="AK182">
        <f t="shared" si="364"/>
        <v>0.97</v>
      </c>
      <c r="AL182">
        <f t="shared" si="364"/>
        <v>0.97</v>
      </c>
      <c r="AM182">
        <f t="shared" si="364"/>
        <v>0.97</v>
      </c>
      <c r="AN182">
        <f t="shared" si="364"/>
        <v>0.97</v>
      </c>
      <c r="AO182">
        <f t="shared" si="364"/>
        <v>0.97</v>
      </c>
      <c r="AP182">
        <f t="shared" si="364"/>
        <v>0.97</v>
      </c>
    </row>
    <row r="183" spans="4:42" ht="16">
      <c r="D183" s="3"/>
      <c r="F183" s="1" t="s">
        <v>80</v>
      </c>
      <c r="G183" s="32" t="str">
        <f t="shared" si="291"/>
        <v>ACT_BND</v>
      </c>
      <c r="H183" t="str">
        <f t="shared" ref="H183" si="365">H182</f>
        <v>UP</v>
      </c>
      <c r="J183" s="4">
        <v>2041</v>
      </c>
      <c r="K183" s="4" t="str">
        <f t="shared" si="309"/>
        <v>ENCAN01_SMR</v>
      </c>
      <c r="L183" s="1">
        <f t="shared" si="271"/>
        <v>7.375698745243243</v>
      </c>
      <c r="M183" s="1">
        <f t="shared" si="272"/>
        <v>72.202430422709014</v>
      </c>
      <c r="N183" s="1">
        <f t="shared" si="273"/>
        <v>35.501302566080433</v>
      </c>
      <c r="O183" s="1">
        <f t="shared" si="274"/>
        <v>33.62097428777129</v>
      </c>
      <c r="P183" s="5">
        <v>476.37338902231801</v>
      </c>
      <c r="Q183" s="1">
        <f t="shared" si="276"/>
        <v>46.553436624498573</v>
      </c>
      <c r="R183" s="5">
        <v>29.717854098452101</v>
      </c>
      <c r="W183" s="6">
        <v>5.1629891216702699</v>
      </c>
      <c r="X183" s="6">
        <v>50.541701295896303</v>
      </c>
      <c r="Y183" s="6">
        <v>24.850911796256302</v>
      </c>
      <c r="Z183" s="6">
        <v>23.534682001439901</v>
      </c>
      <c r="AA183" s="6">
        <v>611.10572102231799</v>
      </c>
      <c r="AB183" s="6">
        <v>32.587405637148997</v>
      </c>
      <c r="AC183" s="6">
        <v>37.111224348452097</v>
      </c>
      <c r="AJ183">
        <f t="shared" ref="AJ183:AP183" si="366">AJ175</f>
        <v>0.7</v>
      </c>
      <c r="AK183">
        <f t="shared" si="366"/>
        <v>0.7</v>
      </c>
      <c r="AL183">
        <f t="shared" si="366"/>
        <v>0.7</v>
      </c>
      <c r="AM183">
        <f t="shared" si="366"/>
        <v>0.7</v>
      </c>
      <c r="AN183">
        <f t="shared" si="366"/>
        <v>0.7</v>
      </c>
      <c r="AO183">
        <f t="shared" si="366"/>
        <v>0.7</v>
      </c>
      <c r="AP183">
        <f t="shared" si="366"/>
        <v>0.7</v>
      </c>
    </row>
    <row r="184" spans="4:42" ht="16">
      <c r="D184" s="3"/>
      <c r="F184" s="1" t="s">
        <v>80</v>
      </c>
      <c r="G184" s="32" t="str">
        <f t="shared" si="291"/>
        <v>ACT_BND</v>
      </c>
      <c r="H184" t="str">
        <f t="shared" ref="H184" si="367">H183</f>
        <v>UP</v>
      </c>
      <c r="J184" s="4">
        <v>2041</v>
      </c>
      <c r="K184" s="4" t="str">
        <f t="shared" si="309"/>
        <v>ELCSOL00</v>
      </c>
      <c r="L184" s="1">
        <f t="shared" si="271"/>
        <v>82.505381677465806</v>
      </c>
      <c r="M184" s="1">
        <f t="shared" si="272"/>
        <v>30.491585812562999</v>
      </c>
      <c r="N184" s="1">
        <f t="shared" si="273"/>
        <v>6.5296995176385897</v>
      </c>
      <c r="O184" s="1">
        <f t="shared" si="274"/>
        <v>0.78332479661627097</v>
      </c>
      <c r="P184" s="1">
        <f t="shared" si="275"/>
        <v>46.139768466522703</v>
      </c>
      <c r="Q184" s="1">
        <f t="shared" si="276"/>
        <v>3.4874144999999999</v>
      </c>
      <c r="R184" s="1">
        <f t="shared" si="277"/>
        <v>1.6668525034197299</v>
      </c>
      <c r="W184" s="6">
        <v>82.505381677465806</v>
      </c>
      <c r="X184" s="6">
        <v>30.491585812562999</v>
      </c>
      <c r="Y184" s="6">
        <v>6.5296995176385897</v>
      </c>
      <c r="Z184" s="6">
        <v>0.78332479661627097</v>
      </c>
      <c r="AA184" s="6">
        <v>46.139768466522703</v>
      </c>
      <c r="AB184" s="4">
        <v>3.4874144999999999</v>
      </c>
      <c r="AC184" s="6">
        <v>1.6668525034197299</v>
      </c>
      <c r="AJ184">
        <f t="shared" ref="AJ184:AP184" si="368">AJ176</f>
        <v>1</v>
      </c>
      <c r="AK184">
        <f t="shared" si="368"/>
        <v>1</v>
      </c>
      <c r="AL184">
        <f t="shared" si="368"/>
        <v>1</v>
      </c>
      <c r="AM184">
        <f t="shared" si="368"/>
        <v>1</v>
      </c>
      <c r="AN184">
        <f t="shared" si="368"/>
        <v>1</v>
      </c>
      <c r="AO184">
        <f t="shared" si="368"/>
        <v>1</v>
      </c>
      <c r="AP184">
        <f t="shared" si="368"/>
        <v>1</v>
      </c>
    </row>
    <row r="185" spans="4:42" ht="16">
      <c r="D185" s="3"/>
      <c r="F185" s="1" t="s">
        <v>80</v>
      </c>
      <c r="G185" s="32" t="str">
        <f t="shared" si="291"/>
        <v>ACT_BND</v>
      </c>
      <c r="H185" t="str">
        <f t="shared" ref="H185" si="369">H184</f>
        <v>UP</v>
      </c>
      <c r="J185" s="4">
        <v>2041</v>
      </c>
      <c r="K185" s="4" t="str">
        <f t="shared" si="309"/>
        <v>ELCWIN00</v>
      </c>
      <c r="L185" s="1">
        <f t="shared" si="271"/>
        <v>177.39573812095</v>
      </c>
      <c r="M185" s="1">
        <f t="shared" si="272"/>
        <v>64.498297597264198</v>
      </c>
      <c r="N185" s="1">
        <f t="shared" si="273"/>
        <v>50.189741576673903</v>
      </c>
      <c r="O185" s="1">
        <f t="shared" si="274"/>
        <v>5.0699212706983401</v>
      </c>
      <c r="P185" s="1">
        <f t="shared" si="275"/>
        <v>379.67054931605497</v>
      </c>
      <c r="Q185" s="1">
        <f t="shared" si="276"/>
        <v>66.2332091792657</v>
      </c>
      <c r="R185" s="1">
        <f t="shared" si="277"/>
        <v>118.842072512239</v>
      </c>
      <c r="W185" s="6">
        <v>177.39573812095</v>
      </c>
      <c r="X185" s="6">
        <v>64.498297597264198</v>
      </c>
      <c r="Y185" s="6">
        <v>50.189741576673903</v>
      </c>
      <c r="Z185" s="6">
        <v>5.0699212706983401</v>
      </c>
      <c r="AA185" s="6">
        <v>379.67054931605497</v>
      </c>
      <c r="AB185" s="6">
        <v>66.2332091792657</v>
      </c>
      <c r="AC185" s="6">
        <v>118.842072512239</v>
      </c>
      <c r="AJ185">
        <f t="shared" ref="AJ185:AP185" si="370">AJ177</f>
        <v>1</v>
      </c>
      <c r="AK185">
        <f t="shared" si="370"/>
        <v>1</v>
      </c>
      <c r="AL185">
        <f t="shared" si="370"/>
        <v>1</v>
      </c>
      <c r="AM185">
        <f t="shared" si="370"/>
        <v>1</v>
      </c>
      <c r="AN185">
        <f t="shared" si="370"/>
        <v>1</v>
      </c>
      <c r="AO185">
        <f t="shared" si="370"/>
        <v>1</v>
      </c>
      <c r="AP185">
        <f t="shared" si="370"/>
        <v>1</v>
      </c>
    </row>
    <row r="186" spans="4:42" ht="16">
      <c r="D186" s="3"/>
      <c r="F186" s="1" t="s">
        <v>80</v>
      </c>
      <c r="G186" s="32" t="str">
        <f t="shared" si="291"/>
        <v>ACT_BND</v>
      </c>
      <c r="H186" t="str">
        <f t="shared" ref="H186" si="371">H185</f>
        <v>UP</v>
      </c>
      <c r="J186" s="4">
        <v>2041</v>
      </c>
      <c r="K186" s="4" t="str">
        <f t="shared" si="309"/>
        <v>ELCWOO00</v>
      </c>
      <c r="L186" s="1">
        <f t="shared" si="271"/>
        <v>141.66573413555486</v>
      </c>
      <c r="M186" s="1">
        <f t="shared" si="272"/>
        <v>37.589265582330576</v>
      </c>
      <c r="N186" s="1">
        <f t="shared" si="273"/>
        <v>111.26653625424258</v>
      </c>
      <c r="O186" s="1">
        <f t="shared" si="274"/>
        <v>0.59094575388254578</v>
      </c>
      <c r="P186" s="1">
        <f t="shared" si="275"/>
        <v>33.265821803970006</v>
      </c>
      <c r="Q186" s="1">
        <f t="shared" si="276"/>
        <v>17.099709225547659</v>
      </c>
      <c r="R186" s="1">
        <f t="shared" si="277"/>
        <v>2.4932865309061003</v>
      </c>
      <c r="W186" s="6">
        <v>49.583006947444197</v>
      </c>
      <c r="X186" s="6">
        <v>13.156242953815701</v>
      </c>
      <c r="Y186" s="6">
        <v>38.943287688984903</v>
      </c>
      <c r="Z186" s="6">
        <v>0.20683101385889099</v>
      </c>
      <c r="AA186" s="6">
        <v>11.6430376313895</v>
      </c>
      <c r="AB186" s="6">
        <v>5.9848982289416801</v>
      </c>
      <c r="AC186" s="6">
        <v>0.872650285817135</v>
      </c>
      <c r="AJ186">
        <f t="shared" ref="AJ186:AP186" si="372">AJ178</f>
        <v>0.35</v>
      </c>
      <c r="AK186">
        <f t="shared" si="372"/>
        <v>0.35</v>
      </c>
      <c r="AL186">
        <f t="shared" si="372"/>
        <v>0.35</v>
      </c>
      <c r="AM186">
        <f t="shared" si="372"/>
        <v>0.35</v>
      </c>
      <c r="AN186">
        <f t="shared" si="372"/>
        <v>0.35</v>
      </c>
      <c r="AO186">
        <f t="shared" si="372"/>
        <v>0.35</v>
      </c>
      <c r="AP186">
        <f t="shared" si="372"/>
        <v>0.35</v>
      </c>
    </row>
    <row r="187" spans="4:42" ht="16">
      <c r="D187" s="3"/>
      <c r="F187" s="1" t="s">
        <v>80</v>
      </c>
      <c r="G187" s="32" t="str">
        <f t="shared" si="291"/>
        <v>ACT_BND</v>
      </c>
      <c r="H187" t="str">
        <f t="shared" ref="H187" si="373">H186</f>
        <v>UP</v>
      </c>
      <c r="J187" s="4">
        <v>2042</v>
      </c>
      <c r="K187" s="4" t="str">
        <f t="shared" si="309"/>
        <v>ELCCOH00</v>
      </c>
      <c r="L187" s="1">
        <f t="shared" si="271"/>
        <v>0</v>
      </c>
      <c r="M187" s="1">
        <f t="shared" si="272"/>
        <v>0</v>
      </c>
      <c r="N187" s="1">
        <f t="shared" si="273"/>
        <v>0</v>
      </c>
      <c r="O187" s="1">
        <f t="shared" si="274"/>
        <v>0</v>
      </c>
      <c r="P187" s="1">
        <f t="shared" si="275"/>
        <v>0</v>
      </c>
      <c r="Q187" s="1">
        <f t="shared" si="276"/>
        <v>0</v>
      </c>
      <c r="R187" s="1">
        <f t="shared" si="277"/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J187">
        <f t="shared" ref="AJ187:AP187" si="374">AJ179</f>
        <v>0.4</v>
      </c>
      <c r="AK187">
        <f t="shared" si="374"/>
        <v>0.4</v>
      </c>
      <c r="AL187">
        <f t="shared" si="374"/>
        <v>0.4</v>
      </c>
      <c r="AM187">
        <f t="shared" si="374"/>
        <v>0.4</v>
      </c>
      <c r="AN187">
        <f t="shared" si="374"/>
        <v>0.4</v>
      </c>
      <c r="AO187">
        <f t="shared" si="374"/>
        <v>0.4</v>
      </c>
      <c r="AP187">
        <f t="shared" si="374"/>
        <v>0.4</v>
      </c>
    </row>
    <row r="188" spans="4:42" ht="16">
      <c r="D188" s="3"/>
      <c r="F188" s="1" t="s">
        <v>80</v>
      </c>
      <c r="G188" s="32" t="str">
        <f t="shared" si="291"/>
        <v>ACT_BND</v>
      </c>
      <c r="H188" t="str">
        <f t="shared" ref="H188" si="375">H187</f>
        <v>UP</v>
      </c>
      <c r="J188" s="4">
        <v>2042</v>
      </c>
      <c r="K188" s="4" t="str">
        <f t="shared" si="309"/>
        <v>ELCGAS00</v>
      </c>
      <c r="L188" s="1">
        <f t="shared" si="271"/>
        <v>198.85601187904973</v>
      </c>
      <c r="M188" s="1">
        <f t="shared" si="272"/>
        <v>15.31393964434845</v>
      </c>
      <c r="N188" s="1">
        <f t="shared" si="273"/>
        <v>23.762070437365001</v>
      </c>
      <c r="O188" s="1">
        <f t="shared" si="274"/>
        <v>0</v>
      </c>
      <c r="P188" s="1">
        <f t="shared" si="275"/>
        <v>197.70479400647949</v>
      </c>
      <c r="Q188" s="1">
        <f t="shared" si="276"/>
        <v>0</v>
      </c>
      <c r="R188" s="1">
        <f t="shared" si="277"/>
        <v>0.37726454931605496</v>
      </c>
      <c r="W188" s="6">
        <v>79.542404751619898</v>
      </c>
      <c r="X188" s="6">
        <v>6.1255758577393804</v>
      </c>
      <c r="Y188" s="4">
        <v>9.5048281749460006</v>
      </c>
      <c r="Z188" s="4">
        <v>0</v>
      </c>
      <c r="AA188" s="6">
        <v>79.081917602591801</v>
      </c>
      <c r="AB188" s="4">
        <v>0</v>
      </c>
      <c r="AC188" s="6">
        <v>0.150905819726422</v>
      </c>
      <c r="AJ188">
        <f t="shared" ref="AJ188:AP188" si="376">AJ180</f>
        <v>0.4</v>
      </c>
      <c r="AK188">
        <f t="shared" si="376"/>
        <v>0.4</v>
      </c>
      <c r="AL188">
        <f t="shared" si="376"/>
        <v>0.4</v>
      </c>
      <c r="AM188">
        <f t="shared" si="376"/>
        <v>0.4</v>
      </c>
      <c r="AN188">
        <f t="shared" si="376"/>
        <v>0.4</v>
      </c>
      <c r="AO188">
        <f t="shared" si="376"/>
        <v>0.4</v>
      </c>
      <c r="AP188">
        <f t="shared" si="376"/>
        <v>0.4</v>
      </c>
    </row>
    <row r="189" spans="4:42" ht="16">
      <c r="D189" s="3"/>
      <c r="F189" s="1" t="s">
        <v>80</v>
      </c>
      <c r="G189" s="32" t="str">
        <f t="shared" si="291"/>
        <v>ACT_BND</v>
      </c>
      <c r="H189" t="str">
        <f t="shared" ref="H189" si="377">H188</f>
        <v>UP</v>
      </c>
      <c r="J189" s="4">
        <v>2042</v>
      </c>
      <c r="K189" s="4" t="str">
        <f t="shared" si="309"/>
        <v>ELCHFO00</v>
      </c>
      <c r="L189" s="1">
        <f t="shared" si="271"/>
        <v>0</v>
      </c>
      <c r="M189" s="1">
        <f t="shared" si="272"/>
        <v>0.92066711005519664</v>
      </c>
      <c r="N189" s="1">
        <f t="shared" si="273"/>
        <v>0</v>
      </c>
      <c r="O189" s="1">
        <f t="shared" si="274"/>
        <v>0</v>
      </c>
      <c r="P189" s="1">
        <f t="shared" si="275"/>
        <v>0</v>
      </c>
      <c r="Q189" s="1">
        <f t="shared" si="276"/>
        <v>3.8645731173505999</v>
      </c>
      <c r="R189" s="1">
        <f t="shared" si="277"/>
        <v>1.9569049596352299</v>
      </c>
      <c r="W189" s="4">
        <v>0</v>
      </c>
      <c r="X189" s="6">
        <v>0.27620013301655899</v>
      </c>
      <c r="Y189" s="4">
        <v>0</v>
      </c>
      <c r="Z189" s="4">
        <v>0</v>
      </c>
      <c r="AA189" s="4">
        <v>0</v>
      </c>
      <c r="AB189" s="6">
        <v>1.1593719352051799</v>
      </c>
      <c r="AC189" s="6">
        <v>0.58707148789056895</v>
      </c>
      <c r="AJ189">
        <f t="shared" ref="AJ189:AP189" si="378">AJ181</f>
        <v>0.3</v>
      </c>
      <c r="AK189">
        <f t="shared" si="378"/>
        <v>0.3</v>
      </c>
      <c r="AL189">
        <f t="shared" si="378"/>
        <v>0.3</v>
      </c>
      <c r="AM189">
        <f t="shared" si="378"/>
        <v>0.3</v>
      </c>
      <c r="AN189">
        <f t="shared" si="378"/>
        <v>0.3</v>
      </c>
      <c r="AO189">
        <f t="shared" si="378"/>
        <v>0.3</v>
      </c>
      <c r="AP189">
        <f t="shared" si="378"/>
        <v>0.3</v>
      </c>
    </row>
    <row r="190" spans="4:42" ht="16">
      <c r="D190" s="3"/>
      <c r="F190" s="1" t="s">
        <v>80</v>
      </c>
      <c r="G190" s="32" t="str">
        <f t="shared" si="291"/>
        <v>ACT_BND</v>
      </c>
      <c r="H190" t="str">
        <f t="shared" ref="H190" si="379">H189</f>
        <v>UP</v>
      </c>
      <c r="J190" s="4">
        <v>2042</v>
      </c>
      <c r="K190" s="4" t="str">
        <f t="shared" si="309"/>
        <v>ELCHYD00</v>
      </c>
      <c r="L190" s="1">
        <f t="shared" si="271"/>
        <v>4.8736192729323919</v>
      </c>
      <c r="M190" s="1">
        <f t="shared" si="272"/>
        <v>229.72525893099692</v>
      </c>
      <c r="N190" s="1">
        <f t="shared" si="273"/>
        <v>15.370851224273197</v>
      </c>
      <c r="O190" s="1">
        <f t="shared" si="274"/>
        <v>185.97807678890825</v>
      </c>
      <c r="P190" s="1">
        <f t="shared" si="275"/>
        <v>156.55428105957733</v>
      </c>
      <c r="Q190" s="1">
        <f t="shared" si="276"/>
        <v>981.33353855402891</v>
      </c>
      <c r="R190" s="1">
        <f t="shared" si="277"/>
        <v>183.14113037674537</v>
      </c>
      <c r="W190" s="6">
        <v>4.7274106947444201</v>
      </c>
      <c r="X190" s="6">
        <v>222.83350116306701</v>
      </c>
      <c r="Y190" s="6">
        <v>14.909725687545</v>
      </c>
      <c r="Z190" s="6">
        <v>180.39873448524099</v>
      </c>
      <c r="AA190" s="6">
        <v>151.85765262779</v>
      </c>
      <c r="AB190" s="6">
        <v>951.89353239740797</v>
      </c>
      <c r="AC190" s="6">
        <v>177.64689646544301</v>
      </c>
      <c r="AJ190">
        <f t="shared" ref="AJ190:AP190" si="380">AJ182</f>
        <v>0.97</v>
      </c>
      <c r="AK190">
        <f t="shared" si="380"/>
        <v>0.97</v>
      </c>
      <c r="AL190">
        <f t="shared" si="380"/>
        <v>0.97</v>
      </c>
      <c r="AM190">
        <f t="shared" si="380"/>
        <v>0.97</v>
      </c>
      <c r="AN190">
        <f t="shared" si="380"/>
        <v>0.97</v>
      </c>
      <c r="AO190">
        <f t="shared" si="380"/>
        <v>0.97</v>
      </c>
      <c r="AP190">
        <f t="shared" si="380"/>
        <v>0.97</v>
      </c>
    </row>
    <row r="191" spans="4:42" ht="16">
      <c r="D191" s="3"/>
      <c r="F191" s="1" t="s">
        <v>80</v>
      </c>
      <c r="G191" s="32" t="str">
        <f t="shared" si="291"/>
        <v>ACT_BND</v>
      </c>
      <c r="H191" t="str">
        <f t="shared" ref="H191" si="381">H190</f>
        <v>UP</v>
      </c>
      <c r="J191" s="4">
        <v>2042</v>
      </c>
      <c r="K191" s="4" t="str">
        <f t="shared" si="309"/>
        <v>ENCAN01_SMR</v>
      </c>
      <c r="L191" s="1">
        <f t="shared" si="271"/>
        <v>13.508989051733</v>
      </c>
      <c r="M191" s="1">
        <f t="shared" si="272"/>
        <v>71.535525300833001</v>
      </c>
      <c r="N191" s="1">
        <f t="shared" si="273"/>
        <v>35.196257636532003</v>
      </c>
      <c r="O191" s="1">
        <f t="shared" si="274"/>
        <v>38.918302926051574</v>
      </c>
      <c r="P191" s="5">
        <v>483.90276807199399</v>
      </c>
      <c r="Q191" s="1">
        <f t="shared" si="276"/>
        <v>59.387735061195144</v>
      </c>
      <c r="R191" s="5">
        <v>15.946611037077</v>
      </c>
      <c r="W191" s="6">
        <v>9.4562923362130995</v>
      </c>
      <c r="X191" s="6">
        <v>50.074867710583099</v>
      </c>
      <c r="Y191" s="6">
        <v>24.637380345572399</v>
      </c>
      <c r="Z191" s="6">
        <v>27.2428120482361</v>
      </c>
      <c r="AA191" s="6">
        <v>611.547600071994</v>
      </c>
      <c r="AB191" s="6">
        <v>41.5714145428366</v>
      </c>
      <c r="AC191" s="6">
        <v>22.950856537077001</v>
      </c>
      <c r="AJ191">
        <f t="shared" ref="AJ191:AP191" si="382">AJ183</f>
        <v>0.7</v>
      </c>
      <c r="AK191">
        <f t="shared" si="382"/>
        <v>0.7</v>
      </c>
      <c r="AL191">
        <f t="shared" si="382"/>
        <v>0.7</v>
      </c>
      <c r="AM191">
        <f t="shared" si="382"/>
        <v>0.7</v>
      </c>
      <c r="AN191">
        <f t="shared" si="382"/>
        <v>0.7</v>
      </c>
      <c r="AO191">
        <f t="shared" si="382"/>
        <v>0.7</v>
      </c>
      <c r="AP191">
        <f t="shared" si="382"/>
        <v>0.7</v>
      </c>
    </row>
    <row r="192" spans="4:42" ht="16">
      <c r="D192" s="3"/>
      <c r="F192" s="1" t="s">
        <v>80</v>
      </c>
      <c r="G192" s="32" t="str">
        <f t="shared" si="291"/>
        <v>ACT_BND</v>
      </c>
      <c r="H192" t="str">
        <f t="shared" ref="H192" si="383">H191</f>
        <v>UP</v>
      </c>
      <c r="J192" s="4">
        <v>2042</v>
      </c>
      <c r="K192" s="4" t="str">
        <f t="shared" si="309"/>
        <v>ELCSOL00</v>
      </c>
      <c r="L192" s="1">
        <f t="shared" si="271"/>
        <v>84.594202663786902</v>
      </c>
      <c r="M192" s="1">
        <f t="shared" si="272"/>
        <v>33.408496235205199</v>
      </c>
      <c r="N192" s="1">
        <f t="shared" si="273"/>
        <v>6.8379458855291597</v>
      </c>
      <c r="O192" s="1">
        <f t="shared" si="274"/>
        <v>0.88840482721382297</v>
      </c>
      <c r="P192" s="1">
        <f t="shared" si="275"/>
        <v>49.9748466522678</v>
      </c>
      <c r="Q192" s="1">
        <f t="shared" si="276"/>
        <v>3.93916405687545</v>
      </c>
      <c r="R192" s="1">
        <f t="shared" si="277"/>
        <v>1.7554364051475899</v>
      </c>
      <c r="W192" s="6">
        <v>84.594202663786902</v>
      </c>
      <c r="X192" s="6">
        <v>33.408496235205199</v>
      </c>
      <c r="Y192" s="6">
        <v>6.8379458855291597</v>
      </c>
      <c r="Z192" s="6">
        <v>0.88840482721382297</v>
      </c>
      <c r="AA192" s="6">
        <v>49.9748466522678</v>
      </c>
      <c r="AB192" s="6">
        <v>3.93916405687545</v>
      </c>
      <c r="AC192" s="6">
        <v>1.7554364051475899</v>
      </c>
      <c r="AJ192">
        <f t="shared" ref="AJ192:AP192" si="384">AJ184</f>
        <v>1</v>
      </c>
      <c r="AK192">
        <f t="shared" si="384"/>
        <v>1</v>
      </c>
      <c r="AL192">
        <f t="shared" si="384"/>
        <v>1</v>
      </c>
      <c r="AM192">
        <f t="shared" si="384"/>
        <v>1</v>
      </c>
      <c r="AN192">
        <f t="shared" si="384"/>
        <v>1</v>
      </c>
      <c r="AO192">
        <f t="shared" si="384"/>
        <v>1</v>
      </c>
      <c r="AP192">
        <f t="shared" si="384"/>
        <v>1</v>
      </c>
    </row>
    <row r="193" spans="4:42" ht="16">
      <c r="D193" s="3"/>
      <c r="F193" s="1" t="s">
        <v>80</v>
      </c>
      <c r="G193" s="32" t="str">
        <f t="shared" si="291"/>
        <v>ACT_BND</v>
      </c>
      <c r="H193" t="str">
        <f t="shared" ref="H193" si="385">H192</f>
        <v>UP</v>
      </c>
      <c r="J193" s="4">
        <v>2042</v>
      </c>
      <c r="K193" s="4" t="str">
        <f t="shared" si="309"/>
        <v>ELCWIN00</v>
      </c>
      <c r="L193" s="1">
        <f t="shared" si="271"/>
        <v>178.001997732181</v>
      </c>
      <c r="M193" s="1">
        <f t="shared" si="272"/>
        <v>68.459886474154104</v>
      </c>
      <c r="N193" s="1">
        <f t="shared" si="273"/>
        <v>51.933313930885497</v>
      </c>
      <c r="O193" s="1">
        <f t="shared" si="274"/>
        <v>5.0907799064074899</v>
      </c>
      <c r="P193" s="1">
        <f t="shared" si="275"/>
        <v>435.62042440604802</v>
      </c>
      <c r="Q193" s="1">
        <f t="shared" si="276"/>
        <v>66.2332091792657</v>
      </c>
      <c r="R193" s="1">
        <f t="shared" si="277"/>
        <v>121.385125435205</v>
      </c>
      <c r="W193" s="6">
        <v>178.001997732181</v>
      </c>
      <c r="X193" s="6">
        <v>68.459886474154104</v>
      </c>
      <c r="Y193" s="6">
        <v>51.933313930885497</v>
      </c>
      <c r="Z193" s="6">
        <v>5.0907799064074899</v>
      </c>
      <c r="AA193" s="6">
        <v>435.62042440604802</v>
      </c>
      <c r="AB193" s="6">
        <v>66.2332091792657</v>
      </c>
      <c r="AC193" s="6">
        <v>121.385125435205</v>
      </c>
      <c r="AJ193">
        <f t="shared" ref="AJ193:AP193" si="386">AJ185</f>
        <v>1</v>
      </c>
      <c r="AK193">
        <f t="shared" si="386"/>
        <v>1</v>
      </c>
      <c r="AL193">
        <f t="shared" si="386"/>
        <v>1</v>
      </c>
      <c r="AM193">
        <f t="shared" si="386"/>
        <v>1</v>
      </c>
      <c r="AN193">
        <f t="shared" si="386"/>
        <v>1</v>
      </c>
      <c r="AO193">
        <f t="shared" si="386"/>
        <v>1</v>
      </c>
      <c r="AP193">
        <f t="shared" si="386"/>
        <v>1</v>
      </c>
    </row>
    <row r="194" spans="4:42" ht="16">
      <c r="D194" s="3"/>
      <c r="F194" s="1" t="s">
        <v>80</v>
      </c>
      <c r="G194" s="32" t="str">
        <f t="shared" si="291"/>
        <v>ACT_BND</v>
      </c>
      <c r="H194" t="str">
        <f t="shared" ref="H194" si="387">H193</f>
        <v>UP</v>
      </c>
      <c r="J194" s="4">
        <v>2042</v>
      </c>
      <c r="K194" s="4" t="str">
        <f t="shared" si="309"/>
        <v>ELCWOO00</v>
      </c>
      <c r="L194" s="1">
        <f t="shared" si="271"/>
        <v>154.91719818985914</v>
      </c>
      <c r="M194" s="1">
        <f t="shared" si="272"/>
        <v>38.155469045263715</v>
      </c>
      <c r="N194" s="1">
        <f t="shared" si="273"/>
        <v>122.05248462408716</v>
      </c>
      <c r="O194" s="1">
        <f t="shared" si="274"/>
        <v>0.65163175017998576</v>
      </c>
      <c r="P194" s="1">
        <f t="shared" si="275"/>
        <v>37.017378627995434</v>
      </c>
      <c r="Q194" s="1">
        <f t="shared" si="276"/>
        <v>17.647877938907744</v>
      </c>
      <c r="R194" s="1">
        <f t="shared" si="277"/>
        <v>3.961776793170829</v>
      </c>
      <c r="W194" s="6">
        <v>54.221019366450697</v>
      </c>
      <c r="X194" s="6">
        <v>13.3544141658423</v>
      </c>
      <c r="Y194" s="6">
        <v>42.718369618430501</v>
      </c>
      <c r="Z194" s="6">
        <v>0.228071112562995</v>
      </c>
      <c r="AA194" s="6">
        <v>12.9560825197984</v>
      </c>
      <c r="AB194" s="6">
        <v>6.1767572786177096</v>
      </c>
      <c r="AC194" s="6">
        <v>1.3866218776097901</v>
      </c>
      <c r="AJ194">
        <f t="shared" ref="AJ194:AP194" si="388">AJ186</f>
        <v>0.35</v>
      </c>
      <c r="AK194">
        <f t="shared" si="388"/>
        <v>0.35</v>
      </c>
      <c r="AL194">
        <f t="shared" si="388"/>
        <v>0.35</v>
      </c>
      <c r="AM194">
        <f t="shared" si="388"/>
        <v>0.35</v>
      </c>
      <c r="AN194">
        <f t="shared" si="388"/>
        <v>0.35</v>
      </c>
      <c r="AO194">
        <f t="shared" si="388"/>
        <v>0.35</v>
      </c>
      <c r="AP194">
        <f t="shared" si="388"/>
        <v>0.35</v>
      </c>
    </row>
    <row r="195" spans="4:42" ht="16">
      <c r="D195" s="3"/>
      <c r="F195" s="1" t="s">
        <v>80</v>
      </c>
      <c r="G195" s="32" t="str">
        <f t="shared" si="291"/>
        <v>ACT_BND</v>
      </c>
      <c r="H195" t="str">
        <f t="shared" ref="H195" si="389">H194</f>
        <v>UP</v>
      </c>
      <c r="J195" s="4">
        <v>2043</v>
      </c>
      <c r="K195" s="4" t="str">
        <f t="shared" si="309"/>
        <v>ELCCOH00</v>
      </c>
      <c r="L195" s="1">
        <f t="shared" si="271"/>
        <v>0</v>
      </c>
      <c r="M195" s="1">
        <f t="shared" si="272"/>
        <v>0</v>
      </c>
      <c r="N195" s="1">
        <f t="shared" si="273"/>
        <v>0</v>
      </c>
      <c r="O195" s="1">
        <f t="shared" si="274"/>
        <v>0</v>
      </c>
      <c r="P195" s="1">
        <f t="shared" si="275"/>
        <v>0</v>
      </c>
      <c r="Q195" s="1">
        <f t="shared" si="276"/>
        <v>0</v>
      </c>
      <c r="R195" s="1">
        <f t="shared" si="277"/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J195">
        <f t="shared" ref="AJ195:AP195" si="390">AJ187</f>
        <v>0.4</v>
      </c>
      <c r="AK195">
        <f t="shared" si="390"/>
        <v>0.4</v>
      </c>
      <c r="AL195">
        <f t="shared" si="390"/>
        <v>0.4</v>
      </c>
      <c r="AM195">
        <f t="shared" si="390"/>
        <v>0.4</v>
      </c>
      <c r="AN195">
        <f t="shared" si="390"/>
        <v>0.4</v>
      </c>
      <c r="AO195">
        <f t="shared" si="390"/>
        <v>0.4</v>
      </c>
      <c r="AP195">
        <f t="shared" si="390"/>
        <v>0.4</v>
      </c>
    </row>
    <row r="196" spans="4:42" ht="16">
      <c r="D196" s="3"/>
      <c r="F196" s="1" t="s">
        <v>80</v>
      </c>
      <c r="G196" s="32" t="str">
        <f t="shared" si="291"/>
        <v>ACT_BND</v>
      </c>
      <c r="H196" t="str">
        <f t="shared" ref="H196" si="391">H195</f>
        <v>UP</v>
      </c>
      <c r="J196" s="4">
        <v>2043</v>
      </c>
      <c r="K196" s="4" t="str">
        <f t="shared" si="309"/>
        <v>ELCGAS00</v>
      </c>
      <c r="L196" s="1">
        <f t="shared" si="271"/>
        <v>192.80436798056149</v>
      </c>
      <c r="M196" s="1">
        <f t="shared" si="272"/>
        <v>17.766125510799124</v>
      </c>
      <c r="N196" s="1">
        <f t="shared" si="273"/>
        <v>23.64286269798415</v>
      </c>
      <c r="O196" s="1">
        <f t="shared" si="274"/>
        <v>0</v>
      </c>
      <c r="P196" s="1">
        <f t="shared" si="275"/>
        <v>232.125336213103</v>
      </c>
      <c r="Q196" s="1">
        <f t="shared" si="276"/>
        <v>0</v>
      </c>
      <c r="R196" s="1">
        <f t="shared" si="277"/>
        <v>0.47181789515838746</v>
      </c>
      <c r="W196" s="6">
        <v>77.121747192224603</v>
      </c>
      <c r="X196" s="6">
        <v>7.1064502043196498</v>
      </c>
      <c r="Y196" s="6">
        <v>9.4571450791936602</v>
      </c>
      <c r="Z196" s="4">
        <v>0</v>
      </c>
      <c r="AA196" s="6">
        <v>92.850134485241199</v>
      </c>
      <c r="AB196" s="4">
        <v>0</v>
      </c>
      <c r="AC196" s="6">
        <v>0.18872715806335499</v>
      </c>
      <c r="AJ196">
        <f t="shared" ref="AJ196:AP196" si="392">AJ188</f>
        <v>0.4</v>
      </c>
      <c r="AK196">
        <f t="shared" si="392"/>
        <v>0.4</v>
      </c>
      <c r="AL196">
        <f t="shared" si="392"/>
        <v>0.4</v>
      </c>
      <c r="AM196">
        <f t="shared" si="392"/>
        <v>0.4</v>
      </c>
      <c r="AN196">
        <f t="shared" si="392"/>
        <v>0.4</v>
      </c>
      <c r="AO196">
        <f t="shared" si="392"/>
        <v>0.4</v>
      </c>
      <c r="AP196">
        <f t="shared" si="392"/>
        <v>0.4</v>
      </c>
    </row>
    <row r="197" spans="4:42" ht="16">
      <c r="D197" s="3"/>
      <c r="F197" s="1" t="s">
        <v>80</v>
      </c>
      <c r="G197" s="32" t="str">
        <f t="shared" si="291"/>
        <v>ACT_BND</v>
      </c>
      <c r="H197" t="str">
        <f t="shared" ref="H197" si="393">H196</f>
        <v>UP</v>
      </c>
      <c r="J197" s="4">
        <v>2043</v>
      </c>
      <c r="K197" s="4" t="str">
        <f t="shared" si="309"/>
        <v>ELCHFO00</v>
      </c>
      <c r="L197" s="1">
        <f t="shared" si="271"/>
        <v>0</v>
      </c>
      <c r="M197" s="1">
        <f t="shared" si="272"/>
        <v>0.98911770491960671</v>
      </c>
      <c r="N197" s="1">
        <f t="shared" si="273"/>
        <v>0</v>
      </c>
      <c r="O197" s="1">
        <f t="shared" si="274"/>
        <v>0</v>
      </c>
      <c r="P197" s="1">
        <f t="shared" si="275"/>
        <v>0</v>
      </c>
      <c r="Q197" s="1">
        <f t="shared" si="276"/>
        <v>3.854550035997133</v>
      </c>
      <c r="R197" s="1">
        <f t="shared" si="277"/>
        <v>2.2697918573194138</v>
      </c>
      <c r="W197" s="4">
        <v>0</v>
      </c>
      <c r="X197" s="6">
        <v>0.296735311475882</v>
      </c>
      <c r="Y197" s="4">
        <v>0</v>
      </c>
      <c r="Z197" s="4">
        <v>0</v>
      </c>
      <c r="AA197" s="4">
        <v>0</v>
      </c>
      <c r="AB197" s="6">
        <v>1.1563650107991399</v>
      </c>
      <c r="AC197" s="6">
        <v>0.68093755719582405</v>
      </c>
      <c r="AJ197">
        <f t="shared" ref="AJ197:AP197" si="394">AJ189</f>
        <v>0.3</v>
      </c>
      <c r="AK197">
        <f t="shared" si="394"/>
        <v>0.3</v>
      </c>
      <c r="AL197">
        <f t="shared" si="394"/>
        <v>0.3</v>
      </c>
      <c r="AM197">
        <f t="shared" si="394"/>
        <v>0.3</v>
      </c>
      <c r="AN197">
        <f t="shared" si="394"/>
        <v>0.3</v>
      </c>
      <c r="AO197">
        <f t="shared" si="394"/>
        <v>0.3</v>
      </c>
      <c r="AP197">
        <f t="shared" si="394"/>
        <v>0.3</v>
      </c>
    </row>
    <row r="198" spans="4:42" ht="16">
      <c r="D198" s="3"/>
      <c r="F198" s="1" t="s">
        <v>80</v>
      </c>
      <c r="G198" s="32" t="str">
        <f t="shared" si="291"/>
        <v>ACT_BND</v>
      </c>
      <c r="H198" t="str">
        <f t="shared" ref="H198" si="395">H197</f>
        <v>UP</v>
      </c>
      <c r="J198" s="4">
        <v>2043</v>
      </c>
      <c r="K198" s="4" t="str">
        <f t="shared" si="309"/>
        <v>ELCHYD00</v>
      </c>
      <c r="L198" s="1">
        <f t="shared" si="271"/>
        <v>4.849068702545031</v>
      </c>
      <c r="M198" s="1">
        <f t="shared" si="272"/>
        <v>229.64155854690412</v>
      </c>
      <c r="N198" s="1">
        <f t="shared" si="273"/>
        <v>15.380056634232165</v>
      </c>
      <c r="O198" s="1">
        <f t="shared" si="274"/>
        <v>185.54472078110001</v>
      </c>
      <c r="P198" s="1">
        <f t="shared" si="275"/>
        <v>155.84772435112373</v>
      </c>
      <c r="Q198" s="1">
        <f t="shared" si="276"/>
        <v>981.33497732552576</v>
      </c>
      <c r="R198" s="1">
        <f t="shared" si="277"/>
        <v>183.70911844091651</v>
      </c>
      <c r="W198" s="6">
        <v>4.7035966414686801</v>
      </c>
      <c r="X198" s="6">
        <v>222.752311790497</v>
      </c>
      <c r="Y198" s="6">
        <v>14.9186549352052</v>
      </c>
      <c r="Z198" s="6">
        <v>179.97837915766701</v>
      </c>
      <c r="AA198" s="6">
        <v>151.17229262059001</v>
      </c>
      <c r="AB198" s="6">
        <v>951.89492800575999</v>
      </c>
      <c r="AC198" s="6">
        <v>178.197844887689</v>
      </c>
      <c r="AJ198">
        <f t="shared" ref="AJ198:AP198" si="396">AJ190</f>
        <v>0.97</v>
      </c>
      <c r="AK198">
        <f t="shared" si="396"/>
        <v>0.97</v>
      </c>
      <c r="AL198">
        <f t="shared" si="396"/>
        <v>0.97</v>
      </c>
      <c r="AM198">
        <f t="shared" si="396"/>
        <v>0.97</v>
      </c>
      <c r="AN198">
        <f t="shared" si="396"/>
        <v>0.97</v>
      </c>
      <c r="AO198">
        <f t="shared" si="396"/>
        <v>0.97</v>
      </c>
      <c r="AP198">
        <f t="shared" si="396"/>
        <v>0.97</v>
      </c>
    </row>
    <row r="199" spans="4:42" ht="16">
      <c r="D199" s="3"/>
      <c r="F199" s="1" t="s">
        <v>80</v>
      </c>
      <c r="G199" s="32" t="str">
        <f t="shared" si="291"/>
        <v>ACT_BND</v>
      </c>
      <c r="H199" t="str">
        <f t="shared" ref="H199" si="397">H198</f>
        <v>UP</v>
      </c>
      <c r="J199" s="4">
        <v>2043</v>
      </c>
      <c r="K199" s="4" t="str">
        <f t="shared" si="309"/>
        <v>ENCAN01_SMR</v>
      </c>
      <c r="L199" s="1">
        <f t="shared" si="271"/>
        <v>19.613966923789</v>
      </c>
      <c r="M199" s="1">
        <f t="shared" si="272"/>
        <v>71.382701121053145</v>
      </c>
      <c r="N199" s="1">
        <f t="shared" si="273"/>
        <v>34.924139298570431</v>
      </c>
      <c r="O199" s="1">
        <f t="shared" si="274"/>
        <v>43.526321932531147</v>
      </c>
      <c r="P199" s="5">
        <v>487.068991974082</v>
      </c>
      <c r="Q199" s="1">
        <f t="shared" si="276"/>
        <v>71.28430582124858</v>
      </c>
      <c r="R199" s="5">
        <v>16.860335398308099</v>
      </c>
      <c r="W199" s="6">
        <v>13.7297768466523</v>
      </c>
      <c r="X199" s="6">
        <v>49.9678907847372</v>
      </c>
      <c r="Y199" s="6">
        <v>24.446897508999299</v>
      </c>
      <c r="Z199" s="6">
        <v>30.468425352771799</v>
      </c>
      <c r="AA199" s="6">
        <v>607.62632397408197</v>
      </c>
      <c r="AB199" s="6">
        <v>49.899014074874003</v>
      </c>
      <c r="AC199" s="6">
        <v>23.475456148308101</v>
      </c>
      <c r="AJ199">
        <f t="shared" ref="AJ199:AP199" si="398">AJ191</f>
        <v>0.7</v>
      </c>
      <c r="AK199">
        <f t="shared" si="398"/>
        <v>0.7</v>
      </c>
      <c r="AL199">
        <f t="shared" si="398"/>
        <v>0.7</v>
      </c>
      <c r="AM199">
        <f t="shared" si="398"/>
        <v>0.7</v>
      </c>
      <c r="AN199">
        <f t="shared" si="398"/>
        <v>0.7</v>
      </c>
      <c r="AO199">
        <f t="shared" si="398"/>
        <v>0.7</v>
      </c>
      <c r="AP199">
        <f t="shared" si="398"/>
        <v>0.7</v>
      </c>
    </row>
    <row r="200" spans="4:42" ht="16">
      <c r="D200" s="3"/>
      <c r="F200" s="1" t="s">
        <v>80</v>
      </c>
      <c r="G200" s="32" t="str">
        <f t="shared" si="291"/>
        <v>ACT_BND</v>
      </c>
      <c r="H200" t="str">
        <f t="shared" ref="H200" si="399">H199</f>
        <v>UP</v>
      </c>
      <c r="J200" s="4">
        <v>2043</v>
      </c>
      <c r="K200" s="4" t="str">
        <f t="shared" si="309"/>
        <v>ELCSOL00</v>
      </c>
      <c r="L200" s="1">
        <f t="shared" si="271"/>
        <v>86.696837724982004</v>
      </c>
      <c r="M200" s="1">
        <f t="shared" si="272"/>
        <v>36.325406654283697</v>
      </c>
      <c r="N200" s="1">
        <f t="shared" si="273"/>
        <v>7.1458141864650804</v>
      </c>
      <c r="O200" s="1">
        <f t="shared" si="274"/>
        <v>0.99348485817134602</v>
      </c>
      <c r="P200" s="1">
        <f t="shared" si="275"/>
        <v>53.861498668106499</v>
      </c>
      <c r="Q200" s="1">
        <f t="shared" si="276"/>
        <v>4.39091361411087</v>
      </c>
      <c r="R200" s="1">
        <f t="shared" si="277"/>
        <v>1.7953470671346301</v>
      </c>
      <c r="W200" s="6">
        <v>86.696837724982004</v>
      </c>
      <c r="X200" s="6">
        <v>36.325406654283697</v>
      </c>
      <c r="Y200" s="6">
        <v>7.1458141864650804</v>
      </c>
      <c r="Z200" s="6">
        <v>0.99348485817134602</v>
      </c>
      <c r="AA200" s="6">
        <v>53.861498668106499</v>
      </c>
      <c r="AB200" s="6">
        <v>4.39091361411087</v>
      </c>
      <c r="AC200" s="6">
        <v>1.7953470671346301</v>
      </c>
      <c r="AJ200">
        <f t="shared" ref="AJ200:AP200" si="400">AJ192</f>
        <v>1</v>
      </c>
      <c r="AK200">
        <f t="shared" si="400"/>
        <v>1</v>
      </c>
      <c r="AL200">
        <f t="shared" si="400"/>
        <v>1</v>
      </c>
      <c r="AM200">
        <f t="shared" si="400"/>
        <v>1</v>
      </c>
      <c r="AN200">
        <f t="shared" si="400"/>
        <v>1</v>
      </c>
      <c r="AO200">
        <f t="shared" si="400"/>
        <v>1</v>
      </c>
      <c r="AP200">
        <f t="shared" si="400"/>
        <v>1</v>
      </c>
    </row>
    <row r="201" spans="4:42" ht="16">
      <c r="D201" s="3"/>
      <c r="F201" s="1" t="s">
        <v>80</v>
      </c>
      <c r="G201" s="32" t="str">
        <f t="shared" si="291"/>
        <v>ACT_BND</v>
      </c>
      <c r="H201" t="str">
        <f t="shared" ref="H201" si="401">H200</f>
        <v>UP</v>
      </c>
      <c r="J201" s="4">
        <v>2043</v>
      </c>
      <c r="K201" s="4" t="str">
        <f t="shared" si="309"/>
        <v>ELCWIN00</v>
      </c>
      <c r="L201" s="1">
        <f t="shared" si="271"/>
        <v>178.562986105112</v>
      </c>
      <c r="M201" s="1">
        <f t="shared" si="272"/>
        <v>72.421475351043895</v>
      </c>
      <c r="N201" s="1">
        <f t="shared" si="273"/>
        <v>53.6481782937365</v>
      </c>
      <c r="O201" s="1">
        <f t="shared" si="274"/>
        <v>5.0798833513318904</v>
      </c>
      <c r="P201" s="1">
        <f t="shared" si="275"/>
        <v>490.55967998560101</v>
      </c>
      <c r="Q201" s="1">
        <f t="shared" si="276"/>
        <v>66.2332091792657</v>
      </c>
      <c r="R201" s="1">
        <f t="shared" si="277"/>
        <v>122.26775539560801</v>
      </c>
      <c r="W201" s="6">
        <v>178.562986105112</v>
      </c>
      <c r="X201" s="6">
        <v>72.421475351043895</v>
      </c>
      <c r="Y201" s="6">
        <v>53.6481782937365</v>
      </c>
      <c r="Z201" s="6">
        <v>5.0798833513318904</v>
      </c>
      <c r="AA201" s="6">
        <v>490.55967998560101</v>
      </c>
      <c r="AB201" s="6">
        <v>66.2332091792657</v>
      </c>
      <c r="AC201" s="6">
        <v>122.26775539560801</v>
      </c>
      <c r="AJ201">
        <f t="shared" ref="AJ201:AP201" si="402">AJ193</f>
        <v>1</v>
      </c>
      <c r="AK201">
        <f t="shared" si="402"/>
        <v>1</v>
      </c>
      <c r="AL201">
        <f t="shared" si="402"/>
        <v>1</v>
      </c>
      <c r="AM201">
        <f t="shared" si="402"/>
        <v>1</v>
      </c>
      <c r="AN201">
        <f t="shared" si="402"/>
        <v>1</v>
      </c>
      <c r="AO201">
        <f t="shared" si="402"/>
        <v>1</v>
      </c>
      <c r="AP201">
        <f t="shared" si="402"/>
        <v>1</v>
      </c>
    </row>
    <row r="202" spans="4:42" ht="16">
      <c r="D202" s="3"/>
      <c r="F202" s="1" t="s">
        <v>80</v>
      </c>
      <c r="G202" s="32" t="str">
        <f t="shared" si="291"/>
        <v>ACT_BND</v>
      </c>
      <c r="H202" t="str">
        <f t="shared" ref="H202" si="403">H201</f>
        <v>UP</v>
      </c>
      <c r="J202" s="4">
        <v>2043</v>
      </c>
      <c r="K202" s="4" t="str">
        <f t="shared" si="309"/>
        <v>ELCWOO00</v>
      </c>
      <c r="L202" s="1">
        <f t="shared" si="271"/>
        <v>168.16390836161688</v>
      </c>
      <c r="M202" s="1">
        <f t="shared" si="272"/>
        <v>39.004221559827144</v>
      </c>
      <c r="N202" s="1">
        <f t="shared" si="273"/>
        <v>133.00109595803772</v>
      </c>
      <c r="O202" s="1">
        <f t="shared" si="274"/>
        <v>0.64996102468374006</v>
      </c>
      <c r="P202" s="1">
        <f t="shared" si="275"/>
        <v>39.791657451404006</v>
      </c>
      <c r="Q202" s="1">
        <f t="shared" si="276"/>
        <v>17.811819921834829</v>
      </c>
      <c r="R202" s="1">
        <f t="shared" si="277"/>
        <v>4.2743011189961999</v>
      </c>
      <c r="W202" s="6">
        <v>58.8573679265659</v>
      </c>
      <c r="X202" s="6">
        <v>13.6514775459395</v>
      </c>
      <c r="Y202" s="6">
        <v>46.550383585313199</v>
      </c>
      <c r="Z202" s="6">
        <v>0.22748635863930899</v>
      </c>
      <c r="AA202" s="6">
        <v>13.927080107991401</v>
      </c>
      <c r="AB202" s="6">
        <v>6.2341369726421902</v>
      </c>
      <c r="AC202" s="6">
        <v>1.49600539164867</v>
      </c>
      <c r="AJ202">
        <f t="shared" ref="AJ202:AP202" si="404">AJ194</f>
        <v>0.35</v>
      </c>
      <c r="AK202">
        <f t="shared" si="404"/>
        <v>0.35</v>
      </c>
      <c r="AL202">
        <f t="shared" si="404"/>
        <v>0.35</v>
      </c>
      <c r="AM202">
        <f t="shared" si="404"/>
        <v>0.35</v>
      </c>
      <c r="AN202">
        <f t="shared" si="404"/>
        <v>0.35</v>
      </c>
      <c r="AO202">
        <f t="shared" si="404"/>
        <v>0.35</v>
      </c>
      <c r="AP202">
        <f t="shared" si="404"/>
        <v>0.35</v>
      </c>
    </row>
    <row r="203" spans="4:42" ht="16">
      <c r="D203" s="3"/>
      <c r="F203" s="1" t="s">
        <v>80</v>
      </c>
      <c r="G203" s="32" t="str">
        <f t="shared" si="291"/>
        <v>ACT_BND</v>
      </c>
      <c r="H203" t="str">
        <f t="shared" ref="H203" si="405">H202</f>
        <v>UP</v>
      </c>
      <c r="J203" s="4">
        <v>2044</v>
      </c>
      <c r="K203" s="4" t="str">
        <f t="shared" si="309"/>
        <v>ELCCOH00</v>
      </c>
      <c r="L203" s="1">
        <f t="shared" si="271"/>
        <v>0</v>
      </c>
      <c r="M203" s="1">
        <f t="shared" si="272"/>
        <v>0</v>
      </c>
      <c r="N203" s="1">
        <f t="shared" si="273"/>
        <v>0</v>
      </c>
      <c r="O203" s="1">
        <f t="shared" si="274"/>
        <v>0</v>
      </c>
      <c r="P203" s="1">
        <f t="shared" si="275"/>
        <v>0</v>
      </c>
      <c r="Q203" s="1">
        <f t="shared" si="276"/>
        <v>0</v>
      </c>
      <c r="R203" s="1">
        <f t="shared" si="277"/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J203">
        <f t="shared" ref="AJ203:AP203" si="406">AJ195</f>
        <v>0.4</v>
      </c>
      <c r="AK203">
        <f t="shared" si="406"/>
        <v>0.4</v>
      </c>
      <c r="AL203">
        <f t="shared" si="406"/>
        <v>0.4</v>
      </c>
      <c r="AM203">
        <f t="shared" si="406"/>
        <v>0.4</v>
      </c>
      <c r="AN203">
        <f t="shared" si="406"/>
        <v>0.4</v>
      </c>
      <c r="AO203">
        <f t="shared" si="406"/>
        <v>0.4</v>
      </c>
      <c r="AP203">
        <f t="shared" si="406"/>
        <v>0.4</v>
      </c>
    </row>
    <row r="204" spans="4:42" ht="16">
      <c r="D204" s="3"/>
      <c r="F204" s="1" t="s">
        <v>80</v>
      </c>
      <c r="G204" s="32" t="str">
        <f t="shared" si="291"/>
        <v>ACT_BND</v>
      </c>
      <c r="H204" t="str">
        <f t="shared" ref="H204" si="407">H203</f>
        <v>UP</v>
      </c>
      <c r="J204" s="4">
        <v>2044</v>
      </c>
      <c r="K204" s="4" t="str">
        <f t="shared" si="309"/>
        <v>ELCGAS00</v>
      </c>
      <c r="L204" s="1">
        <f t="shared" ref="L204:L258" si="408">W204/AJ204</f>
        <v>189.64023470122399</v>
      </c>
      <c r="M204" s="1">
        <f t="shared" ref="M204:M258" si="409">X204/AK204</f>
        <v>23.074245079913595</v>
      </c>
      <c r="N204" s="1">
        <f t="shared" ref="N204:N258" si="410">Y204/AL204</f>
        <v>22.830412131029522</v>
      </c>
      <c r="O204" s="1">
        <f t="shared" ref="O204:O258" si="411">Z204/AM204</f>
        <v>0</v>
      </c>
      <c r="P204" s="1">
        <f t="shared" ref="P204:P258" si="412">AA204/AN204</f>
        <v>246.79723398128149</v>
      </c>
      <c r="Q204" s="1">
        <f t="shared" ref="Q204:Q258" si="413">AB204/AO204</f>
        <v>0</v>
      </c>
      <c r="R204" s="1">
        <f t="shared" ref="R204:R258" si="414">AC204/AP204</f>
        <v>0.35116622129229752</v>
      </c>
      <c r="W204" s="6">
        <v>75.856093880489595</v>
      </c>
      <c r="X204" s="6">
        <v>9.2296980319654391</v>
      </c>
      <c r="Y204" s="6">
        <v>9.13216485241181</v>
      </c>
      <c r="Z204" s="4">
        <v>0</v>
      </c>
      <c r="AA204" s="6">
        <v>98.7188935925126</v>
      </c>
      <c r="AB204" s="4">
        <v>0</v>
      </c>
      <c r="AC204" s="6">
        <v>0.14046648851691901</v>
      </c>
      <c r="AJ204">
        <f t="shared" ref="AJ204:AP204" si="415">AJ196</f>
        <v>0.4</v>
      </c>
      <c r="AK204">
        <f t="shared" si="415"/>
        <v>0.4</v>
      </c>
      <c r="AL204">
        <f t="shared" si="415"/>
        <v>0.4</v>
      </c>
      <c r="AM204">
        <f t="shared" si="415"/>
        <v>0.4</v>
      </c>
      <c r="AN204">
        <f t="shared" si="415"/>
        <v>0.4</v>
      </c>
      <c r="AO204">
        <f t="shared" si="415"/>
        <v>0.4</v>
      </c>
      <c r="AP204">
        <f t="shared" si="415"/>
        <v>0.4</v>
      </c>
    </row>
    <row r="205" spans="4:42" ht="16">
      <c r="D205" s="3"/>
      <c r="F205" s="1" t="s">
        <v>80</v>
      </c>
      <c r="G205" s="32" t="str">
        <f t="shared" si="291"/>
        <v>ACT_BND</v>
      </c>
      <c r="H205" t="str">
        <f t="shared" ref="H205" si="416">H204</f>
        <v>UP</v>
      </c>
      <c r="J205" s="4">
        <v>2044</v>
      </c>
      <c r="K205" s="4" t="str">
        <f t="shared" si="309"/>
        <v>ELCHFO00</v>
      </c>
      <c r="L205" s="1">
        <f t="shared" si="408"/>
        <v>0</v>
      </c>
      <c r="M205" s="1">
        <f t="shared" si="409"/>
        <v>1.0625927361411101</v>
      </c>
      <c r="N205" s="1">
        <f t="shared" si="410"/>
        <v>0</v>
      </c>
      <c r="O205" s="1">
        <f t="shared" si="411"/>
        <v>0</v>
      </c>
      <c r="P205" s="1">
        <f t="shared" si="412"/>
        <v>0</v>
      </c>
      <c r="Q205" s="1">
        <f t="shared" si="413"/>
        <v>3.854550035997133</v>
      </c>
      <c r="R205" s="1">
        <f t="shared" si="414"/>
        <v>2.7312561879049669E-2</v>
      </c>
      <c r="W205" s="4">
        <v>0</v>
      </c>
      <c r="X205" s="6">
        <v>0.31877782084233303</v>
      </c>
      <c r="Y205" s="4">
        <v>0</v>
      </c>
      <c r="Z205" s="4">
        <v>0</v>
      </c>
      <c r="AA205" s="4">
        <v>0</v>
      </c>
      <c r="AB205" s="6">
        <v>1.1563650107991399</v>
      </c>
      <c r="AC205" s="6">
        <v>8.1937685637149E-3</v>
      </c>
      <c r="AJ205">
        <f t="shared" ref="AJ205:AP205" si="417">AJ197</f>
        <v>0.3</v>
      </c>
      <c r="AK205">
        <f t="shared" si="417"/>
        <v>0.3</v>
      </c>
      <c r="AL205">
        <f t="shared" si="417"/>
        <v>0.3</v>
      </c>
      <c r="AM205">
        <f t="shared" si="417"/>
        <v>0.3</v>
      </c>
      <c r="AN205">
        <f t="shared" si="417"/>
        <v>0.3</v>
      </c>
      <c r="AO205">
        <f t="shared" si="417"/>
        <v>0.3</v>
      </c>
      <c r="AP205">
        <f t="shared" si="417"/>
        <v>0.3</v>
      </c>
    </row>
    <row r="206" spans="4:42" ht="16">
      <c r="D206" s="3"/>
      <c r="F206" s="1" t="s">
        <v>80</v>
      </c>
      <c r="G206" s="32" t="str">
        <f t="shared" si="291"/>
        <v>ACT_BND</v>
      </c>
      <c r="H206" t="str">
        <f t="shared" ref="H206" si="418">H205</f>
        <v>UP</v>
      </c>
      <c r="J206" s="4">
        <v>2044</v>
      </c>
      <c r="K206" s="4" t="str">
        <f t="shared" si="309"/>
        <v>ELCHYD00</v>
      </c>
      <c r="L206" s="1">
        <f t="shared" si="408"/>
        <v>4.8236651711162066</v>
      </c>
      <c r="M206" s="1">
        <f t="shared" si="409"/>
        <v>229.95986535518352</v>
      </c>
      <c r="N206" s="1">
        <f t="shared" si="410"/>
        <v>15.375550151039485</v>
      </c>
      <c r="O206" s="1">
        <f t="shared" si="411"/>
        <v>185.10677232007012</v>
      </c>
      <c r="P206" s="1">
        <f t="shared" si="412"/>
        <v>154.38836350411549</v>
      </c>
      <c r="Q206" s="1">
        <f t="shared" si="413"/>
        <v>978.82858468229801</v>
      </c>
      <c r="R206" s="1">
        <f t="shared" si="414"/>
        <v>183.77336874076909</v>
      </c>
      <c r="W206" s="6">
        <v>4.6789552159827199</v>
      </c>
      <c r="X206" s="6">
        <v>223.061069394528</v>
      </c>
      <c r="Y206" s="6">
        <v>14.9142836465083</v>
      </c>
      <c r="Z206" s="6">
        <v>179.55356915046801</v>
      </c>
      <c r="AA206" s="6">
        <v>149.75671259899201</v>
      </c>
      <c r="AB206" s="6">
        <v>949.46372714182905</v>
      </c>
      <c r="AC206" s="6">
        <v>178.260167678546</v>
      </c>
      <c r="AJ206">
        <f t="shared" ref="AJ206:AP206" si="419">AJ198</f>
        <v>0.97</v>
      </c>
      <c r="AK206">
        <f t="shared" si="419"/>
        <v>0.97</v>
      </c>
      <c r="AL206">
        <f t="shared" si="419"/>
        <v>0.97</v>
      </c>
      <c r="AM206">
        <f t="shared" si="419"/>
        <v>0.97</v>
      </c>
      <c r="AN206">
        <f t="shared" si="419"/>
        <v>0.97</v>
      </c>
      <c r="AO206">
        <f t="shared" si="419"/>
        <v>0.97</v>
      </c>
      <c r="AP206">
        <f t="shared" si="419"/>
        <v>0.97</v>
      </c>
    </row>
    <row r="207" spans="4:42" ht="16">
      <c r="D207" s="3"/>
      <c r="F207" s="1" t="s">
        <v>80</v>
      </c>
      <c r="G207" s="32" t="str">
        <f t="shared" si="291"/>
        <v>ACT_BND</v>
      </c>
      <c r="H207" t="str">
        <f t="shared" ref="H207" si="420">H206</f>
        <v>UP</v>
      </c>
      <c r="J207" s="4">
        <v>2044</v>
      </c>
      <c r="K207" s="4" t="str">
        <f t="shared" si="309"/>
        <v>ENCAN01_SMR</v>
      </c>
      <c r="L207" s="1">
        <f t="shared" si="408"/>
        <v>25.646353234598429</v>
      </c>
      <c r="M207" s="1">
        <f t="shared" si="409"/>
        <v>71.572071479995856</v>
      </c>
      <c r="N207" s="1">
        <f t="shared" si="410"/>
        <v>34.525044929548429</v>
      </c>
      <c r="O207" s="1">
        <f t="shared" si="411"/>
        <v>47.788300035997146</v>
      </c>
      <c r="P207" s="5">
        <v>485.89211292440598</v>
      </c>
      <c r="Q207" s="1">
        <f t="shared" si="413"/>
        <v>81.537176385889154</v>
      </c>
      <c r="R207" s="5">
        <v>32.215718856011499</v>
      </c>
      <c r="W207" s="6">
        <v>17.9524472642189</v>
      </c>
      <c r="X207" s="6">
        <v>50.100450035997099</v>
      </c>
      <c r="Y207" s="6">
        <v>24.167531450683899</v>
      </c>
      <c r="Z207" s="6">
        <v>33.451810025198</v>
      </c>
      <c r="AA207" s="6">
        <v>599.36194492440598</v>
      </c>
      <c r="AB207" s="6">
        <v>57.076023470122401</v>
      </c>
      <c r="AC207" s="6">
        <v>38.441714856011501</v>
      </c>
      <c r="AJ207">
        <f t="shared" ref="AJ207:AP207" si="421">AJ199</f>
        <v>0.7</v>
      </c>
      <c r="AK207">
        <f t="shared" si="421"/>
        <v>0.7</v>
      </c>
      <c r="AL207">
        <f t="shared" si="421"/>
        <v>0.7</v>
      </c>
      <c r="AM207">
        <f t="shared" si="421"/>
        <v>0.7</v>
      </c>
      <c r="AN207">
        <f t="shared" si="421"/>
        <v>0.7</v>
      </c>
      <c r="AO207">
        <f t="shared" si="421"/>
        <v>0.7</v>
      </c>
      <c r="AP207">
        <f t="shared" si="421"/>
        <v>0.7</v>
      </c>
    </row>
    <row r="208" spans="4:42" ht="16">
      <c r="D208" s="3"/>
      <c r="F208" s="1" t="s">
        <v>80</v>
      </c>
      <c r="G208" s="32" t="str">
        <f t="shared" si="291"/>
        <v>ACT_BND</v>
      </c>
      <c r="H208" t="str">
        <f t="shared" ref="H208" si="422">H207</f>
        <v>UP</v>
      </c>
      <c r="J208" s="4">
        <v>2044</v>
      </c>
      <c r="K208" s="4" t="str">
        <f t="shared" si="309"/>
        <v>ELCSOL00</v>
      </c>
      <c r="L208" s="1">
        <f t="shared" si="408"/>
        <v>88.493259755219597</v>
      </c>
      <c r="M208" s="1">
        <f t="shared" si="409"/>
        <v>39.242317084089301</v>
      </c>
      <c r="N208" s="1">
        <f t="shared" si="410"/>
        <v>7.4517374226061897</v>
      </c>
      <c r="O208" s="1">
        <f t="shared" si="411"/>
        <v>1.0985648884089301</v>
      </c>
      <c r="P208" s="1">
        <f t="shared" si="412"/>
        <v>57.547593628509702</v>
      </c>
      <c r="Q208" s="1">
        <f t="shared" si="413"/>
        <v>4.84266317134629</v>
      </c>
      <c r="R208" s="1">
        <f t="shared" si="414"/>
        <v>1.8264341423686099</v>
      </c>
      <c r="W208" s="6">
        <v>88.493259755219597</v>
      </c>
      <c r="X208" s="6">
        <v>39.242317084089301</v>
      </c>
      <c r="Y208" s="6">
        <v>7.4517374226061897</v>
      </c>
      <c r="Z208" s="6">
        <v>1.0985648884089301</v>
      </c>
      <c r="AA208" s="6">
        <v>57.547593628509702</v>
      </c>
      <c r="AB208" s="6">
        <v>4.84266317134629</v>
      </c>
      <c r="AC208" s="6">
        <v>1.8264341423686099</v>
      </c>
      <c r="AJ208">
        <f t="shared" ref="AJ208:AP208" si="423">AJ200</f>
        <v>1</v>
      </c>
      <c r="AK208">
        <f t="shared" si="423"/>
        <v>1</v>
      </c>
      <c r="AL208">
        <f t="shared" si="423"/>
        <v>1</v>
      </c>
      <c r="AM208">
        <f t="shared" si="423"/>
        <v>1</v>
      </c>
      <c r="AN208">
        <f t="shared" si="423"/>
        <v>1</v>
      </c>
      <c r="AO208">
        <f t="shared" si="423"/>
        <v>1</v>
      </c>
      <c r="AP208">
        <f t="shared" si="423"/>
        <v>1</v>
      </c>
    </row>
    <row r="209" spans="4:42" ht="16">
      <c r="D209" s="3"/>
      <c r="F209" s="1" t="s">
        <v>80</v>
      </c>
      <c r="G209" s="32" t="str">
        <f t="shared" si="291"/>
        <v>ACT_BND</v>
      </c>
      <c r="H209" t="str">
        <f t="shared" ref="H209" si="424">H208</f>
        <v>UP</v>
      </c>
      <c r="J209" s="4">
        <v>2044</v>
      </c>
      <c r="K209" s="4" t="str">
        <f t="shared" si="309"/>
        <v>ELCWIN00</v>
      </c>
      <c r="L209" s="1">
        <f t="shared" si="408"/>
        <v>179.081366270698</v>
      </c>
      <c r="M209" s="1">
        <f t="shared" si="409"/>
        <v>76.383064191936597</v>
      </c>
      <c r="N209" s="1">
        <f t="shared" si="410"/>
        <v>55.357734701223897</v>
      </c>
      <c r="O209" s="1">
        <f t="shared" si="411"/>
        <v>5.0718369870410402</v>
      </c>
      <c r="P209" s="1">
        <f t="shared" si="412"/>
        <v>543.97343412527005</v>
      </c>
      <c r="Q209" s="1">
        <f t="shared" si="413"/>
        <v>66.2332091792657</v>
      </c>
      <c r="R209" s="1">
        <f t="shared" si="414"/>
        <v>122.736509279698</v>
      </c>
      <c r="W209" s="6">
        <v>179.081366270698</v>
      </c>
      <c r="X209" s="6">
        <v>76.383064191936597</v>
      </c>
      <c r="Y209" s="6">
        <v>55.357734701223897</v>
      </c>
      <c r="Z209" s="6">
        <v>5.0718369870410402</v>
      </c>
      <c r="AA209" s="6">
        <v>543.97343412527005</v>
      </c>
      <c r="AB209" s="6">
        <v>66.2332091792657</v>
      </c>
      <c r="AC209" s="6">
        <v>122.736509279698</v>
      </c>
      <c r="AJ209">
        <f t="shared" ref="AJ209:AP209" si="425">AJ201</f>
        <v>1</v>
      </c>
      <c r="AK209">
        <f t="shared" si="425"/>
        <v>1</v>
      </c>
      <c r="AL209">
        <f t="shared" si="425"/>
        <v>1</v>
      </c>
      <c r="AM209">
        <f t="shared" si="425"/>
        <v>1</v>
      </c>
      <c r="AN209">
        <f t="shared" si="425"/>
        <v>1</v>
      </c>
      <c r="AO209">
        <f t="shared" si="425"/>
        <v>1</v>
      </c>
      <c r="AP209">
        <f t="shared" si="425"/>
        <v>1</v>
      </c>
    </row>
    <row r="210" spans="4:42" ht="16">
      <c r="D210" s="3"/>
      <c r="F210" s="1" t="s">
        <v>80</v>
      </c>
      <c r="G210" s="32" t="str">
        <f t="shared" si="291"/>
        <v>ACT_BND</v>
      </c>
      <c r="H210" t="str">
        <f t="shared" ref="H210" si="426">H209</f>
        <v>UP</v>
      </c>
      <c r="J210" s="4">
        <v>2044</v>
      </c>
      <c r="K210" s="4" t="str">
        <f t="shared" si="309"/>
        <v>ELCWOO00</v>
      </c>
      <c r="L210" s="1">
        <f t="shared" si="408"/>
        <v>181.39141026432171</v>
      </c>
      <c r="M210" s="1">
        <f t="shared" si="409"/>
        <v>41.819432843361142</v>
      </c>
      <c r="N210" s="1">
        <f t="shared" si="410"/>
        <v>143.71447475059142</v>
      </c>
      <c r="O210" s="1">
        <f t="shared" si="411"/>
        <v>0.62731238362645148</v>
      </c>
      <c r="P210" s="1">
        <f t="shared" si="412"/>
        <v>40.687841777229146</v>
      </c>
      <c r="Q210" s="1">
        <f t="shared" si="413"/>
        <v>17.17886060886557</v>
      </c>
      <c r="R210" s="1">
        <f t="shared" si="414"/>
        <v>3.3962072783297432</v>
      </c>
      <c r="W210" s="6">
        <v>63.486993592512597</v>
      </c>
      <c r="X210" s="6">
        <v>14.6368014951764</v>
      </c>
      <c r="Y210" s="6">
        <v>50.300066162706997</v>
      </c>
      <c r="Z210" s="6">
        <v>0.219559334269258</v>
      </c>
      <c r="AA210" s="6">
        <v>14.240744622030199</v>
      </c>
      <c r="AB210" s="6">
        <v>6.0126012131029496</v>
      </c>
      <c r="AC210" s="6">
        <v>1.1886725474154101</v>
      </c>
      <c r="AJ210">
        <f t="shared" ref="AJ210:AP210" si="427">AJ202</f>
        <v>0.35</v>
      </c>
      <c r="AK210">
        <f t="shared" si="427"/>
        <v>0.35</v>
      </c>
      <c r="AL210">
        <f t="shared" si="427"/>
        <v>0.35</v>
      </c>
      <c r="AM210">
        <f t="shared" si="427"/>
        <v>0.35</v>
      </c>
      <c r="AN210">
        <f t="shared" si="427"/>
        <v>0.35</v>
      </c>
      <c r="AO210">
        <f t="shared" si="427"/>
        <v>0.35</v>
      </c>
      <c r="AP210">
        <f t="shared" si="427"/>
        <v>0.35</v>
      </c>
    </row>
    <row r="211" spans="4:42" ht="16">
      <c r="D211" s="3"/>
      <c r="F211" s="1" t="s">
        <v>80</v>
      </c>
      <c r="G211" s="32" t="str">
        <f t="shared" ref="G211:G258" si="428">G210</f>
        <v>ACT_BND</v>
      </c>
      <c r="H211" t="str">
        <f t="shared" ref="H211" si="429">H210</f>
        <v>UP</v>
      </c>
      <c r="J211" s="4">
        <v>2045</v>
      </c>
      <c r="K211" s="4" t="str">
        <f t="shared" si="309"/>
        <v>ELCCOH00</v>
      </c>
      <c r="L211" s="1">
        <f t="shared" si="408"/>
        <v>0</v>
      </c>
      <c r="M211" s="1">
        <f t="shared" si="409"/>
        <v>0</v>
      </c>
      <c r="N211" s="1">
        <f t="shared" si="410"/>
        <v>0</v>
      </c>
      <c r="O211" s="1">
        <f t="shared" si="411"/>
        <v>0</v>
      </c>
      <c r="P211" s="1">
        <f t="shared" si="412"/>
        <v>0</v>
      </c>
      <c r="Q211" s="1">
        <f t="shared" si="413"/>
        <v>0</v>
      </c>
      <c r="R211" s="1">
        <f t="shared" si="414"/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J211">
        <f t="shared" ref="AJ211:AP211" si="430">AJ203</f>
        <v>0.4</v>
      </c>
      <c r="AK211">
        <f t="shared" si="430"/>
        <v>0.4</v>
      </c>
      <c r="AL211">
        <f t="shared" si="430"/>
        <v>0.4</v>
      </c>
      <c r="AM211">
        <f t="shared" si="430"/>
        <v>0.4</v>
      </c>
      <c r="AN211">
        <f t="shared" si="430"/>
        <v>0.4</v>
      </c>
      <c r="AO211">
        <f t="shared" si="430"/>
        <v>0.4</v>
      </c>
      <c r="AP211">
        <f t="shared" si="430"/>
        <v>0.4</v>
      </c>
    </row>
    <row r="212" spans="4:42" ht="16">
      <c r="D212" s="3"/>
      <c r="F212" s="1" t="s">
        <v>80</v>
      </c>
      <c r="G212" s="32" t="str">
        <f t="shared" si="428"/>
        <v>ACT_BND</v>
      </c>
      <c r="H212" t="str">
        <f t="shared" ref="H212" si="431">H211</f>
        <v>UP</v>
      </c>
      <c r="J212" s="4">
        <v>2045</v>
      </c>
      <c r="K212" s="4" t="str">
        <f t="shared" si="309"/>
        <v>ELCGAS00</v>
      </c>
      <c r="L212" s="1">
        <f t="shared" si="408"/>
        <v>182.99939371850249</v>
      </c>
      <c r="M212" s="1">
        <f t="shared" si="409"/>
        <v>24.236084433855297</v>
      </c>
      <c r="N212" s="1">
        <f t="shared" si="410"/>
        <v>21.927275737940974</v>
      </c>
      <c r="O212" s="1">
        <f t="shared" si="411"/>
        <v>0</v>
      </c>
      <c r="P212" s="1">
        <f t="shared" si="412"/>
        <v>269.99452807775498</v>
      </c>
      <c r="Q212" s="1">
        <f t="shared" si="413"/>
        <v>0</v>
      </c>
      <c r="R212" s="1">
        <f t="shared" si="414"/>
        <v>0.35155221040316748</v>
      </c>
      <c r="W212" s="6">
        <v>73.199757487401001</v>
      </c>
      <c r="X212" s="6">
        <v>9.6944337735421193</v>
      </c>
      <c r="Y212" s="6">
        <v>8.7709102951763906</v>
      </c>
      <c r="Z212" s="4">
        <v>0</v>
      </c>
      <c r="AA212" s="6">
        <v>107.99781123110201</v>
      </c>
      <c r="AB212" s="4">
        <v>0</v>
      </c>
      <c r="AC212" s="6">
        <v>0.140620884161267</v>
      </c>
      <c r="AJ212">
        <f t="shared" ref="AJ212:AP212" si="432">AJ204</f>
        <v>0.4</v>
      </c>
      <c r="AK212">
        <f t="shared" si="432"/>
        <v>0.4</v>
      </c>
      <c r="AL212">
        <f t="shared" si="432"/>
        <v>0.4</v>
      </c>
      <c r="AM212">
        <f t="shared" si="432"/>
        <v>0.4</v>
      </c>
      <c r="AN212">
        <f t="shared" si="432"/>
        <v>0.4</v>
      </c>
      <c r="AO212">
        <f t="shared" si="432"/>
        <v>0.4</v>
      </c>
      <c r="AP212">
        <f t="shared" si="432"/>
        <v>0.4</v>
      </c>
    </row>
    <row r="213" spans="4:42" ht="16">
      <c r="D213" s="3"/>
      <c r="F213" s="1" t="s">
        <v>80</v>
      </c>
      <c r="G213" s="32" t="str">
        <f t="shared" si="428"/>
        <v>ACT_BND</v>
      </c>
      <c r="H213" t="str">
        <f t="shared" ref="H213" si="433">H212</f>
        <v>UP</v>
      </c>
      <c r="J213" s="4">
        <v>2045</v>
      </c>
      <c r="K213" s="4" t="str">
        <f t="shared" si="309"/>
        <v>ELCHFO00</v>
      </c>
      <c r="L213" s="1">
        <f t="shared" si="408"/>
        <v>0</v>
      </c>
      <c r="M213" s="1">
        <f t="shared" si="409"/>
        <v>1.08395366149508</v>
      </c>
      <c r="N213" s="1">
        <f t="shared" si="410"/>
        <v>0</v>
      </c>
      <c r="O213" s="1">
        <f t="shared" si="411"/>
        <v>0</v>
      </c>
      <c r="P213" s="1">
        <f t="shared" si="412"/>
        <v>0</v>
      </c>
      <c r="Q213" s="1">
        <f t="shared" si="413"/>
        <v>3.8527882709383339</v>
      </c>
      <c r="R213" s="1">
        <f t="shared" si="414"/>
        <v>6.1511699112071001E-2</v>
      </c>
      <c r="W213" s="4">
        <v>0</v>
      </c>
      <c r="X213" s="6">
        <v>0.32518609844852397</v>
      </c>
      <c r="Y213" s="4">
        <v>0</v>
      </c>
      <c r="Z213" s="4">
        <v>0</v>
      </c>
      <c r="AA213" s="4">
        <v>0</v>
      </c>
      <c r="AB213" s="6">
        <v>1.1558364812815001</v>
      </c>
      <c r="AC213" s="6">
        <v>1.8453509733621299E-2</v>
      </c>
      <c r="AJ213">
        <f t="shared" ref="AJ213:AP213" si="434">AJ205</f>
        <v>0.3</v>
      </c>
      <c r="AK213">
        <f t="shared" si="434"/>
        <v>0.3</v>
      </c>
      <c r="AL213">
        <f t="shared" si="434"/>
        <v>0.3</v>
      </c>
      <c r="AM213">
        <f t="shared" si="434"/>
        <v>0.3</v>
      </c>
      <c r="AN213">
        <f t="shared" si="434"/>
        <v>0.3</v>
      </c>
      <c r="AO213">
        <f t="shared" si="434"/>
        <v>0.3</v>
      </c>
      <c r="AP213">
        <f t="shared" si="434"/>
        <v>0.3</v>
      </c>
    </row>
    <row r="214" spans="4:42" ht="16">
      <c r="D214" s="3"/>
      <c r="F214" s="1" t="s">
        <v>80</v>
      </c>
      <c r="G214" s="32" t="str">
        <f t="shared" si="428"/>
        <v>ACT_BND</v>
      </c>
      <c r="H214" t="str">
        <f t="shared" ref="H214" si="435">H213</f>
        <v>UP</v>
      </c>
      <c r="J214" s="4">
        <v>2045</v>
      </c>
      <c r="K214" s="4" t="str">
        <f t="shared" si="309"/>
        <v>ELCHYD00</v>
      </c>
      <c r="L214" s="1">
        <f t="shared" si="408"/>
        <v>4.765752065195608</v>
      </c>
      <c r="M214" s="1">
        <f t="shared" si="409"/>
        <v>228.91281775697115</v>
      </c>
      <c r="N214" s="1">
        <f t="shared" si="410"/>
        <v>15.171476638982268</v>
      </c>
      <c r="O214" s="1">
        <f t="shared" si="411"/>
        <v>184.80712408986702</v>
      </c>
      <c r="P214" s="1">
        <f t="shared" si="412"/>
        <v>153.13145710405053</v>
      </c>
      <c r="Q214" s="1">
        <f t="shared" si="413"/>
        <v>977.52748472905671</v>
      </c>
      <c r="R214" s="1">
        <f t="shared" si="414"/>
        <v>184.3124279137258</v>
      </c>
      <c r="W214" s="6">
        <v>4.6227795032397401</v>
      </c>
      <c r="X214" s="6">
        <v>222.04543322426201</v>
      </c>
      <c r="Y214" s="6">
        <v>14.7163323398128</v>
      </c>
      <c r="Z214" s="6">
        <v>179.262910367171</v>
      </c>
      <c r="AA214" s="6">
        <v>148.53751339092901</v>
      </c>
      <c r="AB214" s="6">
        <v>948.20166018718498</v>
      </c>
      <c r="AC214" s="6">
        <v>178.78305507631401</v>
      </c>
      <c r="AJ214">
        <f t="shared" ref="AJ214:AP214" si="436">AJ206</f>
        <v>0.97</v>
      </c>
      <c r="AK214">
        <f t="shared" si="436"/>
        <v>0.97</v>
      </c>
      <c r="AL214">
        <f t="shared" si="436"/>
        <v>0.97</v>
      </c>
      <c r="AM214">
        <f t="shared" si="436"/>
        <v>0.97</v>
      </c>
      <c r="AN214">
        <f t="shared" si="436"/>
        <v>0.97</v>
      </c>
      <c r="AO214">
        <f t="shared" si="436"/>
        <v>0.97</v>
      </c>
      <c r="AP214">
        <f t="shared" si="436"/>
        <v>0.97</v>
      </c>
    </row>
    <row r="215" spans="4:42" ht="16">
      <c r="D215" s="3"/>
      <c r="F215" s="1" t="s">
        <v>80</v>
      </c>
      <c r="G215" s="32" t="str">
        <f t="shared" si="428"/>
        <v>ACT_BND</v>
      </c>
      <c r="H215" t="str">
        <f t="shared" ref="H215" si="437">H214</f>
        <v>UP</v>
      </c>
      <c r="J215" s="4">
        <v>2045</v>
      </c>
      <c r="K215" s="4" t="str">
        <f t="shared" si="309"/>
        <v>ENCAN01_SMR</v>
      </c>
      <c r="L215" s="1">
        <f t="shared" si="408"/>
        <v>31.143150380541002</v>
      </c>
      <c r="M215" s="1">
        <f t="shared" si="409"/>
        <v>70.191179882752294</v>
      </c>
      <c r="N215" s="1">
        <f t="shared" si="410"/>
        <v>33.816555080736428</v>
      </c>
      <c r="O215" s="1">
        <f t="shared" si="411"/>
        <v>51.994070400082286</v>
      </c>
      <c r="P215" s="5">
        <v>487.17344301799898</v>
      </c>
      <c r="Q215" s="1">
        <f t="shared" si="413"/>
        <v>91.860862388151858</v>
      </c>
      <c r="R215" s="5">
        <v>33.167690074694001</v>
      </c>
      <c r="W215" s="6">
        <v>21.8002052663787</v>
      </c>
      <c r="X215" s="6">
        <v>49.1338259179266</v>
      </c>
      <c r="Y215" s="6">
        <v>23.671588556515498</v>
      </c>
      <c r="Z215" s="6">
        <v>36.395849280057597</v>
      </c>
      <c r="AA215" s="6">
        <v>593.55577501799905</v>
      </c>
      <c r="AB215" s="6">
        <v>64.302603671706294</v>
      </c>
      <c r="AC215" s="6">
        <v>39.004561324694002</v>
      </c>
      <c r="AJ215">
        <f t="shared" ref="AJ215:AP215" si="438">AJ207</f>
        <v>0.7</v>
      </c>
      <c r="AK215">
        <f t="shared" si="438"/>
        <v>0.7</v>
      </c>
      <c r="AL215">
        <f t="shared" si="438"/>
        <v>0.7</v>
      </c>
      <c r="AM215">
        <f t="shared" si="438"/>
        <v>0.7</v>
      </c>
      <c r="AN215">
        <f t="shared" si="438"/>
        <v>0.7</v>
      </c>
      <c r="AO215">
        <f t="shared" si="438"/>
        <v>0.7</v>
      </c>
      <c r="AP215">
        <f t="shared" si="438"/>
        <v>0.7</v>
      </c>
    </row>
    <row r="216" spans="4:42" ht="16">
      <c r="D216" s="3"/>
      <c r="F216" s="1" t="s">
        <v>80</v>
      </c>
      <c r="G216" s="32" t="str">
        <f t="shared" si="428"/>
        <v>ACT_BND</v>
      </c>
      <c r="H216" t="str">
        <f t="shared" ref="H216" si="439">H215</f>
        <v>UP</v>
      </c>
      <c r="J216" s="4">
        <v>2045</v>
      </c>
      <c r="K216" s="4" t="str">
        <f t="shared" si="309"/>
        <v>ELCSOL00</v>
      </c>
      <c r="L216" s="1">
        <f t="shared" si="408"/>
        <v>89.7730962922966</v>
      </c>
      <c r="M216" s="1">
        <f t="shared" si="409"/>
        <v>42.262063871238297</v>
      </c>
      <c r="N216" s="1">
        <f t="shared" si="410"/>
        <v>7.75352646508279</v>
      </c>
      <c r="O216" s="1">
        <f t="shared" si="411"/>
        <v>1.20364491900648</v>
      </c>
      <c r="P216" s="1">
        <f t="shared" si="412"/>
        <v>61.213307667386601</v>
      </c>
      <c r="Q216" s="1">
        <f t="shared" si="413"/>
        <v>5.29441272858171</v>
      </c>
      <c r="R216" s="1">
        <f t="shared" si="414"/>
        <v>1.9666974008279301</v>
      </c>
      <c r="W216" s="6">
        <v>89.7730962922966</v>
      </c>
      <c r="X216" s="6">
        <v>42.262063871238297</v>
      </c>
      <c r="Y216" s="6">
        <v>7.75352646508279</v>
      </c>
      <c r="Z216" s="6">
        <v>1.20364491900648</v>
      </c>
      <c r="AA216" s="6">
        <v>61.213307667386601</v>
      </c>
      <c r="AB216" s="6">
        <v>5.29441272858171</v>
      </c>
      <c r="AC216" s="6">
        <v>1.9666974008279301</v>
      </c>
      <c r="AJ216">
        <f t="shared" ref="AJ216:AP216" si="440">AJ208</f>
        <v>1</v>
      </c>
      <c r="AK216">
        <f t="shared" si="440"/>
        <v>1</v>
      </c>
      <c r="AL216">
        <f t="shared" si="440"/>
        <v>1</v>
      </c>
      <c r="AM216">
        <f t="shared" si="440"/>
        <v>1</v>
      </c>
      <c r="AN216">
        <f t="shared" si="440"/>
        <v>1</v>
      </c>
      <c r="AO216">
        <f t="shared" si="440"/>
        <v>1</v>
      </c>
      <c r="AP216">
        <f t="shared" si="440"/>
        <v>1</v>
      </c>
    </row>
    <row r="217" spans="4:42" ht="16">
      <c r="D217" s="3"/>
      <c r="F217" s="1" t="s">
        <v>80</v>
      </c>
      <c r="G217" s="32" t="str">
        <f t="shared" si="428"/>
        <v>ACT_BND</v>
      </c>
      <c r="H217" t="str">
        <f t="shared" ref="H217" si="441">H216</f>
        <v>UP</v>
      </c>
      <c r="J217" s="4">
        <v>2045</v>
      </c>
      <c r="K217" s="4" t="str">
        <f t="shared" si="309"/>
        <v>ELCWIN00</v>
      </c>
      <c r="L217" s="1">
        <f t="shared" si="408"/>
        <v>180.050398200144</v>
      </c>
      <c r="M217" s="1">
        <f t="shared" si="409"/>
        <v>80.390796434593199</v>
      </c>
      <c r="N217" s="1">
        <f t="shared" si="410"/>
        <v>57.042441792656597</v>
      </c>
      <c r="O217" s="1">
        <f t="shared" si="411"/>
        <v>5.06046050755939</v>
      </c>
      <c r="P217" s="1">
        <f t="shared" si="412"/>
        <v>595.76090460763101</v>
      </c>
      <c r="Q217" s="1">
        <f t="shared" si="413"/>
        <v>66.2332091792657</v>
      </c>
      <c r="R217" s="1">
        <f t="shared" si="414"/>
        <v>123.71167028041801</v>
      </c>
      <c r="W217" s="6">
        <v>180.050398200144</v>
      </c>
      <c r="X217" s="6">
        <v>80.390796434593199</v>
      </c>
      <c r="Y217" s="6">
        <v>57.042441792656597</v>
      </c>
      <c r="Z217" s="6">
        <v>5.06046050755939</v>
      </c>
      <c r="AA217" s="6">
        <v>595.76090460763101</v>
      </c>
      <c r="AB217" s="6">
        <v>66.2332091792657</v>
      </c>
      <c r="AC217" s="6">
        <v>123.71167028041801</v>
      </c>
      <c r="AJ217">
        <f t="shared" ref="AJ217:AP217" si="442">AJ209</f>
        <v>1</v>
      </c>
      <c r="AK217">
        <f t="shared" si="442"/>
        <v>1</v>
      </c>
      <c r="AL217">
        <f t="shared" si="442"/>
        <v>1</v>
      </c>
      <c r="AM217">
        <f t="shared" si="442"/>
        <v>1</v>
      </c>
      <c r="AN217">
        <f t="shared" si="442"/>
        <v>1</v>
      </c>
      <c r="AO217">
        <f t="shared" si="442"/>
        <v>1</v>
      </c>
      <c r="AP217">
        <f t="shared" si="442"/>
        <v>1</v>
      </c>
    </row>
    <row r="218" spans="4:42" ht="16">
      <c r="D218" s="3"/>
      <c r="F218" s="1" t="s">
        <v>80</v>
      </c>
      <c r="G218" s="32" t="str">
        <f t="shared" si="428"/>
        <v>ACT_BND</v>
      </c>
      <c r="H218" t="str">
        <f t="shared" ref="H218" si="443">H217</f>
        <v>UP</v>
      </c>
      <c r="J218" s="4">
        <v>2045</v>
      </c>
      <c r="K218" s="4" t="str">
        <f t="shared" si="309"/>
        <v>ELCWOO00</v>
      </c>
      <c r="L218" s="1">
        <f t="shared" si="408"/>
        <v>194.46366070142972</v>
      </c>
      <c r="M218" s="1">
        <f t="shared" si="409"/>
        <v>41.992681487627145</v>
      </c>
      <c r="N218" s="1">
        <f t="shared" si="410"/>
        <v>154.5013963797183</v>
      </c>
      <c r="O218" s="1">
        <f t="shared" si="411"/>
        <v>0.58231514080016578</v>
      </c>
      <c r="P218" s="1">
        <f t="shared" si="412"/>
        <v>42.132151434742291</v>
      </c>
      <c r="Q218" s="1">
        <f t="shared" si="413"/>
        <v>17.087766615242202</v>
      </c>
      <c r="R218" s="1">
        <f t="shared" si="414"/>
        <v>3.5487959508382287</v>
      </c>
      <c r="W218" s="6">
        <v>68.062281245500401</v>
      </c>
      <c r="X218" s="6">
        <v>14.6974385206695</v>
      </c>
      <c r="Y218" s="6">
        <v>54.075488732901398</v>
      </c>
      <c r="Z218" s="6">
        <v>0.203810299280058</v>
      </c>
      <c r="AA218" s="6">
        <v>14.746253002159801</v>
      </c>
      <c r="AB218" s="6">
        <v>5.9807183153347703</v>
      </c>
      <c r="AC218" s="6">
        <v>1.24207858279338</v>
      </c>
      <c r="AJ218">
        <f t="shared" ref="AJ218:AP218" si="444">AJ210</f>
        <v>0.35</v>
      </c>
      <c r="AK218">
        <f t="shared" si="444"/>
        <v>0.35</v>
      </c>
      <c r="AL218">
        <f t="shared" si="444"/>
        <v>0.35</v>
      </c>
      <c r="AM218">
        <f t="shared" si="444"/>
        <v>0.35</v>
      </c>
      <c r="AN218">
        <f t="shared" si="444"/>
        <v>0.35</v>
      </c>
      <c r="AO218">
        <f t="shared" si="444"/>
        <v>0.35</v>
      </c>
      <c r="AP218">
        <f t="shared" si="444"/>
        <v>0.35</v>
      </c>
    </row>
    <row r="219" spans="4:42" ht="16">
      <c r="D219" s="3"/>
      <c r="F219" s="1" t="s">
        <v>80</v>
      </c>
      <c r="G219" s="32" t="str">
        <f t="shared" si="428"/>
        <v>ACT_BND</v>
      </c>
      <c r="H219" t="str">
        <f t="shared" ref="H219" si="445">H218</f>
        <v>UP</v>
      </c>
      <c r="J219" s="4">
        <v>2046</v>
      </c>
      <c r="K219" s="4" t="str">
        <f t="shared" ref="K219:K258" si="446">K211</f>
        <v>ELCCOH00</v>
      </c>
      <c r="L219" s="1">
        <f t="shared" si="408"/>
        <v>0</v>
      </c>
      <c r="M219" s="1">
        <f t="shared" si="409"/>
        <v>0</v>
      </c>
      <c r="N219" s="1">
        <f t="shared" si="410"/>
        <v>0</v>
      </c>
      <c r="O219" s="1">
        <f t="shared" si="411"/>
        <v>0</v>
      </c>
      <c r="P219" s="1">
        <f t="shared" si="412"/>
        <v>0</v>
      </c>
      <c r="Q219" s="1">
        <f t="shared" si="413"/>
        <v>0</v>
      </c>
      <c r="R219" s="1">
        <f t="shared" si="414"/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J219">
        <f t="shared" ref="AJ219:AP219" si="447">AJ211</f>
        <v>0.4</v>
      </c>
      <c r="AK219">
        <f t="shared" si="447"/>
        <v>0.4</v>
      </c>
      <c r="AL219">
        <f t="shared" si="447"/>
        <v>0.4</v>
      </c>
      <c r="AM219">
        <f t="shared" si="447"/>
        <v>0.4</v>
      </c>
      <c r="AN219">
        <f t="shared" si="447"/>
        <v>0.4</v>
      </c>
      <c r="AO219">
        <f t="shared" si="447"/>
        <v>0.4</v>
      </c>
      <c r="AP219">
        <f t="shared" si="447"/>
        <v>0.4</v>
      </c>
    </row>
    <row r="220" spans="4:42" ht="16">
      <c r="D220" s="3"/>
      <c r="F220" s="1" t="s">
        <v>80</v>
      </c>
      <c r="G220" s="32" t="str">
        <f t="shared" si="428"/>
        <v>ACT_BND</v>
      </c>
      <c r="H220" t="str">
        <f t="shared" ref="H220" si="448">H219</f>
        <v>UP</v>
      </c>
      <c r="J220" s="4">
        <v>2046</v>
      </c>
      <c r="K220" s="4" t="str">
        <f t="shared" si="446"/>
        <v>ELCGAS00</v>
      </c>
      <c r="L220" s="1">
        <f t="shared" si="408"/>
        <v>184.25575296976248</v>
      </c>
      <c r="M220" s="1">
        <f t="shared" si="409"/>
        <v>26.779731331353499</v>
      </c>
      <c r="N220" s="1">
        <f t="shared" si="410"/>
        <v>22.221085277177821</v>
      </c>
      <c r="O220" s="1">
        <f t="shared" si="411"/>
        <v>0</v>
      </c>
      <c r="P220" s="1">
        <f t="shared" si="412"/>
        <v>304.70827384809252</v>
      </c>
      <c r="Q220" s="1">
        <f t="shared" si="413"/>
        <v>0</v>
      </c>
      <c r="R220" s="1">
        <f t="shared" si="414"/>
        <v>0.68123464200863992</v>
      </c>
      <c r="W220" s="6">
        <v>73.702301187904993</v>
      </c>
      <c r="X220" s="6">
        <v>10.7118925325414</v>
      </c>
      <c r="Y220" s="6">
        <v>8.8884341108711293</v>
      </c>
      <c r="Z220" s="4">
        <v>0</v>
      </c>
      <c r="AA220" s="6">
        <v>121.883309539237</v>
      </c>
      <c r="AB220" s="4">
        <v>0</v>
      </c>
      <c r="AC220" s="6">
        <v>0.272493856803456</v>
      </c>
      <c r="AJ220">
        <f t="shared" ref="AJ220:AP220" si="449">AJ212</f>
        <v>0.4</v>
      </c>
      <c r="AK220">
        <f t="shared" si="449"/>
        <v>0.4</v>
      </c>
      <c r="AL220">
        <f t="shared" si="449"/>
        <v>0.4</v>
      </c>
      <c r="AM220">
        <f t="shared" si="449"/>
        <v>0.4</v>
      </c>
      <c r="AN220">
        <f t="shared" si="449"/>
        <v>0.4</v>
      </c>
      <c r="AO220">
        <f t="shared" si="449"/>
        <v>0.4</v>
      </c>
      <c r="AP220">
        <f t="shared" si="449"/>
        <v>0.4</v>
      </c>
    </row>
    <row r="221" spans="4:42" ht="16">
      <c r="D221" s="3"/>
      <c r="F221" s="1" t="s">
        <v>80</v>
      </c>
      <c r="G221" s="32" t="str">
        <f t="shared" si="428"/>
        <v>ACT_BND</v>
      </c>
      <c r="H221" t="str">
        <f t="shared" ref="H221" si="450">H220</f>
        <v>UP</v>
      </c>
      <c r="J221" s="4">
        <v>2046</v>
      </c>
      <c r="K221" s="4" t="str">
        <f t="shared" si="446"/>
        <v>ELCHFO00</v>
      </c>
      <c r="L221" s="1">
        <f t="shared" si="408"/>
        <v>0</v>
      </c>
      <c r="M221" s="1">
        <f t="shared" si="409"/>
        <v>1.1496060793136533</v>
      </c>
      <c r="N221" s="1">
        <f t="shared" si="410"/>
        <v>0</v>
      </c>
      <c r="O221" s="1">
        <f t="shared" si="411"/>
        <v>0</v>
      </c>
      <c r="P221" s="1">
        <f t="shared" si="412"/>
        <v>0</v>
      </c>
      <c r="Q221" s="1">
        <f t="shared" si="413"/>
        <v>3.8543953323734002</v>
      </c>
      <c r="R221" s="1">
        <f t="shared" si="414"/>
        <v>0.19473800095992336</v>
      </c>
      <c r="W221" s="4">
        <v>0</v>
      </c>
      <c r="X221" s="6">
        <v>0.34488182379409599</v>
      </c>
      <c r="Y221" s="4">
        <v>0</v>
      </c>
      <c r="Z221" s="4">
        <v>0</v>
      </c>
      <c r="AA221" s="4">
        <v>0</v>
      </c>
      <c r="AB221" s="6">
        <v>1.15631859971202</v>
      </c>
      <c r="AC221" s="6">
        <v>5.8421400287977002E-2</v>
      </c>
      <c r="AJ221">
        <f t="shared" ref="AJ221:AP221" si="451">AJ213</f>
        <v>0.3</v>
      </c>
      <c r="AK221">
        <f t="shared" si="451"/>
        <v>0.3</v>
      </c>
      <c r="AL221">
        <f t="shared" si="451"/>
        <v>0.3</v>
      </c>
      <c r="AM221">
        <f t="shared" si="451"/>
        <v>0.3</v>
      </c>
      <c r="AN221">
        <f t="shared" si="451"/>
        <v>0.3</v>
      </c>
      <c r="AO221">
        <f t="shared" si="451"/>
        <v>0.3</v>
      </c>
      <c r="AP221">
        <f t="shared" si="451"/>
        <v>0.3</v>
      </c>
    </row>
    <row r="222" spans="4:42" ht="16">
      <c r="D222" s="3"/>
      <c r="F222" s="1" t="s">
        <v>80</v>
      </c>
      <c r="G222" s="32" t="str">
        <f t="shared" si="428"/>
        <v>ACT_BND</v>
      </c>
      <c r="H222" t="str">
        <f t="shared" ref="H222" si="452">H221</f>
        <v>UP</v>
      </c>
      <c r="J222" s="4">
        <v>2046</v>
      </c>
      <c r="K222" s="4" t="str">
        <f t="shared" si="446"/>
        <v>ELCHYD00</v>
      </c>
      <c r="L222" s="1">
        <f t="shared" si="408"/>
        <v>4.8198614927300616</v>
      </c>
      <c r="M222" s="1">
        <f t="shared" si="409"/>
        <v>230.92450266861135</v>
      </c>
      <c r="N222" s="1">
        <f t="shared" si="410"/>
        <v>15.186585914363919</v>
      </c>
      <c r="O222" s="1">
        <f t="shared" si="411"/>
        <v>184.94941272739382</v>
      </c>
      <c r="P222" s="1">
        <f t="shared" si="412"/>
        <v>152.83745533759381</v>
      </c>
      <c r="Q222" s="1">
        <f t="shared" si="413"/>
        <v>977.91930818730418</v>
      </c>
      <c r="R222" s="1">
        <f t="shared" si="414"/>
        <v>184.76238869690414</v>
      </c>
      <c r="W222" s="6">
        <v>4.6752656479481596</v>
      </c>
      <c r="X222" s="6">
        <v>223.99676758855301</v>
      </c>
      <c r="Y222" s="6">
        <v>14.730988336933001</v>
      </c>
      <c r="Z222" s="6">
        <v>179.40093034557199</v>
      </c>
      <c r="AA222" s="6">
        <v>148.252331677466</v>
      </c>
      <c r="AB222" s="6">
        <v>948.58172894168501</v>
      </c>
      <c r="AC222" s="6">
        <v>179.219517035997</v>
      </c>
      <c r="AJ222">
        <f t="shared" ref="AJ222:AP222" si="453">AJ214</f>
        <v>0.97</v>
      </c>
      <c r="AK222">
        <f t="shared" si="453"/>
        <v>0.97</v>
      </c>
      <c r="AL222">
        <f t="shared" si="453"/>
        <v>0.97</v>
      </c>
      <c r="AM222">
        <f t="shared" si="453"/>
        <v>0.97</v>
      </c>
      <c r="AN222">
        <f t="shared" si="453"/>
        <v>0.97</v>
      </c>
      <c r="AO222">
        <f t="shared" si="453"/>
        <v>0.97</v>
      </c>
      <c r="AP222">
        <f t="shared" si="453"/>
        <v>0.97</v>
      </c>
    </row>
    <row r="223" spans="4:42" ht="16">
      <c r="D223" s="3"/>
      <c r="F223" s="1" t="s">
        <v>80</v>
      </c>
      <c r="G223" s="32" t="str">
        <f t="shared" si="428"/>
        <v>ACT_BND</v>
      </c>
      <c r="H223" t="str">
        <f t="shared" ref="H223" si="454">H222</f>
        <v>UP</v>
      </c>
      <c r="J223" s="4">
        <v>2046</v>
      </c>
      <c r="K223" s="4" t="str">
        <f t="shared" si="446"/>
        <v>ENCAN01_SMR</v>
      </c>
      <c r="L223" s="1">
        <f t="shared" si="408"/>
        <v>37.177319901265001</v>
      </c>
      <c r="M223" s="1">
        <f t="shared" si="409"/>
        <v>70.126275789365437</v>
      </c>
      <c r="N223" s="1">
        <f t="shared" si="410"/>
        <v>34.053084865782147</v>
      </c>
      <c r="O223" s="1">
        <f t="shared" si="411"/>
        <v>54.870101563303578</v>
      </c>
      <c r="P223" s="5">
        <v>494.76528931029497</v>
      </c>
      <c r="Q223" s="1">
        <f t="shared" si="413"/>
        <v>93.149160495731707</v>
      </c>
      <c r="R223" s="5">
        <v>35.383165811015097</v>
      </c>
      <c r="W223" s="6">
        <v>26.024123930885501</v>
      </c>
      <c r="X223" s="6">
        <v>49.088393052555801</v>
      </c>
      <c r="Y223" s="6">
        <v>23.837159406047501</v>
      </c>
      <c r="Z223" s="6">
        <v>38.409071094312502</v>
      </c>
      <c r="AA223" s="6">
        <v>594.06012131029502</v>
      </c>
      <c r="AB223" s="6">
        <v>65.204412347012195</v>
      </c>
      <c r="AC223" s="6">
        <v>40.830912311015098</v>
      </c>
      <c r="AJ223">
        <f t="shared" ref="AJ223:AP223" si="455">AJ215</f>
        <v>0.7</v>
      </c>
      <c r="AK223">
        <f t="shared" si="455"/>
        <v>0.7</v>
      </c>
      <c r="AL223">
        <f t="shared" si="455"/>
        <v>0.7</v>
      </c>
      <c r="AM223">
        <f t="shared" si="455"/>
        <v>0.7</v>
      </c>
      <c r="AN223">
        <f t="shared" si="455"/>
        <v>0.7</v>
      </c>
      <c r="AO223">
        <f t="shared" si="455"/>
        <v>0.7</v>
      </c>
      <c r="AP223">
        <f t="shared" si="455"/>
        <v>0.7</v>
      </c>
    </row>
    <row r="224" spans="4:42" ht="16">
      <c r="D224" s="3"/>
      <c r="F224" s="1" t="s">
        <v>80</v>
      </c>
      <c r="G224" s="32" t="str">
        <f t="shared" si="428"/>
        <v>ACT_BND</v>
      </c>
      <c r="H224" t="str">
        <f t="shared" ref="H224" si="456">H223</f>
        <v>UP</v>
      </c>
      <c r="J224" s="4">
        <v>2046</v>
      </c>
      <c r="K224" s="4" t="str">
        <f t="shared" si="446"/>
        <v>ELCSOL00</v>
      </c>
      <c r="L224" s="1">
        <f t="shared" si="408"/>
        <v>89.677593628509698</v>
      </c>
      <c r="M224" s="1">
        <f t="shared" si="409"/>
        <v>43.4939876800576</v>
      </c>
      <c r="N224" s="1">
        <f t="shared" si="410"/>
        <v>7.8559408603311702</v>
      </c>
      <c r="O224" s="1">
        <f t="shared" si="411"/>
        <v>1.20901381173506</v>
      </c>
      <c r="P224" s="1">
        <f t="shared" si="412"/>
        <v>61.910273542116599</v>
      </c>
      <c r="Q224" s="1">
        <f t="shared" si="413"/>
        <v>5.3992977177825798</v>
      </c>
      <c r="R224" s="1">
        <f t="shared" si="414"/>
        <v>2.3087142078833698</v>
      </c>
      <c r="W224" s="6">
        <v>89.677593628509698</v>
      </c>
      <c r="X224" s="6">
        <v>43.4939876800576</v>
      </c>
      <c r="Y224" s="6">
        <v>7.8559408603311702</v>
      </c>
      <c r="Z224" s="6">
        <v>1.20901381173506</v>
      </c>
      <c r="AA224" s="6">
        <v>61.910273542116599</v>
      </c>
      <c r="AB224" s="6">
        <v>5.3992977177825798</v>
      </c>
      <c r="AC224" s="6">
        <v>2.3087142078833698</v>
      </c>
      <c r="AJ224">
        <f t="shared" ref="AJ224:AP224" si="457">AJ216</f>
        <v>1</v>
      </c>
      <c r="AK224">
        <f t="shared" si="457"/>
        <v>1</v>
      </c>
      <c r="AL224">
        <f t="shared" si="457"/>
        <v>1</v>
      </c>
      <c r="AM224">
        <f t="shared" si="457"/>
        <v>1</v>
      </c>
      <c r="AN224">
        <f t="shared" si="457"/>
        <v>1</v>
      </c>
      <c r="AO224">
        <f t="shared" si="457"/>
        <v>1</v>
      </c>
      <c r="AP224">
        <f t="shared" si="457"/>
        <v>1</v>
      </c>
    </row>
    <row r="225" spans="4:42" ht="16">
      <c r="D225" s="3"/>
      <c r="F225" s="1" t="s">
        <v>80</v>
      </c>
      <c r="G225" s="32" t="str">
        <f t="shared" si="428"/>
        <v>ACT_BND</v>
      </c>
      <c r="H225" t="str">
        <f t="shared" ref="H225" si="458">H224</f>
        <v>UP</v>
      </c>
      <c r="J225" s="4">
        <v>2046</v>
      </c>
      <c r="K225" s="4" t="str">
        <f t="shared" si="446"/>
        <v>ELCWIN00</v>
      </c>
      <c r="L225" s="1">
        <f t="shared" si="408"/>
        <v>180.59416637869001</v>
      </c>
      <c r="M225" s="1">
        <f t="shared" si="409"/>
        <v>83.905645462671004</v>
      </c>
      <c r="N225" s="1">
        <f t="shared" si="410"/>
        <v>57.085594600432003</v>
      </c>
      <c r="O225" s="1">
        <f t="shared" si="411"/>
        <v>5.0670558315334802</v>
      </c>
      <c r="P225" s="1">
        <f t="shared" si="412"/>
        <v>636.16961843052604</v>
      </c>
      <c r="Q225" s="1">
        <f t="shared" si="413"/>
        <v>66.2332091792657</v>
      </c>
      <c r="R225" s="1">
        <f t="shared" si="414"/>
        <v>124.37468704787599</v>
      </c>
      <c r="W225" s="6">
        <v>180.59416637869001</v>
      </c>
      <c r="X225" s="6">
        <v>83.905645462671004</v>
      </c>
      <c r="Y225" s="6">
        <v>57.085594600432003</v>
      </c>
      <c r="Z225" s="6">
        <v>5.0670558315334802</v>
      </c>
      <c r="AA225" s="6">
        <v>636.16961843052604</v>
      </c>
      <c r="AB225" s="6">
        <v>66.2332091792657</v>
      </c>
      <c r="AC225" s="6">
        <v>124.37468704787599</v>
      </c>
      <c r="AJ225">
        <f t="shared" ref="AJ225:AP225" si="459">AJ217</f>
        <v>1</v>
      </c>
      <c r="AK225">
        <f t="shared" si="459"/>
        <v>1</v>
      </c>
      <c r="AL225">
        <f t="shared" si="459"/>
        <v>1</v>
      </c>
      <c r="AM225">
        <f t="shared" si="459"/>
        <v>1</v>
      </c>
      <c r="AN225">
        <f t="shared" si="459"/>
        <v>1</v>
      </c>
      <c r="AO225">
        <f t="shared" si="459"/>
        <v>1</v>
      </c>
      <c r="AP225">
        <f t="shared" si="459"/>
        <v>1</v>
      </c>
    </row>
    <row r="226" spans="4:42" ht="16">
      <c r="D226" s="3"/>
      <c r="F226" s="1" t="s">
        <v>80</v>
      </c>
      <c r="G226" s="32" t="str">
        <f t="shared" si="428"/>
        <v>ACT_BND</v>
      </c>
      <c r="H226" t="str">
        <f t="shared" ref="H226" si="460">H225</f>
        <v>UP</v>
      </c>
      <c r="J226" s="4">
        <v>2046</v>
      </c>
      <c r="K226" s="4" t="str">
        <f t="shared" si="446"/>
        <v>ELCWOO00</v>
      </c>
      <c r="L226" s="1">
        <f t="shared" si="408"/>
        <v>209.72529569063056</v>
      </c>
      <c r="M226" s="1">
        <f t="shared" si="409"/>
        <v>43.340662481538573</v>
      </c>
      <c r="N226" s="1">
        <f t="shared" si="410"/>
        <v>166.24556597757888</v>
      </c>
      <c r="O226" s="1">
        <f t="shared" si="411"/>
        <v>0.63447894003908289</v>
      </c>
      <c r="P226" s="1">
        <f t="shared" si="412"/>
        <v>44.486669299598866</v>
      </c>
      <c r="Q226" s="1">
        <f t="shared" si="413"/>
        <v>17.509933395042687</v>
      </c>
      <c r="R226" s="1">
        <f t="shared" si="414"/>
        <v>3.9347987685899435</v>
      </c>
      <c r="W226" s="6">
        <v>73.403853491720696</v>
      </c>
      <c r="X226" s="6">
        <v>15.1692318685385</v>
      </c>
      <c r="Y226" s="6">
        <v>58.1859480921526</v>
      </c>
      <c r="Z226" s="6">
        <v>0.22206762901367899</v>
      </c>
      <c r="AA226" s="6">
        <v>15.570334254859601</v>
      </c>
      <c r="AB226" s="6">
        <v>6.1284766882649402</v>
      </c>
      <c r="AC226" s="6">
        <v>1.3771795690064801</v>
      </c>
      <c r="AJ226">
        <f t="shared" ref="AJ226:AP226" si="461">AJ218</f>
        <v>0.35</v>
      </c>
      <c r="AK226">
        <f t="shared" si="461"/>
        <v>0.35</v>
      </c>
      <c r="AL226">
        <f t="shared" si="461"/>
        <v>0.35</v>
      </c>
      <c r="AM226">
        <f t="shared" si="461"/>
        <v>0.35</v>
      </c>
      <c r="AN226">
        <f t="shared" si="461"/>
        <v>0.35</v>
      </c>
      <c r="AO226">
        <f t="shared" si="461"/>
        <v>0.35</v>
      </c>
      <c r="AP226">
        <f t="shared" si="461"/>
        <v>0.35</v>
      </c>
    </row>
    <row r="227" spans="4:42" ht="16">
      <c r="D227" s="3"/>
      <c r="F227" s="1" t="s">
        <v>80</v>
      </c>
      <c r="G227" s="32" t="str">
        <f t="shared" si="428"/>
        <v>ACT_BND</v>
      </c>
      <c r="H227" t="str">
        <f t="shared" ref="H227" si="462">H226</f>
        <v>UP</v>
      </c>
      <c r="J227" s="4">
        <v>2047</v>
      </c>
      <c r="K227" s="4" t="str">
        <f t="shared" si="446"/>
        <v>ELCCOH00</v>
      </c>
      <c r="L227" s="1">
        <f t="shared" si="408"/>
        <v>0</v>
      </c>
      <c r="M227" s="1">
        <f t="shared" si="409"/>
        <v>0</v>
      </c>
      <c r="N227" s="1">
        <f t="shared" si="410"/>
        <v>0</v>
      </c>
      <c r="O227" s="1">
        <f t="shared" si="411"/>
        <v>0</v>
      </c>
      <c r="P227" s="1">
        <f t="shared" si="412"/>
        <v>0</v>
      </c>
      <c r="Q227" s="1">
        <f t="shared" si="413"/>
        <v>0</v>
      </c>
      <c r="R227" s="1">
        <f t="shared" si="414"/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J227">
        <f t="shared" ref="AJ227:AP227" si="463">AJ219</f>
        <v>0.4</v>
      </c>
      <c r="AK227">
        <f t="shared" si="463"/>
        <v>0.4</v>
      </c>
      <c r="AL227">
        <f t="shared" si="463"/>
        <v>0.4</v>
      </c>
      <c r="AM227">
        <f t="shared" si="463"/>
        <v>0.4</v>
      </c>
      <c r="AN227">
        <f t="shared" si="463"/>
        <v>0.4</v>
      </c>
      <c r="AO227">
        <f t="shared" si="463"/>
        <v>0.4</v>
      </c>
      <c r="AP227">
        <f t="shared" si="463"/>
        <v>0.4</v>
      </c>
    </row>
    <row r="228" spans="4:42" ht="16">
      <c r="D228" s="3"/>
      <c r="F228" s="1" t="s">
        <v>80</v>
      </c>
      <c r="G228" s="32" t="str">
        <f t="shared" si="428"/>
        <v>ACT_BND</v>
      </c>
      <c r="H228" t="str">
        <f t="shared" ref="H228" si="464">H227</f>
        <v>UP</v>
      </c>
      <c r="J228" s="4">
        <v>2047</v>
      </c>
      <c r="K228" s="4" t="str">
        <f t="shared" si="446"/>
        <v>ELCGAS00</v>
      </c>
      <c r="L228" s="1">
        <f t="shared" si="408"/>
        <v>188.902325863931</v>
      </c>
      <c r="M228" s="1">
        <f t="shared" si="409"/>
        <v>31.674448700503998</v>
      </c>
      <c r="N228" s="1">
        <f t="shared" si="410"/>
        <v>23.677578761699074</v>
      </c>
      <c r="O228" s="1">
        <f t="shared" si="411"/>
        <v>0</v>
      </c>
      <c r="P228" s="1">
        <f t="shared" si="412"/>
        <v>337.72864092872499</v>
      </c>
      <c r="Q228" s="1">
        <f t="shared" si="413"/>
        <v>0</v>
      </c>
      <c r="R228" s="1">
        <f t="shared" si="414"/>
        <v>0.7679563714002875</v>
      </c>
      <c r="W228" s="6">
        <v>75.560930345572402</v>
      </c>
      <c r="X228" s="6">
        <v>12.669779480201599</v>
      </c>
      <c r="Y228" s="6">
        <v>9.4710315046796296</v>
      </c>
      <c r="Z228" s="4">
        <v>0</v>
      </c>
      <c r="AA228" s="6">
        <v>135.09145637149001</v>
      </c>
      <c r="AB228" s="4">
        <v>0</v>
      </c>
      <c r="AC228" s="6">
        <v>0.30718254856011501</v>
      </c>
      <c r="AJ228">
        <f t="shared" ref="AJ228:AP228" si="465">AJ220</f>
        <v>0.4</v>
      </c>
      <c r="AK228">
        <f t="shared" si="465"/>
        <v>0.4</v>
      </c>
      <c r="AL228">
        <f t="shared" si="465"/>
        <v>0.4</v>
      </c>
      <c r="AM228">
        <f t="shared" si="465"/>
        <v>0.4</v>
      </c>
      <c r="AN228">
        <f t="shared" si="465"/>
        <v>0.4</v>
      </c>
      <c r="AO228">
        <f t="shared" si="465"/>
        <v>0.4</v>
      </c>
      <c r="AP228">
        <f t="shared" si="465"/>
        <v>0.4</v>
      </c>
    </row>
    <row r="229" spans="4:42" ht="16">
      <c r="D229" s="3"/>
      <c r="F229" s="1" t="s">
        <v>80</v>
      </c>
      <c r="G229" s="32" t="str">
        <f t="shared" si="428"/>
        <v>ACT_BND</v>
      </c>
      <c r="H229" t="str">
        <f t="shared" ref="H229" si="466">H228</f>
        <v>UP</v>
      </c>
      <c r="J229" s="4">
        <v>2047</v>
      </c>
      <c r="K229" s="4" t="str">
        <f t="shared" si="446"/>
        <v>ELCHFO00</v>
      </c>
      <c r="L229" s="1">
        <f t="shared" si="408"/>
        <v>0</v>
      </c>
      <c r="M229" s="1">
        <f t="shared" si="409"/>
        <v>1.2150126654667635</v>
      </c>
      <c r="N229" s="1">
        <f t="shared" si="410"/>
        <v>0</v>
      </c>
      <c r="O229" s="1">
        <f t="shared" si="411"/>
        <v>0</v>
      </c>
      <c r="P229" s="1">
        <f t="shared" si="412"/>
        <v>0</v>
      </c>
      <c r="Q229" s="1">
        <f t="shared" si="413"/>
        <v>3.8879727621790336</v>
      </c>
      <c r="R229" s="1">
        <f t="shared" si="414"/>
        <v>0.45527374852411673</v>
      </c>
      <c r="W229" s="4">
        <v>0</v>
      </c>
      <c r="X229" s="6">
        <v>0.36450379964002899</v>
      </c>
      <c r="Y229" s="4">
        <v>0</v>
      </c>
      <c r="Z229" s="4">
        <v>0</v>
      </c>
      <c r="AA229" s="4">
        <v>0</v>
      </c>
      <c r="AB229" s="6">
        <v>1.16639182865371</v>
      </c>
      <c r="AC229" s="6">
        <v>0.13658212455723501</v>
      </c>
      <c r="AJ229">
        <f t="shared" ref="AJ229:AP229" si="467">AJ221</f>
        <v>0.3</v>
      </c>
      <c r="AK229">
        <f t="shared" si="467"/>
        <v>0.3</v>
      </c>
      <c r="AL229">
        <f t="shared" si="467"/>
        <v>0.3</v>
      </c>
      <c r="AM229">
        <f t="shared" si="467"/>
        <v>0.3</v>
      </c>
      <c r="AN229">
        <f t="shared" si="467"/>
        <v>0.3</v>
      </c>
      <c r="AO229">
        <f t="shared" si="467"/>
        <v>0.3</v>
      </c>
      <c r="AP229">
        <f t="shared" si="467"/>
        <v>0.3</v>
      </c>
    </row>
    <row r="230" spans="4:42" ht="16">
      <c r="D230" s="3"/>
      <c r="F230" s="1" t="s">
        <v>80</v>
      </c>
      <c r="G230" s="32" t="str">
        <f t="shared" si="428"/>
        <v>ACT_BND</v>
      </c>
      <c r="H230" t="str">
        <f t="shared" ref="H230" si="468">H229</f>
        <v>UP</v>
      </c>
      <c r="J230" s="4">
        <v>2047</v>
      </c>
      <c r="K230" s="4" t="str">
        <f t="shared" si="446"/>
        <v>ELCHYD00</v>
      </c>
      <c r="L230" s="1">
        <f t="shared" si="408"/>
        <v>4.8719362331425877</v>
      </c>
      <c r="M230" s="1">
        <f t="shared" si="409"/>
        <v>233.53660540587629</v>
      </c>
      <c r="N230" s="1">
        <f t="shared" si="410"/>
        <v>15.193624820942166</v>
      </c>
      <c r="O230" s="1">
        <f t="shared" si="411"/>
        <v>185.1417546183938</v>
      </c>
      <c r="P230" s="1">
        <f t="shared" si="412"/>
        <v>152.455221475066</v>
      </c>
      <c r="Q230" s="1">
        <f t="shared" si="413"/>
        <v>978.09466500411952</v>
      </c>
      <c r="R230" s="1">
        <f t="shared" si="414"/>
        <v>185.13075483177835</v>
      </c>
      <c r="W230" s="6">
        <v>4.7257781461483104</v>
      </c>
      <c r="X230" s="4">
        <v>226.53050724369999</v>
      </c>
      <c r="Y230" s="6">
        <v>14.7378160763139</v>
      </c>
      <c r="Z230" s="6">
        <v>179.58750197984199</v>
      </c>
      <c r="AA230" s="6">
        <v>147.881564830814</v>
      </c>
      <c r="AB230" s="6">
        <v>948.75182505399596</v>
      </c>
      <c r="AC230" s="6">
        <v>179.57683218682499</v>
      </c>
      <c r="AJ230">
        <f t="shared" ref="AJ230:AP230" si="469">AJ222</f>
        <v>0.97</v>
      </c>
      <c r="AK230">
        <f t="shared" si="469"/>
        <v>0.97</v>
      </c>
      <c r="AL230">
        <f t="shared" si="469"/>
        <v>0.97</v>
      </c>
      <c r="AM230">
        <f t="shared" si="469"/>
        <v>0.97</v>
      </c>
      <c r="AN230">
        <f t="shared" si="469"/>
        <v>0.97</v>
      </c>
      <c r="AO230">
        <f t="shared" si="469"/>
        <v>0.97</v>
      </c>
      <c r="AP230">
        <f t="shared" si="469"/>
        <v>0.97</v>
      </c>
    </row>
    <row r="231" spans="4:42" ht="16">
      <c r="D231" s="3"/>
      <c r="F231" s="1" t="s">
        <v>80</v>
      </c>
      <c r="G231" s="32" t="str">
        <f t="shared" si="428"/>
        <v>ACT_BND</v>
      </c>
      <c r="H231" t="str">
        <f t="shared" ref="H231" si="470">H230</f>
        <v>UP</v>
      </c>
      <c r="J231" s="4">
        <v>2047</v>
      </c>
      <c r="K231" s="4" t="str">
        <f t="shared" si="446"/>
        <v>ENCAN01_SMR</v>
      </c>
      <c r="L231" s="1">
        <f t="shared" si="408"/>
        <v>43.934532520826863</v>
      </c>
      <c r="M231" s="1">
        <f t="shared" si="409"/>
        <v>71.275627944050157</v>
      </c>
      <c r="N231" s="1">
        <f t="shared" si="410"/>
        <v>34.470929882752287</v>
      </c>
      <c r="O231" s="1">
        <f t="shared" si="411"/>
        <v>58.167502725496284</v>
      </c>
      <c r="P231" s="5">
        <v>501.61311184449198</v>
      </c>
      <c r="Q231" s="1">
        <f t="shared" si="413"/>
        <v>94.205964979944426</v>
      </c>
      <c r="R231" s="5">
        <v>37.587112083693299</v>
      </c>
      <c r="W231" s="6">
        <v>30.754172764578801</v>
      </c>
      <c r="X231" s="6">
        <v>49.892939560835103</v>
      </c>
      <c r="Y231" s="6">
        <v>24.1296509179266</v>
      </c>
      <c r="Z231" s="6">
        <v>40.717251907847398</v>
      </c>
      <c r="AA231" s="6">
        <v>593.82044384449205</v>
      </c>
      <c r="AB231" s="6">
        <v>65.944175485961097</v>
      </c>
      <c r="AC231" s="6">
        <v>42.645733833693299</v>
      </c>
      <c r="AJ231">
        <f t="shared" ref="AJ231:AP231" si="471">AJ223</f>
        <v>0.7</v>
      </c>
      <c r="AK231">
        <f t="shared" si="471"/>
        <v>0.7</v>
      </c>
      <c r="AL231">
        <f t="shared" si="471"/>
        <v>0.7</v>
      </c>
      <c r="AM231">
        <f t="shared" si="471"/>
        <v>0.7</v>
      </c>
      <c r="AN231">
        <f t="shared" si="471"/>
        <v>0.7</v>
      </c>
      <c r="AO231">
        <f t="shared" si="471"/>
        <v>0.7</v>
      </c>
      <c r="AP231">
        <f t="shared" si="471"/>
        <v>0.7</v>
      </c>
    </row>
    <row r="232" spans="4:42" ht="16">
      <c r="D232" s="3"/>
      <c r="F232" s="1" t="s">
        <v>80</v>
      </c>
      <c r="G232" s="32" t="str">
        <f t="shared" si="428"/>
        <v>ACT_BND</v>
      </c>
      <c r="H232" t="str">
        <f t="shared" ref="H232" si="472">H231</f>
        <v>UP</v>
      </c>
      <c r="J232" s="4">
        <v>2047</v>
      </c>
      <c r="K232" s="4" t="str">
        <f t="shared" si="446"/>
        <v>ELCSOL00</v>
      </c>
      <c r="L232" s="1">
        <f t="shared" si="408"/>
        <v>90.307297588192895</v>
      </c>
      <c r="M232" s="1">
        <f t="shared" si="409"/>
        <v>44.724882037760999</v>
      </c>
      <c r="N232" s="1">
        <f t="shared" si="410"/>
        <v>7.9562434809215299</v>
      </c>
      <c r="O232" s="1">
        <f t="shared" si="411"/>
        <v>1.2143827044636399</v>
      </c>
      <c r="P232" s="1">
        <f t="shared" si="412"/>
        <v>62.682589344852403</v>
      </c>
      <c r="Q232" s="1">
        <f t="shared" si="413"/>
        <v>5.5041827069834399</v>
      </c>
      <c r="R232" s="1">
        <f t="shared" si="414"/>
        <v>2.64802601241901</v>
      </c>
      <c r="W232" s="6">
        <v>90.307297588192895</v>
      </c>
      <c r="X232" s="6">
        <v>44.724882037760999</v>
      </c>
      <c r="Y232" s="6">
        <v>7.9562434809215299</v>
      </c>
      <c r="Z232" s="6">
        <v>1.2143827044636399</v>
      </c>
      <c r="AA232" s="6">
        <v>62.682589344852403</v>
      </c>
      <c r="AB232" s="6">
        <v>5.5041827069834399</v>
      </c>
      <c r="AC232" s="6">
        <v>2.64802601241901</v>
      </c>
      <c r="AJ232">
        <f t="shared" ref="AJ232:AP232" si="473">AJ224</f>
        <v>1</v>
      </c>
      <c r="AK232">
        <f t="shared" si="473"/>
        <v>1</v>
      </c>
      <c r="AL232">
        <f t="shared" si="473"/>
        <v>1</v>
      </c>
      <c r="AM232">
        <f t="shared" si="473"/>
        <v>1</v>
      </c>
      <c r="AN232">
        <f t="shared" si="473"/>
        <v>1</v>
      </c>
      <c r="AO232">
        <f t="shared" si="473"/>
        <v>1</v>
      </c>
      <c r="AP232">
        <f t="shared" si="473"/>
        <v>1</v>
      </c>
    </row>
    <row r="233" spans="4:42" ht="16">
      <c r="D233" s="3"/>
      <c r="F233" s="1" t="s">
        <v>80</v>
      </c>
      <c r="G233" s="32" t="str">
        <f t="shared" si="428"/>
        <v>ACT_BND</v>
      </c>
      <c r="H233" t="str">
        <f t="shared" ref="H233" si="474">H232</f>
        <v>UP</v>
      </c>
      <c r="J233" s="4">
        <v>2047</v>
      </c>
      <c r="K233" s="4" t="str">
        <f t="shared" si="446"/>
        <v>ELCWIN00</v>
      </c>
      <c r="L233" s="1">
        <f t="shared" si="408"/>
        <v>180.851532757379</v>
      </c>
      <c r="M233" s="1">
        <f t="shared" si="409"/>
        <v>87.421559753527703</v>
      </c>
      <c r="N233" s="1">
        <f t="shared" si="410"/>
        <v>57.1308510439165</v>
      </c>
      <c r="O233" s="1">
        <f t="shared" si="411"/>
        <v>5.0752655471562296</v>
      </c>
      <c r="P233" s="1">
        <f t="shared" si="412"/>
        <v>675.59888876889795</v>
      </c>
      <c r="Q233" s="1">
        <f t="shared" si="413"/>
        <v>66.2332091792657</v>
      </c>
      <c r="R233" s="1">
        <f t="shared" si="414"/>
        <v>124.982056612311</v>
      </c>
      <c r="W233" s="6">
        <v>180.851532757379</v>
      </c>
      <c r="X233" s="6">
        <v>87.421559753527703</v>
      </c>
      <c r="Y233" s="6">
        <v>57.1308510439165</v>
      </c>
      <c r="Z233" s="6">
        <v>5.0752655471562296</v>
      </c>
      <c r="AA233" s="6">
        <v>675.59888876889795</v>
      </c>
      <c r="AB233" s="6">
        <v>66.2332091792657</v>
      </c>
      <c r="AC233" s="6">
        <v>124.982056612311</v>
      </c>
      <c r="AJ233">
        <f t="shared" ref="AJ233:AP233" si="475">AJ225</f>
        <v>1</v>
      </c>
      <c r="AK233">
        <f t="shared" si="475"/>
        <v>1</v>
      </c>
      <c r="AL233">
        <f t="shared" si="475"/>
        <v>1</v>
      </c>
      <c r="AM233">
        <f t="shared" si="475"/>
        <v>1</v>
      </c>
      <c r="AN233">
        <f t="shared" si="475"/>
        <v>1</v>
      </c>
      <c r="AO233">
        <f t="shared" si="475"/>
        <v>1</v>
      </c>
      <c r="AP233">
        <f t="shared" si="475"/>
        <v>1</v>
      </c>
    </row>
    <row r="234" spans="4:42" ht="16">
      <c r="D234" s="3"/>
      <c r="F234" s="1" t="s">
        <v>80</v>
      </c>
      <c r="G234" s="32" t="str">
        <f t="shared" si="428"/>
        <v>ACT_BND</v>
      </c>
      <c r="H234" t="str">
        <f t="shared" ref="H234" si="476">H233</f>
        <v>UP</v>
      </c>
      <c r="J234" s="4">
        <v>2047</v>
      </c>
      <c r="K234" s="4" t="str">
        <f t="shared" si="446"/>
        <v>ELCWOO00</v>
      </c>
      <c r="L234" s="1">
        <f t="shared" si="408"/>
        <v>225.31611056258345</v>
      </c>
      <c r="M234" s="1">
        <f t="shared" si="409"/>
        <v>46.442437115293714</v>
      </c>
      <c r="N234" s="1">
        <f t="shared" si="410"/>
        <v>178.03102962048743</v>
      </c>
      <c r="O234" s="1">
        <f t="shared" si="411"/>
        <v>0.68779322904453433</v>
      </c>
      <c r="P234" s="1">
        <f t="shared" si="412"/>
        <v>46.758253255168292</v>
      </c>
      <c r="Q234" s="1">
        <f t="shared" si="413"/>
        <v>17.661555312146458</v>
      </c>
      <c r="R234" s="1">
        <f t="shared" si="414"/>
        <v>4.2518956988583723</v>
      </c>
      <c r="W234" s="6">
        <v>78.860638696904203</v>
      </c>
      <c r="X234" s="6">
        <v>16.254852990352799</v>
      </c>
      <c r="Y234" s="6">
        <v>62.310860367170598</v>
      </c>
      <c r="Z234" s="6">
        <v>0.24072763016558699</v>
      </c>
      <c r="AA234" s="6">
        <v>16.3653886393089</v>
      </c>
      <c r="AB234" s="6">
        <v>6.1815443592512596</v>
      </c>
      <c r="AC234" s="6">
        <v>1.4881634946004301</v>
      </c>
      <c r="AJ234">
        <f t="shared" ref="AJ234:AP234" si="477">AJ226</f>
        <v>0.35</v>
      </c>
      <c r="AK234">
        <f t="shared" si="477"/>
        <v>0.35</v>
      </c>
      <c r="AL234">
        <f t="shared" si="477"/>
        <v>0.35</v>
      </c>
      <c r="AM234">
        <f t="shared" si="477"/>
        <v>0.35</v>
      </c>
      <c r="AN234">
        <f t="shared" si="477"/>
        <v>0.35</v>
      </c>
      <c r="AO234">
        <f t="shared" si="477"/>
        <v>0.35</v>
      </c>
      <c r="AP234">
        <f t="shared" si="477"/>
        <v>0.35</v>
      </c>
    </row>
    <row r="235" spans="4:42" ht="16">
      <c r="D235" s="3"/>
      <c r="F235" s="1" t="s">
        <v>80</v>
      </c>
      <c r="G235" s="32" t="str">
        <f t="shared" si="428"/>
        <v>ACT_BND</v>
      </c>
      <c r="H235" t="str">
        <f t="shared" ref="H235" si="478">H234</f>
        <v>UP</v>
      </c>
      <c r="J235" s="4">
        <v>2048</v>
      </c>
      <c r="K235" s="4" t="str">
        <f t="shared" si="446"/>
        <v>ELCCOH00</v>
      </c>
      <c r="L235" s="1">
        <f t="shared" si="408"/>
        <v>0</v>
      </c>
      <c r="M235" s="1">
        <f t="shared" si="409"/>
        <v>0</v>
      </c>
      <c r="N235" s="1">
        <f t="shared" si="410"/>
        <v>0</v>
      </c>
      <c r="O235" s="1">
        <f t="shared" si="411"/>
        <v>0</v>
      </c>
      <c r="P235" s="1">
        <f t="shared" si="412"/>
        <v>0</v>
      </c>
      <c r="Q235" s="1">
        <f t="shared" si="413"/>
        <v>0</v>
      </c>
      <c r="R235" s="1">
        <f t="shared" si="414"/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J235">
        <f t="shared" ref="AJ235:AP235" si="479">AJ227</f>
        <v>0.4</v>
      </c>
      <c r="AK235">
        <f t="shared" si="479"/>
        <v>0.4</v>
      </c>
      <c r="AL235">
        <f t="shared" si="479"/>
        <v>0.4</v>
      </c>
      <c r="AM235">
        <f t="shared" si="479"/>
        <v>0.4</v>
      </c>
      <c r="AN235">
        <f t="shared" si="479"/>
        <v>0.4</v>
      </c>
      <c r="AO235">
        <f t="shared" si="479"/>
        <v>0.4</v>
      </c>
      <c r="AP235">
        <f t="shared" si="479"/>
        <v>0.4</v>
      </c>
    </row>
    <row r="236" spans="4:42" ht="16">
      <c r="D236" s="3"/>
      <c r="F236" s="1" t="s">
        <v>80</v>
      </c>
      <c r="G236" s="32" t="str">
        <f t="shared" si="428"/>
        <v>ACT_BND</v>
      </c>
      <c r="H236" t="str">
        <f t="shared" ref="H236" si="480">H235</f>
        <v>UP</v>
      </c>
      <c r="J236" s="4">
        <v>2048</v>
      </c>
      <c r="K236" s="4" t="str">
        <f t="shared" si="446"/>
        <v>ELCGAS00</v>
      </c>
      <c r="L236" s="1">
        <f t="shared" si="408"/>
        <v>194.78316729661623</v>
      </c>
      <c r="M236" s="1">
        <f t="shared" si="409"/>
        <v>38.534220219042496</v>
      </c>
      <c r="N236" s="1">
        <f t="shared" si="410"/>
        <v>25.020351961843001</v>
      </c>
      <c r="O236" s="1">
        <f t="shared" si="411"/>
        <v>0</v>
      </c>
      <c r="P236" s="1">
        <f t="shared" si="412"/>
        <v>371.92328302735751</v>
      </c>
      <c r="Q236" s="1">
        <f t="shared" si="413"/>
        <v>0</v>
      </c>
      <c r="R236" s="1">
        <f t="shared" si="414"/>
        <v>1.0111082684485249</v>
      </c>
      <c r="W236" s="6">
        <v>77.913266918646499</v>
      </c>
      <c r="X236" s="6">
        <v>15.413688087617</v>
      </c>
      <c r="Y236" s="6">
        <v>10.008140784737201</v>
      </c>
      <c r="Z236" s="4">
        <v>0</v>
      </c>
      <c r="AA236" s="6">
        <v>148.76931321094301</v>
      </c>
      <c r="AB236" s="4">
        <v>0</v>
      </c>
      <c r="AC236" s="6">
        <v>0.40444330737940998</v>
      </c>
      <c r="AJ236">
        <f t="shared" ref="AJ236:AP236" si="481">AJ228</f>
        <v>0.4</v>
      </c>
      <c r="AK236">
        <f t="shared" si="481"/>
        <v>0.4</v>
      </c>
      <c r="AL236">
        <f t="shared" si="481"/>
        <v>0.4</v>
      </c>
      <c r="AM236">
        <f t="shared" si="481"/>
        <v>0.4</v>
      </c>
      <c r="AN236">
        <f t="shared" si="481"/>
        <v>0.4</v>
      </c>
      <c r="AO236">
        <f t="shared" si="481"/>
        <v>0.4</v>
      </c>
      <c r="AP236">
        <f t="shared" si="481"/>
        <v>0.4</v>
      </c>
    </row>
    <row r="237" spans="4:42" ht="16">
      <c r="D237" s="3"/>
      <c r="F237" s="1" t="s">
        <v>80</v>
      </c>
      <c r="G237" s="32" t="str">
        <f t="shared" si="428"/>
        <v>ACT_BND</v>
      </c>
      <c r="H237" t="str">
        <f t="shared" ref="H237" si="482">H236</f>
        <v>UP</v>
      </c>
      <c r="J237" s="4">
        <v>2048</v>
      </c>
      <c r="K237" s="4" t="str">
        <f t="shared" si="446"/>
        <v>ELCHFO00</v>
      </c>
      <c r="L237" s="1">
        <f t="shared" si="408"/>
        <v>0</v>
      </c>
      <c r="M237" s="1">
        <f t="shared" si="409"/>
        <v>1.2742011465082801</v>
      </c>
      <c r="N237" s="1">
        <f t="shared" si="410"/>
        <v>0</v>
      </c>
      <c r="O237" s="1">
        <f t="shared" si="411"/>
        <v>0</v>
      </c>
      <c r="P237" s="1">
        <f t="shared" si="412"/>
        <v>0</v>
      </c>
      <c r="Q237" s="1">
        <f t="shared" si="413"/>
        <v>3.8898360679145667</v>
      </c>
      <c r="R237" s="1">
        <f t="shared" si="414"/>
        <v>0.89362763894888342</v>
      </c>
      <c r="W237" s="4">
        <v>0</v>
      </c>
      <c r="X237" s="6">
        <v>0.38226034395248398</v>
      </c>
      <c r="Y237" s="4">
        <v>0</v>
      </c>
      <c r="Z237" s="4">
        <v>0</v>
      </c>
      <c r="AA237" s="4">
        <v>0</v>
      </c>
      <c r="AB237" s="6">
        <v>1.1669508203743699</v>
      </c>
      <c r="AC237" s="6">
        <v>0.26808829168466503</v>
      </c>
      <c r="AJ237">
        <f t="shared" ref="AJ237:AP237" si="483">AJ229</f>
        <v>0.3</v>
      </c>
      <c r="AK237">
        <f t="shared" si="483"/>
        <v>0.3</v>
      </c>
      <c r="AL237">
        <f t="shared" si="483"/>
        <v>0.3</v>
      </c>
      <c r="AM237">
        <f t="shared" si="483"/>
        <v>0.3</v>
      </c>
      <c r="AN237">
        <f t="shared" si="483"/>
        <v>0.3</v>
      </c>
      <c r="AO237">
        <f t="shared" si="483"/>
        <v>0.3</v>
      </c>
      <c r="AP237">
        <f t="shared" si="483"/>
        <v>0.3</v>
      </c>
    </row>
    <row r="238" spans="4:42" ht="16">
      <c r="D238" s="3"/>
      <c r="F238" s="1" t="s">
        <v>80</v>
      </c>
      <c r="G238" s="32" t="str">
        <f t="shared" si="428"/>
        <v>ACT_BND</v>
      </c>
      <c r="H238" t="str">
        <f t="shared" ref="H238" si="484">H237</f>
        <v>UP</v>
      </c>
      <c r="J238" s="4">
        <v>2048</v>
      </c>
      <c r="K238" s="4" t="str">
        <f t="shared" si="446"/>
        <v>ELCHYD00</v>
      </c>
      <c r="L238" s="1">
        <f t="shared" si="408"/>
        <v>4.9172890049208453</v>
      </c>
      <c r="M238" s="1">
        <f t="shared" si="409"/>
        <v>236.02246958800001</v>
      </c>
      <c r="N238" s="1">
        <f t="shared" si="410"/>
        <v>15.201417050759691</v>
      </c>
      <c r="O238" s="1">
        <f t="shared" si="411"/>
        <v>185.32529911009178</v>
      </c>
      <c r="P238" s="1">
        <f t="shared" si="412"/>
        <v>151.87074476928453</v>
      </c>
      <c r="Q238" s="1">
        <f t="shared" si="413"/>
        <v>978.42918216027226</v>
      </c>
      <c r="R238" s="1">
        <f t="shared" si="414"/>
        <v>185.14309100368865</v>
      </c>
      <c r="W238" s="6">
        <v>4.7697703347732201</v>
      </c>
      <c r="X238" s="6">
        <v>228.94179550036</v>
      </c>
      <c r="Y238" s="6">
        <v>14.7453745392369</v>
      </c>
      <c r="Z238" s="6">
        <v>179.76554013678901</v>
      </c>
      <c r="AA238" s="6">
        <v>147.314622426206</v>
      </c>
      <c r="AB238" s="6">
        <v>949.07630669546404</v>
      </c>
      <c r="AC238" s="6">
        <v>179.58879827357799</v>
      </c>
      <c r="AJ238">
        <f t="shared" ref="AJ238:AP238" si="485">AJ230</f>
        <v>0.97</v>
      </c>
      <c r="AK238">
        <f t="shared" si="485"/>
        <v>0.97</v>
      </c>
      <c r="AL238">
        <f t="shared" si="485"/>
        <v>0.97</v>
      </c>
      <c r="AM238">
        <f t="shared" si="485"/>
        <v>0.97</v>
      </c>
      <c r="AN238">
        <f t="shared" si="485"/>
        <v>0.97</v>
      </c>
      <c r="AO238">
        <f t="shared" si="485"/>
        <v>0.97</v>
      </c>
      <c r="AP238">
        <f t="shared" si="485"/>
        <v>0.97</v>
      </c>
    </row>
    <row r="239" spans="4:42" ht="16">
      <c r="D239" s="3"/>
      <c r="F239" s="1" t="s">
        <v>80</v>
      </c>
      <c r="G239" s="32" t="str">
        <f t="shared" si="428"/>
        <v>ACT_BND</v>
      </c>
      <c r="H239" t="str">
        <f t="shared" ref="H239" si="486">H238</f>
        <v>UP</v>
      </c>
      <c r="J239" s="4">
        <v>2048</v>
      </c>
      <c r="K239" s="4" t="str">
        <f t="shared" si="446"/>
        <v>ENCAN01_SMR</v>
      </c>
      <c r="L239" s="1">
        <f t="shared" si="408"/>
        <v>51.222597392780003</v>
      </c>
      <c r="M239" s="1">
        <f t="shared" si="409"/>
        <v>73.104722410778578</v>
      </c>
      <c r="N239" s="1">
        <f t="shared" si="410"/>
        <v>34.912377095546574</v>
      </c>
      <c r="O239" s="1">
        <f t="shared" si="411"/>
        <v>61.408063714902866</v>
      </c>
      <c r="P239" s="5">
        <v>508.68434870554398</v>
      </c>
      <c r="Q239" s="1">
        <f t="shared" si="413"/>
        <v>95.228171192018863</v>
      </c>
      <c r="R239" s="5">
        <v>39.782432683225302</v>
      </c>
      <c r="W239" s="6">
        <v>35.855818174946002</v>
      </c>
      <c r="X239" s="6">
        <v>51.173305687545003</v>
      </c>
      <c r="Y239" s="6">
        <v>24.438663966882601</v>
      </c>
      <c r="Z239" s="6">
        <v>42.985644600432003</v>
      </c>
      <c r="AA239" s="6">
        <v>593.80418070554401</v>
      </c>
      <c r="AB239" s="6">
        <v>66.659719834413195</v>
      </c>
      <c r="AC239" s="6">
        <v>44.451929683225302</v>
      </c>
      <c r="AJ239">
        <f t="shared" ref="AJ239:AP239" si="487">AJ231</f>
        <v>0.7</v>
      </c>
      <c r="AK239">
        <f t="shared" si="487"/>
        <v>0.7</v>
      </c>
      <c r="AL239">
        <f t="shared" si="487"/>
        <v>0.7</v>
      </c>
      <c r="AM239">
        <f t="shared" si="487"/>
        <v>0.7</v>
      </c>
      <c r="AN239">
        <f t="shared" si="487"/>
        <v>0.7</v>
      </c>
      <c r="AO239">
        <f t="shared" si="487"/>
        <v>0.7</v>
      </c>
      <c r="AP239">
        <f t="shared" si="487"/>
        <v>0.7</v>
      </c>
    </row>
    <row r="240" spans="4:42" ht="16">
      <c r="D240" s="3"/>
      <c r="F240" s="1" t="s">
        <v>80</v>
      </c>
      <c r="G240" s="32" t="str">
        <f t="shared" si="428"/>
        <v>ACT_BND</v>
      </c>
      <c r="H240" t="str">
        <f t="shared" ref="H240" si="488">H239</f>
        <v>UP</v>
      </c>
      <c r="J240" s="4">
        <v>2048</v>
      </c>
      <c r="K240" s="4" t="str">
        <f t="shared" si="446"/>
        <v>ELCSOL00</v>
      </c>
      <c r="L240" s="1">
        <f t="shared" si="408"/>
        <v>90.628902411807005</v>
      </c>
      <c r="M240" s="1">
        <f t="shared" si="409"/>
        <v>45.958150076853798</v>
      </c>
      <c r="N240" s="1">
        <f t="shared" si="410"/>
        <v>8.0572861267098599</v>
      </c>
      <c r="O240" s="1">
        <f t="shared" si="411"/>
        <v>1.2197515971922199</v>
      </c>
      <c r="P240" s="1">
        <f t="shared" si="412"/>
        <v>63.276560475162</v>
      </c>
      <c r="Q240" s="1">
        <f t="shared" si="413"/>
        <v>5.6090676997840196</v>
      </c>
      <c r="R240" s="1">
        <f t="shared" si="414"/>
        <v>2.9836904591432698</v>
      </c>
      <c r="W240" s="6">
        <v>90.628902411807005</v>
      </c>
      <c r="X240" s="6">
        <v>45.958150076853798</v>
      </c>
      <c r="Y240" s="6">
        <v>8.0572861267098599</v>
      </c>
      <c r="Z240" s="6">
        <v>1.2197515971922199</v>
      </c>
      <c r="AA240" s="6">
        <v>63.276560475162</v>
      </c>
      <c r="AB240" s="6">
        <v>5.6090676997840196</v>
      </c>
      <c r="AC240" s="6">
        <v>2.9836904591432698</v>
      </c>
      <c r="AJ240">
        <f t="shared" ref="AJ240:AP240" si="489">AJ232</f>
        <v>1</v>
      </c>
      <c r="AK240">
        <f t="shared" si="489"/>
        <v>1</v>
      </c>
      <c r="AL240">
        <f t="shared" si="489"/>
        <v>1</v>
      </c>
      <c r="AM240">
        <f t="shared" si="489"/>
        <v>1</v>
      </c>
      <c r="AN240">
        <f t="shared" si="489"/>
        <v>1</v>
      </c>
      <c r="AO240">
        <f t="shared" si="489"/>
        <v>1</v>
      </c>
      <c r="AP240">
        <f t="shared" si="489"/>
        <v>1</v>
      </c>
    </row>
    <row r="241" spans="4:42" ht="16">
      <c r="D241" s="3"/>
      <c r="F241" s="1" t="s">
        <v>80</v>
      </c>
      <c r="G241" s="32" t="str">
        <f t="shared" si="428"/>
        <v>ACT_BND</v>
      </c>
      <c r="H241" t="str">
        <f t="shared" ref="H241" si="490">H240</f>
        <v>UP</v>
      </c>
      <c r="J241" s="4">
        <v>2048</v>
      </c>
      <c r="K241" s="4" t="str">
        <f t="shared" si="446"/>
        <v>ELCWIN00</v>
      </c>
      <c r="L241" s="1">
        <f t="shared" si="408"/>
        <v>181.455780525558</v>
      </c>
      <c r="M241" s="1">
        <f t="shared" si="409"/>
        <v>90.936722856479506</v>
      </c>
      <c r="N241" s="1">
        <f t="shared" si="410"/>
        <v>57.153086825053997</v>
      </c>
      <c r="O241" s="1">
        <f t="shared" si="411"/>
        <v>5.0859164182865397</v>
      </c>
      <c r="P241" s="1">
        <f t="shared" si="412"/>
        <v>714.47487508999302</v>
      </c>
      <c r="Q241" s="1">
        <f t="shared" si="413"/>
        <v>66.2332091792657</v>
      </c>
      <c r="R241" s="1">
        <f t="shared" si="414"/>
        <v>125.521972415047</v>
      </c>
      <c r="W241" s="6">
        <v>181.455780525558</v>
      </c>
      <c r="X241" s="6">
        <v>90.936722856479506</v>
      </c>
      <c r="Y241" s="6">
        <v>57.153086825053997</v>
      </c>
      <c r="Z241" s="6">
        <v>5.0859164182865397</v>
      </c>
      <c r="AA241" s="6">
        <v>714.47487508999302</v>
      </c>
      <c r="AB241" s="6">
        <v>66.2332091792657</v>
      </c>
      <c r="AC241" s="6">
        <v>125.521972415047</v>
      </c>
      <c r="AJ241">
        <f t="shared" ref="AJ241:AP241" si="491">AJ233</f>
        <v>1</v>
      </c>
      <c r="AK241">
        <f t="shared" si="491"/>
        <v>1</v>
      </c>
      <c r="AL241">
        <f t="shared" si="491"/>
        <v>1</v>
      </c>
      <c r="AM241">
        <f t="shared" si="491"/>
        <v>1</v>
      </c>
      <c r="AN241">
        <f t="shared" si="491"/>
        <v>1</v>
      </c>
      <c r="AO241">
        <f t="shared" si="491"/>
        <v>1</v>
      </c>
      <c r="AP241">
        <f t="shared" si="491"/>
        <v>1</v>
      </c>
    </row>
    <row r="242" spans="4:42" ht="16">
      <c r="D242" s="3"/>
      <c r="F242" s="1" t="s">
        <v>80</v>
      </c>
      <c r="G242" s="32" t="str">
        <f t="shared" si="428"/>
        <v>ACT_BND</v>
      </c>
      <c r="H242" t="str">
        <f t="shared" ref="H242" si="492">H241</f>
        <v>UP</v>
      </c>
      <c r="J242" s="4">
        <v>2048</v>
      </c>
      <c r="K242" s="4" t="str">
        <f t="shared" si="446"/>
        <v>ELCWOO00</v>
      </c>
      <c r="L242" s="1">
        <f t="shared" si="408"/>
        <v>241.19334310398031</v>
      </c>
      <c r="M242" s="1">
        <f t="shared" si="409"/>
        <v>49.84288809287257</v>
      </c>
      <c r="N242" s="1">
        <f t="shared" si="410"/>
        <v>189.78118759642086</v>
      </c>
      <c r="O242" s="1">
        <f t="shared" si="411"/>
        <v>0.70555908865576578</v>
      </c>
      <c r="P242" s="1">
        <f t="shared" si="412"/>
        <v>49.107004000822862</v>
      </c>
      <c r="Q242" s="1">
        <f t="shared" si="413"/>
        <v>17.85680940039083</v>
      </c>
      <c r="R242" s="1">
        <f t="shared" si="414"/>
        <v>4.4361195022832574</v>
      </c>
      <c r="W242" s="6">
        <v>84.417670086393102</v>
      </c>
      <c r="X242" s="6">
        <v>17.4450108325054</v>
      </c>
      <c r="Y242" s="6">
        <v>66.423415658747302</v>
      </c>
      <c r="Z242" s="6">
        <v>0.246945681029518</v>
      </c>
      <c r="AA242" s="6">
        <v>17.187451400288001</v>
      </c>
      <c r="AB242" s="6">
        <v>6.2498832901367898</v>
      </c>
      <c r="AC242" s="6">
        <v>1.5526418257991399</v>
      </c>
      <c r="AJ242">
        <f t="shared" ref="AJ242:AP242" si="493">AJ234</f>
        <v>0.35</v>
      </c>
      <c r="AK242">
        <f t="shared" si="493"/>
        <v>0.35</v>
      </c>
      <c r="AL242">
        <f t="shared" si="493"/>
        <v>0.35</v>
      </c>
      <c r="AM242">
        <f t="shared" si="493"/>
        <v>0.35</v>
      </c>
      <c r="AN242">
        <f t="shared" si="493"/>
        <v>0.35</v>
      </c>
      <c r="AO242">
        <f t="shared" si="493"/>
        <v>0.35</v>
      </c>
      <c r="AP242">
        <f t="shared" si="493"/>
        <v>0.35</v>
      </c>
    </row>
    <row r="243" spans="4:42" ht="16">
      <c r="D243" s="3"/>
      <c r="F243" s="1" t="s">
        <v>80</v>
      </c>
      <c r="G243" s="32" t="str">
        <f t="shared" si="428"/>
        <v>ACT_BND</v>
      </c>
      <c r="H243" t="str">
        <f t="shared" ref="H243" si="494">H242</f>
        <v>UP</v>
      </c>
      <c r="J243" s="4">
        <v>2049</v>
      </c>
      <c r="K243" s="4" t="str">
        <f t="shared" si="446"/>
        <v>ELCCOH00</v>
      </c>
      <c r="L243" s="1">
        <f t="shared" si="408"/>
        <v>0</v>
      </c>
      <c r="M243" s="1">
        <f t="shared" si="409"/>
        <v>0</v>
      </c>
      <c r="N243" s="1">
        <f t="shared" si="410"/>
        <v>0</v>
      </c>
      <c r="O243" s="1">
        <f t="shared" si="411"/>
        <v>0</v>
      </c>
      <c r="P243" s="1">
        <f t="shared" si="412"/>
        <v>0</v>
      </c>
      <c r="Q243" s="1">
        <f t="shared" si="413"/>
        <v>0</v>
      </c>
      <c r="R243" s="1">
        <f t="shared" si="414"/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J243">
        <f t="shared" ref="AJ243:AP243" si="495">AJ235</f>
        <v>0.4</v>
      </c>
      <c r="AK243">
        <f t="shared" si="495"/>
        <v>0.4</v>
      </c>
      <c r="AL243">
        <f t="shared" si="495"/>
        <v>0.4</v>
      </c>
      <c r="AM243">
        <f t="shared" si="495"/>
        <v>0.4</v>
      </c>
      <c r="AN243">
        <f t="shared" si="495"/>
        <v>0.4</v>
      </c>
      <c r="AO243">
        <f t="shared" si="495"/>
        <v>0.4</v>
      </c>
      <c r="AP243">
        <f t="shared" si="495"/>
        <v>0.4</v>
      </c>
    </row>
    <row r="244" spans="4:42" ht="16">
      <c r="D244" s="3"/>
      <c r="F244" s="1" t="s">
        <v>80</v>
      </c>
      <c r="G244" s="32" t="str">
        <f t="shared" si="428"/>
        <v>ACT_BND</v>
      </c>
      <c r="H244" t="str">
        <f t="shared" ref="H244" si="496">H243</f>
        <v>UP</v>
      </c>
      <c r="J244" s="4">
        <v>2049</v>
      </c>
      <c r="K244" s="4" t="str">
        <f t="shared" si="446"/>
        <v>ELCGAS00</v>
      </c>
      <c r="L244" s="1">
        <f t="shared" si="408"/>
        <v>201.0929681425485</v>
      </c>
      <c r="M244" s="1">
        <f t="shared" si="409"/>
        <v>47.099929495500248</v>
      </c>
      <c r="N244" s="1">
        <f t="shared" si="410"/>
        <v>26.155964020878248</v>
      </c>
      <c r="O244" s="1">
        <f t="shared" si="411"/>
        <v>0</v>
      </c>
      <c r="P244" s="1">
        <f t="shared" si="412"/>
        <v>403.35023281137501</v>
      </c>
      <c r="Q244" s="1">
        <f t="shared" si="413"/>
        <v>0</v>
      </c>
      <c r="R244" s="1">
        <f t="shared" si="414"/>
        <v>1.1737577087832973</v>
      </c>
      <c r="W244" s="6">
        <v>80.437187257019403</v>
      </c>
      <c r="X244" s="6">
        <v>18.8399717982001</v>
      </c>
      <c r="Y244" s="6">
        <v>10.462385608351299</v>
      </c>
      <c r="Z244" s="4">
        <v>0</v>
      </c>
      <c r="AA244" s="6">
        <v>161.34009312455001</v>
      </c>
      <c r="AB244" s="4">
        <v>0</v>
      </c>
      <c r="AC244" s="6">
        <v>0.46950308351331899</v>
      </c>
      <c r="AJ244">
        <f t="shared" ref="AJ244:AP244" si="497">AJ236</f>
        <v>0.4</v>
      </c>
      <c r="AK244">
        <f t="shared" si="497"/>
        <v>0.4</v>
      </c>
      <c r="AL244">
        <f t="shared" si="497"/>
        <v>0.4</v>
      </c>
      <c r="AM244">
        <f t="shared" si="497"/>
        <v>0.4</v>
      </c>
      <c r="AN244">
        <f t="shared" si="497"/>
        <v>0.4</v>
      </c>
      <c r="AO244">
        <f t="shared" si="497"/>
        <v>0.4</v>
      </c>
      <c r="AP244">
        <f t="shared" si="497"/>
        <v>0.4</v>
      </c>
    </row>
    <row r="245" spans="4:42" ht="16">
      <c r="D245" s="3"/>
      <c r="F245" s="1" t="s">
        <v>80</v>
      </c>
      <c r="G245" s="32" t="str">
        <f t="shared" si="428"/>
        <v>ACT_BND</v>
      </c>
      <c r="H245" t="str">
        <f t="shared" ref="H245" si="498">H244</f>
        <v>UP</v>
      </c>
      <c r="J245" s="4">
        <v>2049</v>
      </c>
      <c r="K245" s="4" t="str">
        <f t="shared" si="446"/>
        <v>ELCHFO00</v>
      </c>
      <c r="L245" s="1">
        <f t="shared" si="408"/>
        <v>0</v>
      </c>
      <c r="M245" s="1">
        <f t="shared" si="409"/>
        <v>1.3455261624670034</v>
      </c>
      <c r="N245" s="1">
        <f t="shared" si="410"/>
        <v>0</v>
      </c>
      <c r="O245" s="1">
        <f t="shared" si="411"/>
        <v>1.3878209743220533E-2</v>
      </c>
      <c r="P245" s="1">
        <f t="shared" si="412"/>
        <v>8.2235421166306666E-2</v>
      </c>
      <c r="Q245" s="1">
        <f t="shared" si="413"/>
        <v>4.0808409263259007</v>
      </c>
      <c r="R245" s="1">
        <f t="shared" si="414"/>
        <v>1.6926442447564203</v>
      </c>
      <c r="W245" s="4">
        <v>0</v>
      </c>
      <c r="X245" s="6">
        <v>0.40365784874010102</v>
      </c>
      <c r="Y245" s="4">
        <v>0</v>
      </c>
      <c r="Z245" s="6">
        <v>4.1634629229661598E-3</v>
      </c>
      <c r="AA245" s="6">
        <v>2.4670626349891998E-2</v>
      </c>
      <c r="AB245" s="6">
        <v>1.22425227789777</v>
      </c>
      <c r="AC245" s="6">
        <v>0.50779327342692604</v>
      </c>
      <c r="AJ245">
        <f t="shared" ref="AJ245:AP245" si="499">AJ237</f>
        <v>0.3</v>
      </c>
      <c r="AK245">
        <f t="shared" si="499"/>
        <v>0.3</v>
      </c>
      <c r="AL245">
        <f t="shared" si="499"/>
        <v>0.3</v>
      </c>
      <c r="AM245">
        <f t="shared" si="499"/>
        <v>0.3</v>
      </c>
      <c r="AN245">
        <f t="shared" si="499"/>
        <v>0.3</v>
      </c>
      <c r="AO245">
        <f t="shared" si="499"/>
        <v>0.3</v>
      </c>
      <c r="AP245">
        <f t="shared" si="499"/>
        <v>0.3</v>
      </c>
    </row>
    <row r="246" spans="4:42" ht="16">
      <c r="D246" s="3"/>
      <c r="F246" s="1" t="s">
        <v>80</v>
      </c>
      <c r="G246" s="32" t="str">
        <f t="shared" si="428"/>
        <v>ACT_BND</v>
      </c>
      <c r="H246" t="str">
        <f t="shared" ref="H246" si="500">H245</f>
        <v>UP</v>
      </c>
      <c r="J246" s="4">
        <v>2049</v>
      </c>
      <c r="K246" s="4" t="str">
        <f t="shared" si="446"/>
        <v>ELCHYD00</v>
      </c>
      <c r="L246" s="1">
        <f t="shared" si="408"/>
        <v>4.9710197056400407</v>
      </c>
      <c r="M246" s="1">
        <f t="shared" si="409"/>
        <v>238.58425876214434</v>
      </c>
      <c r="N246" s="1">
        <f t="shared" si="410"/>
        <v>15.216743908322373</v>
      </c>
      <c r="O246" s="1">
        <f t="shared" si="411"/>
        <v>185.45474957879694</v>
      </c>
      <c r="P246" s="1">
        <f t="shared" si="412"/>
        <v>151.43818500293196</v>
      </c>
      <c r="Q246" s="1">
        <f t="shared" si="413"/>
        <v>978.55445993186493</v>
      </c>
      <c r="R246" s="1">
        <f t="shared" si="414"/>
        <v>185.32455380567527</v>
      </c>
      <c r="W246" s="6">
        <v>4.8218891144708396</v>
      </c>
      <c r="X246" s="6">
        <v>231.42673099928001</v>
      </c>
      <c r="Y246" s="6">
        <v>14.760241591072701</v>
      </c>
      <c r="Z246" s="6">
        <v>179.89110709143301</v>
      </c>
      <c r="AA246" s="6">
        <v>146.895039452844</v>
      </c>
      <c r="AB246" s="6">
        <v>949.19782613390896</v>
      </c>
      <c r="AC246" s="6">
        <v>179.76481719150499</v>
      </c>
      <c r="AJ246">
        <f t="shared" ref="AJ246:AP246" si="501">AJ238</f>
        <v>0.97</v>
      </c>
      <c r="AK246">
        <f t="shared" si="501"/>
        <v>0.97</v>
      </c>
      <c r="AL246">
        <f t="shared" si="501"/>
        <v>0.97</v>
      </c>
      <c r="AM246">
        <f t="shared" si="501"/>
        <v>0.97</v>
      </c>
      <c r="AN246">
        <f t="shared" si="501"/>
        <v>0.97</v>
      </c>
      <c r="AO246">
        <f t="shared" si="501"/>
        <v>0.97</v>
      </c>
      <c r="AP246">
        <f t="shared" si="501"/>
        <v>0.97</v>
      </c>
    </row>
    <row r="247" spans="4:42" ht="16">
      <c r="D247" s="3"/>
      <c r="F247" s="1" t="s">
        <v>80</v>
      </c>
      <c r="G247" s="32" t="str">
        <f t="shared" si="428"/>
        <v>ACT_BND</v>
      </c>
      <c r="H247" t="str">
        <f t="shared" ref="H247" si="502">H246</f>
        <v>UP</v>
      </c>
      <c r="J247" s="4">
        <v>2049</v>
      </c>
      <c r="K247" s="4" t="str">
        <f t="shared" si="446"/>
        <v>ENCAN01_SMR</v>
      </c>
      <c r="L247" s="1">
        <f t="shared" si="408"/>
        <v>58.792780931811151</v>
      </c>
      <c r="M247" s="1">
        <f t="shared" si="409"/>
        <v>75.359754139668865</v>
      </c>
      <c r="N247" s="1">
        <f t="shared" si="410"/>
        <v>35.232034228118856</v>
      </c>
      <c r="O247" s="1">
        <f t="shared" si="411"/>
        <v>64.386312506427998</v>
      </c>
      <c r="P247" s="5">
        <v>515.25866692008594</v>
      </c>
      <c r="Q247" s="1">
        <f t="shared" si="413"/>
        <v>95.90440805307</v>
      </c>
      <c r="R247" s="5">
        <v>42.041867274837998</v>
      </c>
      <c r="W247" s="6">
        <v>41.154946652267803</v>
      </c>
      <c r="X247" s="6">
        <v>52.751827897768202</v>
      </c>
      <c r="Y247" s="6">
        <v>24.662423959683199</v>
      </c>
      <c r="Z247" s="6">
        <v>45.070418754499599</v>
      </c>
      <c r="AA247" s="6">
        <v>593.29099892008605</v>
      </c>
      <c r="AB247" s="6">
        <v>67.133085637148994</v>
      </c>
      <c r="AC247" s="6">
        <v>46.322239524837997</v>
      </c>
      <c r="AJ247">
        <f t="shared" ref="AJ247:AP247" si="503">AJ239</f>
        <v>0.7</v>
      </c>
      <c r="AK247">
        <f t="shared" si="503"/>
        <v>0.7</v>
      </c>
      <c r="AL247">
        <f t="shared" si="503"/>
        <v>0.7</v>
      </c>
      <c r="AM247">
        <f t="shared" si="503"/>
        <v>0.7</v>
      </c>
      <c r="AN247">
        <f t="shared" si="503"/>
        <v>0.7</v>
      </c>
      <c r="AO247">
        <f t="shared" si="503"/>
        <v>0.7</v>
      </c>
      <c r="AP247">
        <f t="shared" si="503"/>
        <v>0.7</v>
      </c>
    </row>
    <row r="248" spans="4:42" ht="16">
      <c r="D248" s="3"/>
      <c r="F248" s="1" t="s">
        <v>80</v>
      </c>
      <c r="G248" s="32" t="str">
        <f t="shared" si="428"/>
        <v>ACT_BND</v>
      </c>
      <c r="H248" t="str">
        <f t="shared" ref="H248" si="504">H247</f>
        <v>UP</v>
      </c>
      <c r="J248" s="4">
        <v>2049</v>
      </c>
      <c r="K248" s="4" t="str">
        <f t="shared" si="446"/>
        <v>ELCSOL00</v>
      </c>
      <c r="L248" s="1">
        <f t="shared" si="408"/>
        <v>90.688242404607607</v>
      </c>
      <c r="M248" s="1">
        <f t="shared" si="409"/>
        <v>47.189776906335503</v>
      </c>
      <c r="N248" s="1">
        <f t="shared" si="410"/>
        <v>8.1571197948164205</v>
      </c>
      <c r="O248" s="1">
        <f t="shared" si="411"/>
        <v>1.2251204899208099</v>
      </c>
      <c r="P248" s="1">
        <f t="shared" si="412"/>
        <v>63.888027249819999</v>
      </c>
      <c r="Q248" s="1">
        <f t="shared" si="413"/>
        <v>5.7139526889848797</v>
      </c>
      <c r="R248" s="1">
        <f t="shared" si="414"/>
        <v>3.32982685334773</v>
      </c>
      <c r="W248" s="6">
        <v>90.688242404607607</v>
      </c>
      <c r="X248" s="6">
        <v>47.189776906335503</v>
      </c>
      <c r="Y248" s="6">
        <v>8.1571197948164205</v>
      </c>
      <c r="Z248" s="6">
        <v>1.2251204899208099</v>
      </c>
      <c r="AA248" s="4">
        <v>63.888027249819999</v>
      </c>
      <c r="AB248" s="6">
        <v>5.7139526889848797</v>
      </c>
      <c r="AC248" s="6">
        <v>3.32982685334773</v>
      </c>
      <c r="AJ248">
        <f t="shared" ref="AJ248:AP248" si="505">AJ240</f>
        <v>1</v>
      </c>
      <c r="AK248">
        <f t="shared" si="505"/>
        <v>1</v>
      </c>
      <c r="AL248">
        <f t="shared" si="505"/>
        <v>1</v>
      </c>
      <c r="AM248">
        <f t="shared" si="505"/>
        <v>1</v>
      </c>
      <c r="AN248">
        <f t="shared" si="505"/>
        <v>1</v>
      </c>
      <c r="AO248">
        <f t="shared" si="505"/>
        <v>1</v>
      </c>
      <c r="AP248">
        <f t="shared" si="505"/>
        <v>1</v>
      </c>
    </row>
    <row r="249" spans="4:42" ht="16">
      <c r="D249" s="3"/>
      <c r="F249" s="1" t="s">
        <v>80</v>
      </c>
      <c r="G249" s="32" t="str">
        <f t="shared" si="428"/>
        <v>ACT_BND</v>
      </c>
      <c r="H249" t="str">
        <f t="shared" ref="H249" si="506">H248</f>
        <v>UP</v>
      </c>
      <c r="J249" s="4">
        <v>2049</v>
      </c>
      <c r="K249" s="4" t="str">
        <f t="shared" si="446"/>
        <v>ELCWIN00</v>
      </c>
      <c r="L249" s="1">
        <f t="shared" si="408"/>
        <v>182.13809042476601</v>
      </c>
      <c r="M249" s="1">
        <f t="shared" si="409"/>
        <v>94.452913929193699</v>
      </c>
      <c r="N249" s="1">
        <f t="shared" si="410"/>
        <v>57.186761915046802</v>
      </c>
      <c r="O249" s="1">
        <f t="shared" si="411"/>
        <v>5.0889421022318198</v>
      </c>
      <c r="P249" s="1">
        <f t="shared" si="412"/>
        <v>752.568487760979</v>
      </c>
      <c r="Q249" s="1">
        <f t="shared" si="413"/>
        <v>66.2332091792657</v>
      </c>
      <c r="R249" s="1">
        <f t="shared" si="414"/>
        <v>126.035622602232</v>
      </c>
      <c r="W249" s="6">
        <v>182.13809042476601</v>
      </c>
      <c r="X249" s="6">
        <v>94.452913929193699</v>
      </c>
      <c r="Y249" s="6">
        <v>57.186761915046802</v>
      </c>
      <c r="Z249" s="6">
        <v>5.0889421022318198</v>
      </c>
      <c r="AA249" s="6">
        <v>752.568487760979</v>
      </c>
      <c r="AB249" s="6">
        <v>66.2332091792657</v>
      </c>
      <c r="AC249" s="6">
        <v>126.035622602232</v>
      </c>
      <c r="AJ249">
        <f t="shared" ref="AJ249:AP249" si="507">AJ241</f>
        <v>1</v>
      </c>
      <c r="AK249">
        <f t="shared" si="507"/>
        <v>1</v>
      </c>
      <c r="AL249">
        <f t="shared" si="507"/>
        <v>1</v>
      </c>
      <c r="AM249">
        <f t="shared" si="507"/>
        <v>1</v>
      </c>
      <c r="AN249">
        <f t="shared" si="507"/>
        <v>1</v>
      </c>
      <c r="AO249">
        <f t="shared" si="507"/>
        <v>1</v>
      </c>
      <c r="AP249">
        <f t="shared" si="507"/>
        <v>1</v>
      </c>
    </row>
    <row r="250" spans="4:42" ht="16">
      <c r="D250" s="3"/>
      <c r="F250" s="1" t="s">
        <v>80</v>
      </c>
      <c r="G250" s="32" t="str">
        <f t="shared" si="428"/>
        <v>ACT_BND</v>
      </c>
      <c r="H250" t="str">
        <f t="shared" ref="H250" si="508">H249</f>
        <v>UP</v>
      </c>
      <c r="J250" s="4">
        <v>2049</v>
      </c>
      <c r="K250" s="4" t="str">
        <f t="shared" si="446"/>
        <v>ELCWOO00</v>
      </c>
      <c r="L250" s="1">
        <f t="shared" si="408"/>
        <v>256.82960506016656</v>
      </c>
      <c r="M250" s="1">
        <f t="shared" si="409"/>
        <v>54.719477230484287</v>
      </c>
      <c r="N250" s="1">
        <f t="shared" si="410"/>
        <v>201.55809235832572</v>
      </c>
      <c r="O250" s="1">
        <f t="shared" si="411"/>
        <v>0.74274695176385996</v>
      </c>
      <c r="P250" s="1">
        <f t="shared" si="412"/>
        <v>51.077828921114865</v>
      </c>
      <c r="Q250" s="1">
        <f t="shared" si="413"/>
        <v>17.94927633446466</v>
      </c>
      <c r="R250" s="1">
        <f t="shared" si="414"/>
        <v>4.5217864669649144</v>
      </c>
      <c r="W250" s="6">
        <v>89.890361771058295</v>
      </c>
      <c r="X250" s="6">
        <v>19.151817030669498</v>
      </c>
      <c r="Y250" s="6">
        <v>70.545332325413995</v>
      </c>
      <c r="Z250" s="6">
        <v>0.25996143311735098</v>
      </c>
      <c r="AA250" s="6">
        <v>17.877240122390202</v>
      </c>
      <c r="AB250" s="6">
        <v>6.2822467170626304</v>
      </c>
      <c r="AC250" s="6">
        <v>1.58262526343772</v>
      </c>
      <c r="AJ250">
        <f t="shared" ref="AJ250:AP250" si="509">AJ242</f>
        <v>0.35</v>
      </c>
      <c r="AK250">
        <f t="shared" si="509"/>
        <v>0.35</v>
      </c>
      <c r="AL250">
        <f t="shared" si="509"/>
        <v>0.35</v>
      </c>
      <c r="AM250">
        <f t="shared" si="509"/>
        <v>0.35</v>
      </c>
      <c r="AN250">
        <f t="shared" si="509"/>
        <v>0.35</v>
      </c>
      <c r="AO250">
        <f t="shared" si="509"/>
        <v>0.35</v>
      </c>
      <c r="AP250">
        <f t="shared" si="509"/>
        <v>0.35</v>
      </c>
    </row>
    <row r="251" spans="4:42" ht="16">
      <c r="D251" s="3"/>
      <c r="F251" s="1" t="s">
        <v>80</v>
      </c>
      <c r="G251" s="32" t="str">
        <f t="shared" si="428"/>
        <v>ACT_BND</v>
      </c>
      <c r="H251" t="str">
        <f t="shared" ref="H251" si="510">H250</f>
        <v>UP</v>
      </c>
      <c r="J251" s="4">
        <v>2050</v>
      </c>
      <c r="K251" s="4" t="str">
        <f t="shared" si="446"/>
        <v>ELCCOH00</v>
      </c>
      <c r="L251" s="1">
        <f t="shared" si="408"/>
        <v>0</v>
      </c>
      <c r="M251" s="1">
        <f t="shared" si="409"/>
        <v>0</v>
      </c>
      <c r="N251" s="1">
        <f t="shared" si="410"/>
        <v>0</v>
      </c>
      <c r="O251" s="1">
        <f t="shared" si="411"/>
        <v>0</v>
      </c>
      <c r="P251" s="1">
        <f t="shared" si="412"/>
        <v>0</v>
      </c>
      <c r="Q251" s="1">
        <f t="shared" si="413"/>
        <v>0</v>
      </c>
      <c r="R251" s="1">
        <f t="shared" si="414"/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J251">
        <f t="shared" ref="AJ251:AP251" si="511">AJ243</f>
        <v>0.4</v>
      </c>
      <c r="AK251">
        <f t="shared" si="511"/>
        <v>0.4</v>
      </c>
      <c r="AL251">
        <f t="shared" si="511"/>
        <v>0.4</v>
      </c>
      <c r="AM251">
        <f t="shared" si="511"/>
        <v>0.4</v>
      </c>
      <c r="AN251">
        <f t="shared" si="511"/>
        <v>0.4</v>
      </c>
      <c r="AO251">
        <f t="shared" si="511"/>
        <v>0.4</v>
      </c>
      <c r="AP251">
        <f t="shared" si="511"/>
        <v>0.4</v>
      </c>
    </row>
    <row r="252" spans="4:42" ht="16">
      <c r="D252" s="3"/>
      <c r="F252" s="1" t="s">
        <v>80</v>
      </c>
      <c r="G252" s="32" t="str">
        <f t="shared" si="428"/>
        <v>ACT_BND</v>
      </c>
      <c r="H252" t="str">
        <f t="shared" ref="H252" si="512">H251</f>
        <v>UP</v>
      </c>
      <c r="J252" s="4">
        <v>2050</v>
      </c>
      <c r="K252" s="4" t="str">
        <f t="shared" si="446"/>
        <v>ELCGAS00</v>
      </c>
      <c r="L252" s="1">
        <f t="shared" si="408"/>
        <v>201.99916630669549</v>
      </c>
      <c r="M252" s="1">
        <f t="shared" si="409"/>
        <v>53.408587771238246</v>
      </c>
      <c r="N252" s="1">
        <f t="shared" si="410"/>
        <v>25.993047165226749</v>
      </c>
      <c r="O252" s="1">
        <f t="shared" si="411"/>
        <v>0</v>
      </c>
      <c r="P252" s="1">
        <f t="shared" si="412"/>
        <v>422.86769708423247</v>
      </c>
      <c r="Q252" s="1">
        <f t="shared" si="413"/>
        <v>0</v>
      </c>
      <c r="R252" s="1">
        <f t="shared" si="414"/>
        <v>0.16164808666306699</v>
      </c>
      <c r="W252" s="6">
        <v>80.799666522678194</v>
      </c>
      <c r="X252" s="6">
        <v>21.363435108495299</v>
      </c>
      <c r="Y252" s="6">
        <v>10.3972188660907</v>
      </c>
      <c r="Z252" s="4">
        <v>0</v>
      </c>
      <c r="AA252" s="6">
        <v>169.147078833693</v>
      </c>
      <c r="AB252" s="4">
        <v>0</v>
      </c>
      <c r="AC252" s="6">
        <v>6.46592346652268E-2</v>
      </c>
      <c r="AJ252">
        <f t="shared" ref="AJ252:AP252" si="513">AJ244</f>
        <v>0.4</v>
      </c>
      <c r="AK252">
        <f t="shared" si="513"/>
        <v>0.4</v>
      </c>
      <c r="AL252">
        <f t="shared" si="513"/>
        <v>0.4</v>
      </c>
      <c r="AM252">
        <f t="shared" si="513"/>
        <v>0.4</v>
      </c>
      <c r="AN252">
        <f t="shared" si="513"/>
        <v>0.4</v>
      </c>
      <c r="AO252">
        <f t="shared" si="513"/>
        <v>0.4</v>
      </c>
      <c r="AP252">
        <f t="shared" si="513"/>
        <v>0.4</v>
      </c>
    </row>
    <row r="253" spans="4:42" ht="16">
      <c r="D253" s="3"/>
      <c r="F253" s="1" t="s">
        <v>80</v>
      </c>
      <c r="G253" s="32" t="str">
        <f t="shared" si="428"/>
        <v>ACT_BND</v>
      </c>
      <c r="H253" t="str">
        <f t="shared" ref="H253" si="514">H252</f>
        <v>UP</v>
      </c>
      <c r="J253" s="4">
        <v>2050</v>
      </c>
      <c r="K253" s="4" t="str">
        <f t="shared" si="446"/>
        <v>ELCHFO00</v>
      </c>
      <c r="L253" s="1">
        <f t="shared" si="408"/>
        <v>7.721382289416834E-3</v>
      </c>
      <c r="M253" s="1">
        <f t="shared" si="409"/>
        <v>1.3743451624670033</v>
      </c>
      <c r="N253" s="1">
        <f t="shared" si="410"/>
        <v>2.4413246940244767E-2</v>
      </c>
      <c r="O253" s="1">
        <f t="shared" si="411"/>
        <v>4.5438782505399671E-2</v>
      </c>
      <c r="P253" s="1">
        <f t="shared" si="412"/>
        <v>0.16447084233261333</v>
      </c>
      <c r="Q253" s="1">
        <f t="shared" si="413"/>
        <v>3.9964002879769667</v>
      </c>
      <c r="R253" s="1">
        <f t="shared" si="414"/>
        <v>0.44789902096232331</v>
      </c>
      <c r="W253" s="6">
        <v>2.3164146868250501E-3</v>
      </c>
      <c r="X253" s="6">
        <v>0.412303548740101</v>
      </c>
      <c r="Y253" s="6">
        <v>7.3239740820734301E-3</v>
      </c>
      <c r="Z253" s="6">
        <v>1.36316347516199E-2</v>
      </c>
      <c r="AA253" s="6">
        <v>4.9341252699783997E-2</v>
      </c>
      <c r="AB253" s="6">
        <v>1.19892008639309</v>
      </c>
      <c r="AC253" s="6">
        <v>0.13436970628869699</v>
      </c>
      <c r="AJ253">
        <f t="shared" ref="AJ253:AP253" si="515">AJ245</f>
        <v>0.3</v>
      </c>
      <c r="AK253">
        <f t="shared" si="515"/>
        <v>0.3</v>
      </c>
      <c r="AL253">
        <f t="shared" si="515"/>
        <v>0.3</v>
      </c>
      <c r="AM253">
        <f t="shared" si="515"/>
        <v>0.3</v>
      </c>
      <c r="AN253">
        <f t="shared" si="515"/>
        <v>0.3</v>
      </c>
      <c r="AO253">
        <f t="shared" si="515"/>
        <v>0.3</v>
      </c>
      <c r="AP253">
        <f t="shared" si="515"/>
        <v>0.3</v>
      </c>
    </row>
    <row r="254" spans="4:42" ht="16">
      <c r="D254" s="3"/>
      <c r="F254" s="1" t="s">
        <v>80</v>
      </c>
      <c r="G254" s="32" t="str">
        <f t="shared" si="428"/>
        <v>ACT_BND</v>
      </c>
      <c r="H254" t="str">
        <f t="shared" ref="H254" si="516">H253</f>
        <v>UP</v>
      </c>
      <c r="J254" s="4">
        <v>2050</v>
      </c>
      <c r="K254" s="4" t="str">
        <f t="shared" si="446"/>
        <v>ELCHYD00</v>
      </c>
      <c r="L254" s="1">
        <f t="shared" si="408"/>
        <v>5.0155809118775672</v>
      </c>
      <c r="M254" s="1">
        <f t="shared" si="409"/>
        <v>242.74784632161342</v>
      </c>
      <c r="N254" s="1">
        <f t="shared" si="410"/>
        <v>15.484122753891031</v>
      </c>
      <c r="O254" s="1">
        <f t="shared" si="411"/>
        <v>185.86113791721445</v>
      </c>
      <c r="P254" s="1">
        <f t="shared" si="412"/>
        <v>151.38561243347939</v>
      </c>
      <c r="Q254" s="1">
        <f t="shared" si="413"/>
        <v>980.69345409068251</v>
      </c>
      <c r="R254" s="1">
        <f t="shared" si="414"/>
        <v>185.45115132892477</v>
      </c>
      <c r="W254" s="6">
        <v>4.86511348452124</v>
      </c>
      <c r="X254" s="6">
        <v>235.46541093196501</v>
      </c>
      <c r="Y254" s="6">
        <v>15.0195990712743</v>
      </c>
      <c r="Z254" s="6">
        <v>180.28530377969801</v>
      </c>
      <c r="AA254" s="6">
        <v>146.844044060475</v>
      </c>
      <c r="AB254" s="6">
        <v>951.27265046796197</v>
      </c>
      <c r="AC254" s="6">
        <v>179.88761678905701</v>
      </c>
      <c r="AJ254">
        <f t="shared" ref="AJ254:AP254" si="517">AJ246</f>
        <v>0.97</v>
      </c>
      <c r="AK254">
        <f t="shared" si="517"/>
        <v>0.97</v>
      </c>
      <c r="AL254">
        <f t="shared" si="517"/>
        <v>0.97</v>
      </c>
      <c r="AM254">
        <f t="shared" si="517"/>
        <v>0.97</v>
      </c>
      <c r="AN254">
        <f t="shared" si="517"/>
        <v>0.97</v>
      </c>
      <c r="AO254">
        <f t="shared" si="517"/>
        <v>0.97</v>
      </c>
      <c r="AP254">
        <f t="shared" si="517"/>
        <v>0.97</v>
      </c>
    </row>
    <row r="255" spans="4:42" ht="16">
      <c r="D255" s="3"/>
      <c r="F255" s="1" t="s">
        <v>80</v>
      </c>
      <c r="G255" s="32" t="str">
        <f t="shared" si="428"/>
        <v>ACT_BND</v>
      </c>
      <c r="H255" t="str">
        <f t="shared" ref="H255" si="518">H254</f>
        <v>UP</v>
      </c>
      <c r="J255" s="4">
        <v>2050</v>
      </c>
      <c r="K255" s="4" t="str">
        <f t="shared" si="446"/>
        <v>ENCAN01_SMR</v>
      </c>
      <c r="L255" s="1">
        <f t="shared" si="408"/>
        <v>66.932229815900428</v>
      </c>
      <c r="M255" s="1">
        <f t="shared" si="409"/>
        <v>78.135190527614995</v>
      </c>
      <c r="N255" s="1">
        <f t="shared" si="410"/>
        <v>35.480546230587287</v>
      </c>
      <c r="O255" s="1">
        <f t="shared" si="411"/>
        <v>67.573596935102287</v>
      </c>
      <c r="P255" s="5">
        <v>521.63209672570201</v>
      </c>
      <c r="Q255" s="1">
        <f t="shared" si="413"/>
        <v>97.181912218451146</v>
      </c>
      <c r="R255" s="5">
        <v>44.749688511519103</v>
      </c>
      <c r="W255" s="6">
        <v>46.852560871130301</v>
      </c>
      <c r="X255" s="6">
        <v>54.694633369330496</v>
      </c>
      <c r="Y255" s="6">
        <v>24.836382361411101</v>
      </c>
      <c r="Z255" s="6">
        <v>47.3015178545716</v>
      </c>
      <c r="AA255" s="6">
        <v>592.57692872570203</v>
      </c>
      <c r="AB255" s="6">
        <v>68.027338552915793</v>
      </c>
      <c r="AC255" s="6">
        <v>48.640936011519102</v>
      </c>
      <c r="AJ255">
        <f t="shared" ref="AJ255:AP255" si="519">AJ247</f>
        <v>0.7</v>
      </c>
      <c r="AK255">
        <f t="shared" si="519"/>
        <v>0.7</v>
      </c>
      <c r="AL255">
        <f t="shared" si="519"/>
        <v>0.7</v>
      </c>
      <c r="AM255">
        <f t="shared" si="519"/>
        <v>0.7</v>
      </c>
      <c r="AN255">
        <f t="shared" si="519"/>
        <v>0.7</v>
      </c>
      <c r="AO255">
        <f t="shared" si="519"/>
        <v>0.7</v>
      </c>
      <c r="AP255">
        <f t="shared" si="519"/>
        <v>0.7</v>
      </c>
    </row>
    <row r="256" spans="4:42" ht="16">
      <c r="D256" s="3"/>
      <c r="F256" s="1" t="s">
        <v>80</v>
      </c>
      <c r="G256" s="32" t="str">
        <f t="shared" si="428"/>
        <v>ACT_BND</v>
      </c>
      <c r="H256" t="str">
        <f t="shared" ref="H256" si="520">H255</f>
        <v>UP</v>
      </c>
      <c r="J256" s="4">
        <v>2050</v>
      </c>
      <c r="K256" s="4" t="str">
        <f t="shared" si="446"/>
        <v>ELCSOL00</v>
      </c>
      <c r="L256" s="1">
        <f t="shared" si="408"/>
        <v>91.372176997840199</v>
      </c>
      <c r="M256" s="1">
        <f t="shared" si="409"/>
        <v>47.963403342476603</v>
      </c>
      <c r="N256" s="1">
        <f t="shared" si="410"/>
        <v>8.2809482181425498</v>
      </c>
      <c r="O256" s="1">
        <f t="shared" si="411"/>
        <v>1.2304893826493899</v>
      </c>
      <c r="P256" s="1">
        <f t="shared" si="412"/>
        <v>64.826909647228206</v>
      </c>
      <c r="Q256" s="1">
        <f t="shared" si="413"/>
        <v>5.8188376781857496</v>
      </c>
      <c r="R256" s="1">
        <f t="shared" si="414"/>
        <v>3.6683554872570201</v>
      </c>
      <c r="W256" s="6">
        <v>91.372176997840199</v>
      </c>
      <c r="X256" s="6">
        <v>47.963403342476603</v>
      </c>
      <c r="Y256" s="6">
        <v>8.2809482181425498</v>
      </c>
      <c r="Z256" s="6">
        <v>1.2304893826493899</v>
      </c>
      <c r="AA256" s="6">
        <v>64.826909647228206</v>
      </c>
      <c r="AB256" s="6">
        <v>5.8188376781857496</v>
      </c>
      <c r="AC256" s="6">
        <v>3.6683554872570201</v>
      </c>
      <c r="AJ256">
        <f t="shared" ref="AJ256:AP256" si="521">AJ248</f>
        <v>1</v>
      </c>
      <c r="AK256">
        <f t="shared" si="521"/>
        <v>1</v>
      </c>
      <c r="AL256">
        <f t="shared" si="521"/>
        <v>1</v>
      </c>
      <c r="AM256">
        <f t="shared" si="521"/>
        <v>1</v>
      </c>
      <c r="AN256">
        <f t="shared" si="521"/>
        <v>1</v>
      </c>
      <c r="AO256">
        <f t="shared" si="521"/>
        <v>1</v>
      </c>
      <c r="AP256">
        <f t="shared" si="521"/>
        <v>1</v>
      </c>
    </row>
    <row r="257" spans="4:42" ht="16">
      <c r="D257" s="3"/>
      <c r="F257" s="1" t="s">
        <v>80</v>
      </c>
      <c r="G257" s="32" t="str">
        <f t="shared" si="428"/>
        <v>ACT_BND</v>
      </c>
      <c r="H257" t="str">
        <f t="shared" ref="H257" si="522">H256</f>
        <v>UP</v>
      </c>
      <c r="J257" s="4">
        <v>2050</v>
      </c>
      <c r="K257" s="4" t="str">
        <f t="shared" si="446"/>
        <v>ELCWIN00</v>
      </c>
      <c r="L257" s="1">
        <f t="shared" si="408"/>
        <v>183.969425665947</v>
      </c>
      <c r="M257" s="1">
        <f t="shared" si="409"/>
        <v>98.074990476493895</v>
      </c>
      <c r="N257" s="1">
        <f t="shared" si="410"/>
        <v>57.318334233261297</v>
      </c>
      <c r="O257" s="1">
        <f t="shared" si="411"/>
        <v>5.1254891540676697</v>
      </c>
      <c r="P257" s="1">
        <f t="shared" si="412"/>
        <v>792.04482973362099</v>
      </c>
      <c r="Q257" s="1">
        <f t="shared" si="413"/>
        <v>66.2332091792657</v>
      </c>
      <c r="R257" s="1">
        <f t="shared" si="414"/>
        <v>126.90063280381599</v>
      </c>
      <c r="W257" s="6">
        <v>183.969425665947</v>
      </c>
      <c r="X257" s="6">
        <v>98.074990476493895</v>
      </c>
      <c r="Y257" s="6">
        <v>57.318334233261297</v>
      </c>
      <c r="Z257" s="6">
        <v>5.1254891540676697</v>
      </c>
      <c r="AA257" s="6">
        <v>792.04482973362099</v>
      </c>
      <c r="AB257" s="6">
        <v>66.2332091792657</v>
      </c>
      <c r="AC257" s="6">
        <v>126.90063280381599</v>
      </c>
      <c r="AJ257">
        <f t="shared" ref="AJ257:AP257" si="523">AJ249</f>
        <v>1</v>
      </c>
      <c r="AK257">
        <f t="shared" si="523"/>
        <v>1</v>
      </c>
      <c r="AL257">
        <f t="shared" si="523"/>
        <v>1</v>
      </c>
      <c r="AM257">
        <f t="shared" si="523"/>
        <v>1</v>
      </c>
      <c r="AN257">
        <f t="shared" si="523"/>
        <v>1</v>
      </c>
      <c r="AO257">
        <f t="shared" si="523"/>
        <v>1</v>
      </c>
      <c r="AP257">
        <f t="shared" si="523"/>
        <v>1</v>
      </c>
    </row>
    <row r="258" spans="4:42" ht="16">
      <c r="D258" s="3"/>
      <c r="F258" s="1" t="s">
        <v>80</v>
      </c>
      <c r="G258" s="32" t="str">
        <f t="shared" si="428"/>
        <v>ACT_BND</v>
      </c>
      <c r="H258" t="str">
        <f t="shared" ref="H258" si="524">H257</f>
        <v>UP</v>
      </c>
      <c r="J258" s="4">
        <v>2050</v>
      </c>
      <c r="K258" s="4" t="str">
        <f t="shared" si="446"/>
        <v>ELCWOO00</v>
      </c>
      <c r="L258" s="1">
        <f t="shared" si="408"/>
        <v>272.46670811477946</v>
      </c>
      <c r="M258" s="1">
        <f t="shared" si="409"/>
        <v>60.592317682814006</v>
      </c>
      <c r="N258" s="1">
        <f t="shared" si="410"/>
        <v>213.32289190579027</v>
      </c>
      <c r="O258" s="1">
        <f t="shared" si="411"/>
        <v>0.7663183988480915</v>
      </c>
      <c r="P258" s="1">
        <f t="shared" si="412"/>
        <v>52.736400370256</v>
      </c>
      <c r="Q258" s="1">
        <f t="shared" si="413"/>
        <v>18.037441602386089</v>
      </c>
      <c r="R258" s="1">
        <f t="shared" si="414"/>
        <v>4.5944790184099427</v>
      </c>
      <c r="W258" s="6">
        <v>95.363347840172807</v>
      </c>
      <c r="X258" s="6">
        <v>21.2073111889849</v>
      </c>
      <c r="Y258" s="6">
        <v>74.663012167026594</v>
      </c>
      <c r="Z258" s="6">
        <v>0.26821143959683202</v>
      </c>
      <c r="AA258" s="6">
        <v>18.457740129589599</v>
      </c>
      <c r="AB258" s="6">
        <v>6.3131045608351304</v>
      </c>
      <c r="AC258" s="6">
        <v>1.6080676564434799</v>
      </c>
      <c r="AJ258">
        <f t="shared" ref="AJ258:AP258" si="525">AJ250</f>
        <v>0.35</v>
      </c>
      <c r="AK258">
        <f t="shared" si="525"/>
        <v>0.35</v>
      </c>
      <c r="AL258">
        <f t="shared" si="525"/>
        <v>0.35</v>
      </c>
      <c r="AM258">
        <f t="shared" si="525"/>
        <v>0.35</v>
      </c>
      <c r="AN258">
        <f t="shared" si="525"/>
        <v>0.35</v>
      </c>
      <c r="AO258">
        <f t="shared" si="525"/>
        <v>0.35</v>
      </c>
      <c r="AP258">
        <f t="shared" si="525"/>
        <v>0.35</v>
      </c>
    </row>
    <row r="261" spans="4:42">
      <c r="T261" s="1">
        <v>451.73982022009699</v>
      </c>
      <c r="U261" s="1">
        <v>24.686203193458901</v>
      </c>
      <c r="X261" s="7">
        <v>405.09976</v>
      </c>
      <c r="Y261" s="7">
        <v>22.235700000000001</v>
      </c>
    </row>
    <row r="262" spans="4:42">
      <c r="T262" s="1">
        <v>423.12757898796701</v>
      </c>
      <c r="U262" s="1">
        <v>23.723359518667099</v>
      </c>
      <c r="X262" s="7">
        <v>394.97476</v>
      </c>
      <c r="Y262" s="7">
        <v>21.679807499999999</v>
      </c>
    </row>
    <row r="263" spans="4:42">
      <c r="T263" s="1">
        <v>401.16607178854298</v>
      </c>
      <c r="U263" s="1">
        <v>26.076802082690602</v>
      </c>
      <c r="X263" s="7">
        <v>384.84976</v>
      </c>
      <c r="Y263" s="7">
        <v>21.123915</v>
      </c>
    </row>
    <row r="264" spans="4:42">
      <c r="T264" s="1">
        <v>397.423401779286</v>
      </c>
      <c r="U264" s="1">
        <v>25.808828797696101</v>
      </c>
      <c r="X264" s="7">
        <v>374.72476</v>
      </c>
      <c r="Y264" s="7">
        <v>20.568022500000001</v>
      </c>
    </row>
    <row r="265" spans="4:42">
      <c r="T265" s="1">
        <v>412.373430834104</v>
      </c>
      <c r="U265" s="1">
        <v>26.7941045664919</v>
      </c>
      <c r="X265" s="7">
        <v>364.59976</v>
      </c>
      <c r="Y265" s="7">
        <v>20.012129999999999</v>
      </c>
    </row>
    <row r="266" spans="4:42">
      <c r="T266" s="1">
        <v>377.20178278309203</v>
      </c>
      <c r="U266" s="1">
        <v>25.338792075491099</v>
      </c>
      <c r="X266" s="7">
        <v>354.47476</v>
      </c>
      <c r="Y266" s="7">
        <v>19.4562375</v>
      </c>
    </row>
    <row r="267" spans="4:42">
      <c r="T267" s="1">
        <v>365.56107595392399</v>
      </c>
      <c r="U267" s="1">
        <v>25.4122537796976</v>
      </c>
      <c r="X267" s="7">
        <v>344.34976</v>
      </c>
      <c r="Y267" s="7">
        <v>18.900345000000002</v>
      </c>
    </row>
    <row r="268" spans="4:42">
      <c r="T268" s="1">
        <v>365.29456433199601</v>
      </c>
      <c r="U268" s="1">
        <v>25.711921279440599</v>
      </c>
      <c r="X268" s="7">
        <v>334.22476</v>
      </c>
      <c r="Y268" s="7">
        <v>18.344452499999999</v>
      </c>
    </row>
    <row r="269" spans="4:42">
      <c r="T269" s="1">
        <v>380.40614938804902</v>
      </c>
      <c r="U269" s="1">
        <v>26.233562928108601</v>
      </c>
      <c r="X269" s="7">
        <v>324.09976</v>
      </c>
      <c r="Y269" s="7">
        <v>17.78856</v>
      </c>
    </row>
    <row r="270" spans="4:42">
      <c r="T270" s="1">
        <v>392.28185128046903</v>
      </c>
      <c r="U270" s="1">
        <v>26.795572590764099</v>
      </c>
      <c r="X270" s="7">
        <v>313.97476</v>
      </c>
      <c r="Y270" s="7">
        <v>17.232667500000002</v>
      </c>
    </row>
    <row r="271" spans="4:42">
      <c r="T271" s="1">
        <v>422.78891766944298</v>
      </c>
      <c r="U271" s="1">
        <v>27.816894585004601</v>
      </c>
      <c r="X271" s="7">
        <v>303.84976</v>
      </c>
      <c r="Y271" s="7">
        <v>16.676774999999999</v>
      </c>
    </row>
    <row r="272" spans="4:42">
      <c r="T272" s="1">
        <v>449.81795531214698</v>
      </c>
      <c r="U272" s="1">
        <v>27.177094523295299</v>
      </c>
      <c r="X272" s="7">
        <v>293.72476</v>
      </c>
      <c r="Y272" s="7">
        <v>16.1208825</v>
      </c>
    </row>
    <row r="273" spans="20:25">
      <c r="T273" s="1">
        <v>483.49350524529399</v>
      </c>
      <c r="U273" s="1">
        <v>26.6789867582021</v>
      </c>
      <c r="X273" s="7">
        <v>283.59976</v>
      </c>
      <c r="Y273" s="7">
        <v>15.56499</v>
      </c>
    </row>
    <row r="274" spans="20:25">
      <c r="T274" s="1">
        <v>514.50458860434003</v>
      </c>
      <c r="U274" s="1">
        <v>26.462984644656999</v>
      </c>
      <c r="X274" s="7">
        <v>273.47476</v>
      </c>
      <c r="Y274" s="7">
        <v>15.009097499999999</v>
      </c>
    </row>
    <row r="275" spans="20:25">
      <c r="T275" s="1">
        <v>570.47626812712099</v>
      </c>
      <c r="U275" s="1">
        <v>26.161492564023401</v>
      </c>
      <c r="X275" s="7">
        <v>263.34976</v>
      </c>
      <c r="Y275" s="7">
        <v>14.453205000000001</v>
      </c>
    </row>
    <row r="276" spans="20:25">
      <c r="T276" s="1">
        <v>591.15915303918598</v>
      </c>
      <c r="U276" s="1">
        <v>28.857347427234401</v>
      </c>
      <c r="X276" s="7">
        <v>253.22476</v>
      </c>
      <c r="Y276" s="7">
        <v>13.8973125</v>
      </c>
    </row>
    <row r="277" spans="20:25">
      <c r="T277" s="1">
        <v>644.37649850869002</v>
      </c>
      <c r="U277" s="1">
        <v>33.800769349480603</v>
      </c>
      <c r="X277" s="7">
        <v>243.09976</v>
      </c>
      <c r="Y277" s="7">
        <v>13.341419999999999</v>
      </c>
    </row>
    <row r="278" spans="20:25">
      <c r="T278" s="1">
        <v>697.76149028077702</v>
      </c>
      <c r="U278" s="1">
        <v>38.681996304638403</v>
      </c>
      <c r="X278" s="7">
        <v>232.97476</v>
      </c>
      <c r="Y278" s="7">
        <v>12.785527500000001</v>
      </c>
    </row>
    <row r="279" spans="20:25">
      <c r="T279" s="1">
        <v>753.70914789673998</v>
      </c>
      <c r="U279" s="1">
        <v>43.344912850971902</v>
      </c>
      <c r="X279" s="7">
        <v>222.84976</v>
      </c>
      <c r="Y279" s="7">
        <v>12.229635</v>
      </c>
    </row>
    <row r="280" spans="20:25">
      <c r="T280" s="1">
        <v>811.97684305255598</v>
      </c>
      <c r="U280" s="1">
        <v>48.710057605677299</v>
      </c>
      <c r="X280" s="7">
        <v>212.72476</v>
      </c>
      <c r="Y280" s="7">
        <v>11.673742499999999</v>
      </c>
    </row>
    <row r="281" spans="20:25">
      <c r="T281" s="1">
        <v>873.11504268229999</v>
      </c>
      <c r="U281" s="1">
        <v>53.367163653193401</v>
      </c>
      <c r="X281" s="7">
        <v>202.59976</v>
      </c>
      <c r="Y281" s="7">
        <v>11.117850000000001</v>
      </c>
    </row>
    <row r="282" spans="20:25">
      <c r="T282" s="1">
        <v>873.00817288902601</v>
      </c>
      <c r="U282" s="1">
        <v>53.016034783503002</v>
      </c>
      <c r="X282" s="7">
        <v>192.47476</v>
      </c>
      <c r="Y282" s="7">
        <v>10.5619575</v>
      </c>
    </row>
    <row r="283" spans="20:25">
      <c r="T283" s="1">
        <v>873.63942867427704</v>
      </c>
      <c r="U283" s="1">
        <v>32.786937910109998</v>
      </c>
      <c r="X283" s="7">
        <v>182.34976</v>
      </c>
      <c r="Y283" s="7">
        <v>10.006065</v>
      </c>
    </row>
    <row r="284" spans="20:25">
      <c r="T284" s="1">
        <v>868.03760567725999</v>
      </c>
      <c r="U284" s="1">
        <v>33.536365926154403</v>
      </c>
      <c r="X284" s="7">
        <v>172.22476</v>
      </c>
      <c r="Y284" s="7">
        <v>9.4501725000000008</v>
      </c>
    </row>
    <row r="285" spans="20:25">
      <c r="T285" s="1">
        <v>856.23134989200901</v>
      </c>
      <c r="U285" s="1">
        <v>54.916735508587898</v>
      </c>
      <c r="X285" s="7">
        <v>162.09976</v>
      </c>
      <c r="Y285" s="7">
        <v>8.8942800000000002</v>
      </c>
    </row>
    <row r="286" spans="20:25">
      <c r="T286" s="1">
        <v>847.93682145428397</v>
      </c>
      <c r="U286" s="1">
        <v>55.720801892419999</v>
      </c>
      <c r="X286" s="7">
        <v>151.97476</v>
      </c>
      <c r="Y286" s="7">
        <v>8.3383874999999996</v>
      </c>
    </row>
    <row r="287" spans="20:25">
      <c r="T287" s="1">
        <v>848.65731615756397</v>
      </c>
      <c r="U287" s="1">
        <v>58.329874730021601</v>
      </c>
      <c r="X287" s="7">
        <v>141.84976</v>
      </c>
      <c r="Y287" s="7">
        <v>7.7824949999999999</v>
      </c>
    </row>
    <row r="288" spans="20:25">
      <c r="T288" s="1">
        <v>848.31491977784594</v>
      </c>
      <c r="U288" s="1">
        <v>60.922476905276099</v>
      </c>
      <c r="X288" s="7">
        <v>131.72476</v>
      </c>
      <c r="Y288" s="7">
        <v>7.2266025000000003</v>
      </c>
    </row>
    <row r="289" spans="20:25">
      <c r="T289" s="1">
        <v>848.29168672220601</v>
      </c>
      <c r="U289" s="1">
        <v>63.502756690321903</v>
      </c>
      <c r="X289" s="7">
        <v>121.59976</v>
      </c>
      <c r="Y289" s="7">
        <v>6.6707099999999997</v>
      </c>
    </row>
    <row r="290" spans="20:25">
      <c r="T290" s="1">
        <v>847.55856988583696</v>
      </c>
      <c r="U290" s="1">
        <v>66.174627892625693</v>
      </c>
      <c r="X290" s="7">
        <v>111.47476</v>
      </c>
      <c r="Y290" s="7">
        <v>6.1148175</v>
      </c>
    </row>
    <row r="291" spans="20:25">
      <c r="T291" s="1">
        <v>846.53846960814599</v>
      </c>
      <c r="U291" s="1">
        <v>69.487051445027305</v>
      </c>
      <c r="X291" s="7">
        <v>101.34976</v>
      </c>
      <c r="Y291" s="7">
        <v>5.5589250000000003</v>
      </c>
    </row>
    <row r="294" spans="20:25">
      <c r="T294" t="s">
        <v>90</v>
      </c>
      <c r="X294" t="s">
        <v>91</v>
      </c>
    </row>
    <row r="295" spans="20:25">
      <c r="T295">
        <f t="shared" ref="T295:T325" si="526">T261-X261</f>
        <v>46.640060220096984</v>
      </c>
      <c r="U295">
        <f t="shared" ref="U295:U325" si="527">U261-Y261</f>
        <v>2.4505031934588999</v>
      </c>
      <c r="X295">
        <f t="shared" ref="X295:X325" si="528">T295*0.7</f>
        <v>32.648042154067888</v>
      </c>
      <c r="Y295">
        <f t="shared" ref="Y295:Y325" si="529">U295*0.7</f>
        <v>1.7153522354212298</v>
      </c>
    </row>
    <row r="296" spans="20:25">
      <c r="T296">
        <f t="shared" si="526"/>
        <v>28.152818987967009</v>
      </c>
      <c r="U296">
        <f t="shared" si="527"/>
        <v>2.0435520186670999</v>
      </c>
      <c r="X296">
        <f t="shared" si="528"/>
        <v>19.706973291576904</v>
      </c>
      <c r="Y296">
        <f t="shared" si="529"/>
        <v>1.4304864130669699</v>
      </c>
    </row>
    <row r="297" spans="20:25">
      <c r="T297">
        <f t="shared" si="526"/>
        <v>16.316311788542976</v>
      </c>
      <c r="U297">
        <f t="shared" si="527"/>
        <v>4.9528870826906015</v>
      </c>
      <c r="X297">
        <f t="shared" si="528"/>
        <v>11.421418251980082</v>
      </c>
      <c r="Y297">
        <f t="shared" si="529"/>
        <v>3.4670209578834208</v>
      </c>
    </row>
    <row r="298" spans="20:25">
      <c r="T298">
        <f t="shared" si="526"/>
        <v>22.698641779285992</v>
      </c>
      <c r="U298">
        <f t="shared" si="527"/>
        <v>5.2408062976960998</v>
      </c>
      <c r="X298">
        <f t="shared" si="528"/>
        <v>15.889049245500194</v>
      </c>
      <c r="Y298">
        <f t="shared" si="529"/>
        <v>3.6685644083872697</v>
      </c>
    </row>
    <row r="299" spans="20:25">
      <c r="T299">
        <f t="shared" si="526"/>
        <v>47.773670834103996</v>
      </c>
      <c r="U299">
        <f t="shared" si="527"/>
        <v>6.7819745664919004</v>
      </c>
      <c r="X299">
        <f t="shared" si="528"/>
        <v>33.441569583872798</v>
      </c>
      <c r="Y299">
        <f t="shared" si="529"/>
        <v>4.7473821965443301</v>
      </c>
    </row>
    <row r="300" spans="20:25">
      <c r="T300">
        <f t="shared" si="526"/>
        <v>22.727022783092025</v>
      </c>
      <c r="U300">
        <f t="shared" si="527"/>
        <v>5.8825545754910991</v>
      </c>
      <c r="X300">
        <f t="shared" si="528"/>
        <v>15.908915948164417</v>
      </c>
      <c r="Y300">
        <f t="shared" si="529"/>
        <v>4.1177882028437693</v>
      </c>
    </row>
    <row r="301" spans="20:25">
      <c r="T301">
        <f t="shared" si="526"/>
        <v>21.211315953923986</v>
      </c>
      <c r="U301">
        <f t="shared" si="527"/>
        <v>6.511908779697599</v>
      </c>
      <c r="X301">
        <f t="shared" si="528"/>
        <v>14.847921167746788</v>
      </c>
      <c r="Y301">
        <f t="shared" si="529"/>
        <v>4.5583361457883189</v>
      </c>
    </row>
    <row r="302" spans="20:25">
      <c r="T302">
        <f t="shared" si="526"/>
        <v>31.069804331996011</v>
      </c>
      <c r="U302">
        <f t="shared" si="527"/>
        <v>7.3674687794405997</v>
      </c>
      <c r="X302">
        <f t="shared" si="528"/>
        <v>21.748863032397207</v>
      </c>
      <c r="Y302">
        <f t="shared" si="529"/>
        <v>5.1572281456084195</v>
      </c>
    </row>
    <row r="303" spans="20:25">
      <c r="T303">
        <f t="shared" si="526"/>
        <v>56.306389388049013</v>
      </c>
      <c r="U303">
        <f t="shared" si="527"/>
        <v>8.4450029281086003</v>
      </c>
      <c r="X303">
        <f t="shared" si="528"/>
        <v>39.414472571634306</v>
      </c>
      <c r="Y303">
        <f t="shared" si="529"/>
        <v>5.9115020496760202</v>
      </c>
    </row>
    <row r="304" spans="20:25">
      <c r="T304">
        <f t="shared" si="526"/>
        <v>78.307091280469024</v>
      </c>
      <c r="U304">
        <f t="shared" si="527"/>
        <v>9.5629050907640973</v>
      </c>
      <c r="X304">
        <f t="shared" si="528"/>
        <v>54.814963896328315</v>
      </c>
      <c r="Y304">
        <f t="shared" si="529"/>
        <v>6.6940335635348678</v>
      </c>
    </row>
    <row r="305" spans="20:25">
      <c r="T305">
        <f t="shared" si="526"/>
        <v>118.93915766944298</v>
      </c>
      <c r="U305">
        <f t="shared" si="527"/>
        <v>11.140119585004602</v>
      </c>
      <c r="X305">
        <f t="shared" si="528"/>
        <v>83.257410368610081</v>
      </c>
      <c r="Y305">
        <f t="shared" si="529"/>
        <v>7.7980837095032207</v>
      </c>
    </row>
    <row r="306" spans="20:25">
      <c r="T306">
        <f t="shared" si="526"/>
        <v>156.09319531214697</v>
      </c>
      <c r="U306">
        <f t="shared" si="527"/>
        <v>11.056212023295299</v>
      </c>
      <c r="X306">
        <f t="shared" si="528"/>
        <v>109.26523671850288</v>
      </c>
      <c r="Y306">
        <f t="shared" si="529"/>
        <v>7.7393484163067088</v>
      </c>
    </row>
    <row r="307" spans="20:25">
      <c r="T307">
        <f t="shared" si="526"/>
        <v>199.89374524529399</v>
      </c>
      <c r="U307">
        <f t="shared" si="527"/>
        <v>11.1139967582021</v>
      </c>
      <c r="X307">
        <f t="shared" si="528"/>
        <v>139.92562167170578</v>
      </c>
      <c r="Y307">
        <f t="shared" si="529"/>
        <v>7.7797977307414694</v>
      </c>
    </row>
    <row r="308" spans="20:25">
      <c r="T308">
        <f t="shared" si="526"/>
        <v>241.02982860434003</v>
      </c>
      <c r="U308">
        <f t="shared" si="527"/>
        <v>11.453887144656999</v>
      </c>
      <c r="X308">
        <f t="shared" si="528"/>
        <v>168.72088002303801</v>
      </c>
      <c r="Y308">
        <f t="shared" si="529"/>
        <v>8.0177210012598987</v>
      </c>
    </row>
    <row r="309" spans="20:25">
      <c r="T309">
        <f t="shared" si="526"/>
        <v>307.12650812712099</v>
      </c>
      <c r="U309">
        <f t="shared" si="527"/>
        <v>11.708287564023401</v>
      </c>
      <c r="X309">
        <f t="shared" si="528"/>
        <v>214.98855568898469</v>
      </c>
      <c r="Y309">
        <f t="shared" si="529"/>
        <v>8.1958012948163805</v>
      </c>
    </row>
    <row r="310" spans="20:25">
      <c r="T310">
        <f t="shared" si="526"/>
        <v>337.93439303918598</v>
      </c>
      <c r="U310">
        <f t="shared" si="527"/>
        <v>14.960034927234402</v>
      </c>
      <c r="X310">
        <f t="shared" si="528"/>
        <v>236.55407512743017</v>
      </c>
      <c r="Y310">
        <f t="shared" si="529"/>
        <v>10.472024449064081</v>
      </c>
    </row>
    <row r="311" spans="20:25">
      <c r="T311">
        <f t="shared" si="526"/>
        <v>401.27673850869002</v>
      </c>
      <c r="U311">
        <f t="shared" si="527"/>
        <v>20.459349349480604</v>
      </c>
      <c r="X311">
        <f t="shared" si="528"/>
        <v>280.89371695608298</v>
      </c>
      <c r="Y311">
        <f t="shared" si="529"/>
        <v>14.321544544636422</v>
      </c>
    </row>
    <row r="312" spans="20:25">
      <c r="T312">
        <f t="shared" si="526"/>
        <v>464.78673028077702</v>
      </c>
      <c r="U312">
        <f t="shared" si="527"/>
        <v>25.896468804638403</v>
      </c>
      <c r="X312">
        <f t="shared" si="528"/>
        <v>325.3507111965439</v>
      </c>
      <c r="Y312">
        <f t="shared" si="529"/>
        <v>18.127528163246879</v>
      </c>
    </row>
    <row r="313" spans="20:25">
      <c r="T313">
        <f t="shared" si="526"/>
        <v>530.85938789673992</v>
      </c>
      <c r="U313">
        <f t="shared" si="527"/>
        <v>31.1152778509719</v>
      </c>
      <c r="X313">
        <f t="shared" si="528"/>
        <v>371.60157152771791</v>
      </c>
      <c r="Y313">
        <f t="shared" si="529"/>
        <v>21.780694495680329</v>
      </c>
    </row>
    <row r="314" spans="20:25">
      <c r="T314">
        <f t="shared" si="526"/>
        <v>599.25208305255592</v>
      </c>
      <c r="U314">
        <f t="shared" si="527"/>
        <v>37.036315105677303</v>
      </c>
      <c r="X314">
        <f t="shared" si="528"/>
        <v>419.47645813678912</v>
      </c>
      <c r="Y314">
        <f t="shared" si="529"/>
        <v>25.925420573974112</v>
      </c>
    </row>
    <row r="315" spans="20:25">
      <c r="T315">
        <f t="shared" si="526"/>
        <v>670.51528268230004</v>
      </c>
      <c r="U315">
        <f t="shared" si="527"/>
        <v>42.249313653193397</v>
      </c>
      <c r="X315">
        <f t="shared" si="528"/>
        <v>469.36069787760999</v>
      </c>
      <c r="Y315">
        <f t="shared" si="529"/>
        <v>29.574519557235377</v>
      </c>
    </row>
    <row r="316" spans="20:25">
      <c r="T316">
        <f t="shared" si="526"/>
        <v>680.53341288902607</v>
      </c>
      <c r="U316">
        <f t="shared" si="527"/>
        <v>42.454077283503004</v>
      </c>
      <c r="X316">
        <f t="shared" si="528"/>
        <v>476.37338902231824</v>
      </c>
      <c r="Y316">
        <f t="shared" si="529"/>
        <v>29.717854098452101</v>
      </c>
    </row>
    <row r="317" spans="20:25">
      <c r="T317">
        <f t="shared" si="526"/>
        <v>691.28966867427698</v>
      </c>
      <c r="U317">
        <f t="shared" si="527"/>
        <v>22.780872910109998</v>
      </c>
      <c r="X317">
        <f t="shared" si="528"/>
        <v>483.90276807199388</v>
      </c>
      <c r="Y317">
        <f t="shared" si="529"/>
        <v>15.946611037076998</v>
      </c>
    </row>
    <row r="318" spans="20:25">
      <c r="T318">
        <f t="shared" si="526"/>
        <v>695.81284567725993</v>
      </c>
      <c r="U318">
        <f t="shared" si="527"/>
        <v>24.086193426154402</v>
      </c>
      <c r="X318">
        <f t="shared" si="528"/>
        <v>487.06899197408194</v>
      </c>
      <c r="Y318">
        <f t="shared" si="529"/>
        <v>16.860335398308081</v>
      </c>
    </row>
    <row r="319" spans="20:25">
      <c r="T319">
        <f t="shared" si="526"/>
        <v>694.13158989200906</v>
      </c>
      <c r="U319">
        <f t="shared" si="527"/>
        <v>46.022455508587896</v>
      </c>
      <c r="X319">
        <f t="shared" si="528"/>
        <v>485.89211292440632</v>
      </c>
      <c r="Y319">
        <f t="shared" si="529"/>
        <v>32.215718856011527</v>
      </c>
    </row>
    <row r="320" spans="20:25">
      <c r="T320">
        <f t="shared" si="526"/>
        <v>695.96206145428391</v>
      </c>
      <c r="U320">
        <f t="shared" si="527"/>
        <v>47.382414392420003</v>
      </c>
      <c r="X320">
        <f t="shared" si="528"/>
        <v>487.17344301799869</v>
      </c>
      <c r="Y320">
        <f t="shared" si="529"/>
        <v>33.167690074694001</v>
      </c>
    </row>
    <row r="321" spans="20:25">
      <c r="T321">
        <f t="shared" si="526"/>
        <v>706.80755615756402</v>
      </c>
      <c r="U321">
        <f t="shared" si="527"/>
        <v>50.547379730021603</v>
      </c>
      <c r="X321">
        <f t="shared" si="528"/>
        <v>494.7652893102948</v>
      </c>
      <c r="Y321">
        <f t="shared" si="529"/>
        <v>35.383165811015118</v>
      </c>
    </row>
    <row r="322" spans="20:25">
      <c r="T322">
        <f t="shared" si="526"/>
        <v>716.59015977784588</v>
      </c>
      <c r="U322">
        <f t="shared" si="527"/>
        <v>53.695874405276101</v>
      </c>
      <c r="X322">
        <f t="shared" si="528"/>
        <v>501.6131118444921</v>
      </c>
      <c r="Y322">
        <f t="shared" si="529"/>
        <v>37.58711208369327</v>
      </c>
    </row>
    <row r="323" spans="20:25">
      <c r="T323">
        <f t="shared" si="526"/>
        <v>726.69192672220606</v>
      </c>
      <c r="U323">
        <f t="shared" si="527"/>
        <v>56.832046690321903</v>
      </c>
      <c r="X323">
        <f t="shared" si="528"/>
        <v>508.68434870554421</v>
      </c>
      <c r="Y323">
        <f t="shared" si="529"/>
        <v>39.782432683225331</v>
      </c>
    </row>
    <row r="324" spans="20:25">
      <c r="T324">
        <f t="shared" si="526"/>
        <v>736.0838098858369</v>
      </c>
      <c r="U324">
        <f t="shared" si="527"/>
        <v>60.059810392625693</v>
      </c>
      <c r="X324">
        <f t="shared" si="528"/>
        <v>515.25866692008583</v>
      </c>
      <c r="Y324">
        <f t="shared" si="529"/>
        <v>42.041867274837983</v>
      </c>
    </row>
    <row r="325" spans="20:25">
      <c r="T325">
        <f t="shared" si="526"/>
        <v>745.18870960814593</v>
      </c>
      <c r="U325">
        <f t="shared" si="527"/>
        <v>63.928126445027303</v>
      </c>
      <c r="X325">
        <f t="shared" si="528"/>
        <v>521.63209672570213</v>
      </c>
      <c r="Y325">
        <f t="shared" si="529"/>
        <v>44.749688511519111</v>
      </c>
    </row>
  </sheetData>
  <autoFilter ref="K1:K325" xr:uid="{00000000-0009-0000-0000-000010000000}"/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88ED-EE48-4966-A21F-2CB5E0D1D887}">
  <dimension ref="A1:AL73"/>
  <sheetViews>
    <sheetView topLeftCell="A4" zoomScaleNormal="100" workbookViewId="0">
      <selection activeCell="C4" sqref="C4:N12"/>
    </sheetView>
  </sheetViews>
  <sheetFormatPr defaultRowHeight="14.5"/>
  <cols>
    <col min="1" max="1" width="21.1796875" style="23" bestFit="1" customWidth="1"/>
    <col min="2" max="2" width="22.54296875" style="23" bestFit="1" customWidth="1"/>
    <col min="3" max="3" width="12.7265625" style="23" bestFit="1" customWidth="1"/>
    <col min="4" max="4" width="14.26953125" style="23" bestFit="1" customWidth="1"/>
    <col min="5" max="5" width="8" style="23" bestFit="1" customWidth="1"/>
    <col min="6" max="6" width="8.1796875" style="23" bestFit="1" customWidth="1"/>
    <col min="7" max="7" width="13.453125" style="23" bestFit="1" customWidth="1"/>
    <col min="19" max="20" width="13.1796875" style="23" bestFit="1" customWidth="1"/>
    <col min="21" max="21" width="12.36328125" style="23" bestFit="1" customWidth="1"/>
    <col min="22" max="22" width="51.81640625" style="23" bestFit="1" customWidth="1"/>
  </cols>
  <sheetData>
    <row r="1" spans="1:38">
      <c r="A1" s="23" t="s">
        <v>92</v>
      </c>
    </row>
    <row r="3" spans="1:38">
      <c r="B3" s="24"/>
    </row>
    <row r="4" spans="1:38">
      <c r="B4" s="24"/>
      <c r="C4" s="24" t="s">
        <v>93</v>
      </c>
    </row>
    <row r="5" spans="1:38">
      <c r="C5" s="24" t="s">
        <v>94</v>
      </c>
    </row>
    <row r="6" spans="1:38">
      <c r="C6" s="26"/>
      <c r="S6" s="29" t="s">
        <v>95</v>
      </c>
      <c r="T6" s="29" t="s">
        <v>96</v>
      </c>
      <c r="U6" s="29" t="s">
        <v>97</v>
      </c>
      <c r="V6" s="25" t="s">
        <v>98</v>
      </c>
    </row>
    <row r="7" spans="1:38">
      <c r="D7" s="4"/>
      <c r="I7" s="23"/>
      <c r="J7" s="23"/>
      <c r="K7" s="23"/>
      <c r="L7" s="23"/>
      <c r="M7" s="23"/>
      <c r="N7" s="23"/>
      <c r="S7" s="30">
        <v>0</v>
      </c>
      <c r="T7" s="30">
        <v>0</v>
      </c>
      <c r="U7" s="23">
        <v>3</v>
      </c>
      <c r="V7" s="23" t="s">
        <v>99</v>
      </c>
    </row>
    <row r="8" spans="1:38">
      <c r="S8" s="30">
        <v>2</v>
      </c>
      <c r="T8" s="30">
        <v>0</v>
      </c>
      <c r="U8" s="23">
        <v>4</v>
      </c>
      <c r="V8" s="23" t="s">
        <v>100</v>
      </c>
    </row>
    <row r="9" spans="1:38">
      <c r="S9" s="30">
        <v>0</v>
      </c>
      <c r="T9" s="30">
        <v>0</v>
      </c>
      <c r="U9" s="23">
        <v>3</v>
      </c>
      <c r="V9" s="23" t="s">
        <v>101</v>
      </c>
    </row>
    <row r="10" spans="1:38">
      <c r="F10" s="23" t="s">
        <v>102</v>
      </c>
      <c r="S10" s="30"/>
      <c r="T10" s="30"/>
    </row>
    <row r="11" spans="1:38">
      <c r="C11" s="25" t="s">
        <v>3</v>
      </c>
      <c r="D11" s="27" t="s">
        <v>11</v>
      </c>
      <c r="E11" s="28" t="s">
        <v>39</v>
      </c>
      <c r="F11" s="27" t="s">
        <v>10</v>
      </c>
      <c r="G11" s="26" t="s">
        <v>5</v>
      </c>
      <c r="H11" s="4" t="s">
        <v>73</v>
      </c>
      <c r="I11" s="4" t="s">
        <v>74</v>
      </c>
      <c r="J11" s="4" t="s">
        <v>75</v>
      </c>
      <c r="K11" s="4" t="s">
        <v>76</v>
      </c>
      <c r="L11" s="4" t="s">
        <v>77</v>
      </c>
      <c r="M11" s="4" t="s">
        <v>78</v>
      </c>
      <c r="N11" s="4" t="s">
        <v>79</v>
      </c>
      <c r="S11" s="30"/>
      <c r="T11" s="30"/>
    </row>
    <row r="12" spans="1:38">
      <c r="C12" s="23" t="s">
        <v>103</v>
      </c>
      <c r="D12" t="s">
        <v>16</v>
      </c>
      <c r="E12">
        <v>1</v>
      </c>
      <c r="F12" s="4">
        <v>2020</v>
      </c>
      <c r="G12" s="4" t="s">
        <v>104</v>
      </c>
      <c r="H12" s="1">
        <v>18.355750457677658</v>
      </c>
      <c r="I12" s="1">
        <v>40.475648521618858</v>
      </c>
      <c r="J12" s="1">
        <v>1.1236304155096171</v>
      </c>
      <c r="K12" s="1">
        <v>0.82176283040214015</v>
      </c>
      <c r="L12" s="1">
        <v>11.313380643834201</v>
      </c>
      <c r="M12" s="1">
        <v>13.467133302478658</v>
      </c>
      <c r="N12" s="1">
        <v>8.4582052770749723</v>
      </c>
      <c r="S12" s="4">
        <v>0</v>
      </c>
      <c r="T12" s="4">
        <v>0</v>
      </c>
      <c r="U12" s="4">
        <v>0</v>
      </c>
      <c r="V12" s="4">
        <v>0</v>
      </c>
      <c r="W12" s="6">
        <v>316.217874154068</v>
      </c>
      <c r="X12" s="4">
        <v>0</v>
      </c>
      <c r="Y12" s="6">
        <v>17.280342235421202</v>
      </c>
      <c r="AE12" s="4" t="s">
        <v>86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1:38">
      <c r="B13" s="1"/>
      <c r="C13"/>
      <c r="D13" t="s">
        <v>16</v>
      </c>
      <c r="E13">
        <v>1</v>
      </c>
      <c r="F13" s="4">
        <v>2020</v>
      </c>
      <c r="G13" s="4" t="s">
        <v>89</v>
      </c>
      <c r="H13" s="1"/>
      <c r="I13" s="1"/>
      <c r="J13" s="1"/>
      <c r="K13" s="1"/>
      <c r="L13" s="5"/>
      <c r="M13" s="1"/>
      <c r="N13" s="5"/>
      <c r="S13" s="6">
        <v>6.4245126601871796</v>
      </c>
      <c r="T13" s="6">
        <v>14.1664769825666</v>
      </c>
      <c r="U13" s="6">
        <v>0.39327064542836598</v>
      </c>
      <c r="V13" s="6">
        <v>0.28761699064074903</v>
      </c>
      <c r="W13" s="6">
        <v>3.95968322534197</v>
      </c>
      <c r="X13" s="6">
        <v>4.7134966558675302</v>
      </c>
      <c r="Y13" s="6">
        <v>2.9603718469762401</v>
      </c>
      <c r="AE13" s="4" t="s">
        <v>89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1:38">
      <c r="B14" s="1"/>
      <c r="C14"/>
      <c r="D14" t="s">
        <v>16</v>
      </c>
      <c r="E14">
        <v>1</v>
      </c>
      <c r="F14" s="4">
        <v>2021</v>
      </c>
      <c r="G14" s="4" t="s">
        <v>104</v>
      </c>
      <c r="H14" s="1">
        <v>18.446734125269973</v>
      </c>
      <c r="I14" s="1">
        <v>41.766371552833434</v>
      </c>
      <c r="J14" s="1">
        <v>1.1299186207960514</v>
      </c>
      <c r="K14" s="1">
        <v>0.83200658233055724</v>
      </c>
      <c r="L14" s="1">
        <v>12.289220662347001</v>
      </c>
      <c r="M14" s="1">
        <v>13.382939308855287</v>
      </c>
      <c r="N14" s="1">
        <v>9.4636666580479147</v>
      </c>
      <c r="S14" s="4">
        <v>0</v>
      </c>
      <c r="T14" s="4">
        <v>0</v>
      </c>
      <c r="U14" s="4">
        <v>0</v>
      </c>
      <c r="V14" s="4">
        <v>0</v>
      </c>
      <c r="W14" s="6">
        <v>296.189305291577</v>
      </c>
      <c r="X14" s="4">
        <v>0</v>
      </c>
      <c r="Y14" s="6">
        <v>16.606351663066999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1:38">
      <c r="B15" s="1"/>
      <c r="C15"/>
      <c r="D15" t="s">
        <v>16</v>
      </c>
      <c r="E15">
        <v>1</v>
      </c>
      <c r="F15" s="4">
        <v>2021</v>
      </c>
      <c r="G15" s="4" t="s">
        <v>89</v>
      </c>
      <c r="H15" s="1"/>
      <c r="I15" s="1"/>
      <c r="J15" s="1"/>
      <c r="K15" s="1"/>
      <c r="L15" s="5"/>
      <c r="M15" s="1"/>
      <c r="N15" s="5"/>
      <c r="S15" s="6">
        <v>6.4563569438444901</v>
      </c>
      <c r="T15" s="6">
        <v>14.6182300434917</v>
      </c>
      <c r="U15" s="6">
        <v>0.39547151727861801</v>
      </c>
      <c r="V15" s="6">
        <v>0.29120230381569501</v>
      </c>
      <c r="W15" s="6">
        <v>4.3012272318214499</v>
      </c>
      <c r="X15" s="6">
        <v>4.68402875809935</v>
      </c>
      <c r="Y15" s="6">
        <v>3.3122833303167698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1:38">
      <c r="B16" s="1"/>
      <c r="C16"/>
      <c r="D16" t="s">
        <v>16</v>
      </c>
      <c r="E16">
        <v>1</v>
      </c>
      <c r="F16" s="4">
        <v>2022</v>
      </c>
      <c r="G16" s="4" t="s">
        <v>104</v>
      </c>
      <c r="H16" s="1">
        <v>20.026945510644858</v>
      </c>
      <c r="I16" s="1">
        <v>57.024512194425718</v>
      </c>
      <c r="J16" s="1">
        <v>2.5378936573074142</v>
      </c>
      <c r="K16" s="1">
        <v>0.82822174226062006</v>
      </c>
      <c r="L16" s="1">
        <v>11.015981847166515</v>
      </c>
      <c r="M16" s="1">
        <v>16.145294055332716</v>
      </c>
      <c r="N16" s="1">
        <v>8.8587986176694287</v>
      </c>
      <c r="S16" s="4">
        <v>0</v>
      </c>
      <c r="T16" s="4">
        <v>0</v>
      </c>
      <c r="U16" s="4">
        <v>0</v>
      </c>
      <c r="V16" s="4">
        <v>0</v>
      </c>
      <c r="W16" s="6">
        <v>280.81625025198002</v>
      </c>
      <c r="X16" s="4">
        <v>0</v>
      </c>
      <c r="Y16" s="6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1"/>
      <c r="C17"/>
      <c r="D17" t="s">
        <v>16</v>
      </c>
      <c r="E17">
        <v>1</v>
      </c>
      <c r="F17" s="4">
        <v>2022</v>
      </c>
      <c r="G17" s="4" t="s">
        <v>89</v>
      </c>
      <c r="H17" s="1"/>
      <c r="I17" s="1"/>
      <c r="J17" s="1"/>
      <c r="K17" s="1"/>
      <c r="L17" s="5"/>
      <c r="M17" s="1"/>
      <c r="N17" s="5"/>
      <c r="S17" s="6">
        <v>7.0094309287256999</v>
      </c>
      <c r="T17" s="6">
        <v>19.958579268049</v>
      </c>
      <c r="U17" s="6">
        <v>0.88826278005759496</v>
      </c>
      <c r="V17" s="6">
        <v>0.28987760979121702</v>
      </c>
      <c r="W17" s="6">
        <v>3.8555936465082801</v>
      </c>
      <c r="X17" s="6">
        <v>5.6508529193664501</v>
      </c>
      <c r="Y17" s="6">
        <v>3.1005795161842999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1"/>
      <c r="C18"/>
      <c r="D18" t="s">
        <v>16</v>
      </c>
      <c r="E18">
        <v>1</v>
      </c>
      <c r="F18" s="4">
        <v>2023</v>
      </c>
      <c r="G18" s="4" t="s">
        <v>104</v>
      </c>
      <c r="H18" s="1">
        <v>18.555748914943944</v>
      </c>
      <c r="I18" s="1">
        <v>44.566067533467148</v>
      </c>
      <c r="J18" s="1">
        <v>2.8269257410264315</v>
      </c>
      <c r="K18" s="1">
        <v>0.80887928211457427</v>
      </c>
      <c r="L18" s="1">
        <v>15.196530155301859</v>
      </c>
      <c r="M18" s="1">
        <v>16.0691779903322</v>
      </c>
      <c r="N18" s="1">
        <v>7.8217966575131141</v>
      </c>
      <c r="S18" s="4">
        <v>0</v>
      </c>
      <c r="T18" s="4">
        <v>0</v>
      </c>
      <c r="U18" s="4">
        <v>0</v>
      </c>
      <c r="V18" s="4">
        <v>0</v>
      </c>
      <c r="W18" s="4">
        <v>278.19638124549999</v>
      </c>
      <c r="X18" s="4">
        <v>0</v>
      </c>
      <c r="Y18" s="6">
        <v>18.066180158387301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1"/>
      <c r="C19"/>
      <c r="D19" t="s">
        <v>16</v>
      </c>
      <c r="E19">
        <v>1</v>
      </c>
      <c r="F19" s="4">
        <v>2023</v>
      </c>
      <c r="G19" s="4" t="s">
        <v>89</v>
      </c>
      <c r="H19" s="1"/>
      <c r="I19" s="1"/>
      <c r="J19" s="1"/>
      <c r="K19" s="1"/>
      <c r="L19" s="5"/>
      <c r="M19" s="1"/>
      <c r="N19" s="5"/>
      <c r="S19" s="6">
        <v>6.4945121202303797</v>
      </c>
      <c r="T19" s="6">
        <v>15.598123636713501</v>
      </c>
      <c r="U19" s="6">
        <v>0.98942400935925101</v>
      </c>
      <c r="V19" s="6">
        <v>0.28310774874010097</v>
      </c>
      <c r="W19" s="6">
        <v>5.3187855543556504</v>
      </c>
      <c r="X19" s="6">
        <v>5.6242122966162702</v>
      </c>
      <c r="Y19" s="6">
        <v>2.7376288301295899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1"/>
      <c r="C20"/>
      <c r="D20" t="s">
        <v>16</v>
      </c>
      <c r="E20">
        <v>1</v>
      </c>
      <c r="F20" s="4">
        <v>2024</v>
      </c>
      <c r="G20" s="4" t="s">
        <v>104</v>
      </c>
      <c r="H20" s="1">
        <v>18.665211405944657</v>
      </c>
      <c r="I20" s="1">
        <v>38.826759588768859</v>
      </c>
      <c r="J20" s="1">
        <v>2.0936694764990231</v>
      </c>
      <c r="K20" s="1">
        <v>0.64116877548082007</v>
      </c>
      <c r="L20" s="1">
        <v>19.771069577290973</v>
      </c>
      <c r="M20" s="1">
        <v>16.361196935102345</v>
      </c>
      <c r="N20" s="1">
        <v>8.6290469320477143</v>
      </c>
      <c r="S20" s="4">
        <v>0</v>
      </c>
      <c r="T20" s="4">
        <v>0</v>
      </c>
      <c r="U20" s="4">
        <v>0</v>
      </c>
      <c r="V20" s="4">
        <v>0</v>
      </c>
      <c r="W20" s="6">
        <v>288.66140158387299</v>
      </c>
      <c r="X20" s="4">
        <v>0</v>
      </c>
      <c r="Y20" s="6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1"/>
      <c r="C21"/>
      <c r="D21" t="s">
        <v>16</v>
      </c>
      <c r="E21">
        <v>1</v>
      </c>
      <c r="F21" s="4">
        <v>2024</v>
      </c>
      <c r="G21" s="4" t="s">
        <v>89</v>
      </c>
      <c r="H21" s="1"/>
      <c r="I21" s="1"/>
      <c r="J21" s="1"/>
      <c r="K21" s="1"/>
      <c r="L21" s="5"/>
      <c r="M21" s="1"/>
      <c r="N21" s="5"/>
      <c r="S21" s="6">
        <v>6.5328239920806297</v>
      </c>
      <c r="T21" s="6">
        <v>13.589365856069101</v>
      </c>
      <c r="U21" s="6">
        <v>0.73278431677465805</v>
      </c>
      <c r="V21" s="6">
        <v>0.224409071418287</v>
      </c>
      <c r="W21" s="6">
        <v>6.9198743520518402</v>
      </c>
      <c r="X21" s="6">
        <v>5.7264189272858204</v>
      </c>
      <c r="Y21" s="6">
        <v>3.0201664262166998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1"/>
      <c r="C22"/>
      <c r="D22" t="s">
        <v>16</v>
      </c>
      <c r="E22">
        <v>1</v>
      </c>
      <c r="F22" s="4">
        <v>2025</v>
      </c>
      <c r="G22" s="4" t="s">
        <v>104</v>
      </c>
      <c r="H22" s="1">
        <v>12.796014213720058</v>
      </c>
      <c r="I22" s="1">
        <v>38.926525256505144</v>
      </c>
      <c r="J22" s="1">
        <v>1.6192999969145314</v>
      </c>
      <c r="K22" s="1">
        <v>0.79408610387740297</v>
      </c>
      <c r="L22" s="1">
        <v>11.361981291782373</v>
      </c>
      <c r="M22" s="1">
        <v>13.509841972642201</v>
      </c>
      <c r="N22" s="1">
        <v>6.1634520212897144</v>
      </c>
      <c r="S22" s="4">
        <v>0</v>
      </c>
      <c r="T22" s="4">
        <v>0</v>
      </c>
      <c r="U22" s="4">
        <v>0</v>
      </c>
      <c r="V22" s="4">
        <v>0</v>
      </c>
      <c r="W22" s="6">
        <v>264.04124794816403</v>
      </c>
      <c r="X22" s="4">
        <v>0</v>
      </c>
      <c r="Y22" s="6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1"/>
      <c r="C23"/>
      <c r="D23" t="s">
        <v>16</v>
      </c>
      <c r="E23">
        <v>1</v>
      </c>
      <c r="F23" s="4">
        <v>2025</v>
      </c>
      <c r="G23" s="4" t="s">
        <v>89</v>
      </c>
      <c r="H23" s="1"/>
      <c r="I23" s="1"/>
      <c r="J23" s="1"/>
      <c r="K23" s="1"/>
      <c r="L23" s="5"/>
      <c r="M23" s="1"/>
      <c r="N23" s="5"/>
      <c r="S23" s="6">
        <v>4.4786049748020202</v>
      </c>
      <c r="T23" s="6">
        <v>13.624283839776799</v>
      </c>
      <c r="U23" s="6">
        <v>0.56675499892008596</v>
      </c>
      <c r="V23" s="6">
        <v>0.27793013635709102</v>
      </c>
      <c r="W23" s="6">
        <v>3.97669345212383</v>
      </c>
      <c r="X23" s="6">
        <v>4.7284446904247703</v>
      </c>
      <c r="Y23" s="6">
        <v>2.1572082074513999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1"/>
      <c r="C24"/>
      <c r="D24" t="s">
        <v>16</v>
      </c>
      <c r="E24">
        <v>1</v>
      </c>
      <c r="F24" s="4">
        <v>2026</v>
      </c>
      <c r="G24" s="4" t="s">
        <v>104</v>
      </c>
      <c r="H24" s="1">
        <v>11.316538208371915</v>
      </c>
      <c r="I24" s="1">
        <v>38.174442201686858</v>
      </c>
      <c r="J24" s="1">
        <v>1.5932252062120744</v>
      </c>
      <c r="K24" s="1">
        <v>0.7416167447289943</v>
      </c>
      <c r="L24" s="1">
        <v>12.117939925948773</v>
      </c>
      <c r="M24" s="1">
        <v>13.638566656381773</v>
      </c>
      <c r="N24" s="1">
        <v>5.1965721751517151</v>
      </c>
      <c r="S24" s="4">
        <v>0</v>
      </c>
      <c r="T24" s="4">
        <v>0</v>
      </c>
      <c r="U24" s="4">
        <v>0</v>
      </c>
      <c r="V24" s="4">
        <v>0</v>
      </c>
      <c r="W24" s="6">
        <v>255.892753167747</v>
      </c>
      <c r="X24" s="4">
        <v>0</v>
      </c>
      <c r="Y24" s="6">
        <v>17.788577645788301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1"/>
      <c r="C25"/>
      <c r="D25" t="s">
        <v>16</v>
      </c>
      <c r="E25">
        <v>1</v>
      </c>
      <c r="F25" s="4">
        <v>2026</v>
      </c>
      <c r="G25" s="4" t="s">
        <v>89</v>
      </c>
      <c r="H25" s="1"/>
      <c r="I25" s="1"/>
      <c r="J25" s="1"/>
      <c r="K25" s="1"/>
      <c r="L25" s="5"/>
      <c r="M25" s="1"/>
      <c r="N25" s="5"/>
      <c r="S25" s="6">
        <v>3.9607883729301698</v>
      </c>
      <c r="T25" s="6">
        <v>13.3610547705904</v>
      </c>
      <c r="U25" s="6">
        <v>0.55762882217422605</v>
      </c>
      <c r="V25" s="6">
        <v>0.25956586065514797</v>
      </c>
      <c r="W25" s="6">
        <v>4.2412789740820704</v>
      </c>
      <c r="X25" s="6">
        <v>4.77349832973362</v>
      </c>
      <c r="Y25" s="6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1"/>
      <c r="C26"/>
      <c r="D26" t="s">
        <v>16</v>
      </c>
      <c r="E26">
        <v>1</v>
      </c>
      <c r="F26" s="4">
        <v>2027</v>
      </c>
      <c r="G26" s="4" t="s">
        <v>104</v>
      </c>
      <c r="H26" s="1">
        <v>10.598924478041743</v>
      </c>
      <c r="I26" s="1">
        <v>37.957314458603427</v>
      </c>
      <c r="J26" s="1">
        <v>0.95281135688573426</v>
      </c>
      <c r="K26" s="1">
        <v>0.82867427748637146</v>
      </c>
      <c r="L26" s="1">
        <v>11.360098025300829</v>
      </c>
      <c r="M26" s="1">
        <v>13.785274637457571</v>
      </c>
      <c r="N26" s="1">
        <v>4.6111708665021141</v>
      </c>
      <c r="S26" s="4">
        <v>0</v>
      </c>
      <c r="T26" s="4">
        <v>0</v>
      </c>
      <c r="U26" s="4">
        <v>0</v>
      </c>
      <c r="V26" s="4">
        <v>0</v>
      </c>
      <c r="W26" s="6">
        <v>255.70619503239701</v>
      </c>
      <c r="X26" s="4">
        <v>0</v>
      </c>
      <c r="Y26" s="6">
        <v>17.998344895608401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1"/>
      <c r="C27"/>
      <c r="D27" t="s">
        <v>16</v>
      </c>
      <c r="E27">
        <v>1</v>
      </c>
      <c r="F27" s="4">
        <v>2027</v>
      </c>
      <c r="G27" s="4" t="s">
        <v>89</v>
      </c>
      <c r="H27" s="1"/>
      <c r="I27" s="1"/>
      <c r="J27" s="1"/>
      <c r="K27" s="1"/>
      <c r="L27" s="5"/>
      <c r="M27" s="1"/>
      <c r="N27" s="5"/>
      <c r="S27" s="6">
        <v>3.7096235673146101</v>
      </c>
      <c r="T27" s="6">
        <v>13.285060060511199</v>
      </c>
      <c r="U27" s="6">
        <v>0.33348397491000698</v>
      </c>
      <c r="V27" s="6">
        <v>0.29003599712022998</v>
      </c>
      <c r="W27" s="6">
        <v>3.9760343088552901</v>
      </c>
      <c r="X27" s="6">
        <v>4.8248461231101496</v>
      </c>
      <c r="Y27" s="6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1"/>
      <c r="C28"/>
      <c r="D28" t="s">
        <v>16</v>
      </c>
      <c r="E28">
        <v>1</v>
      </c>
      <c r="F28" s="4">
        <v>2028</v>
      </c>
      <c r="G28" s="4" t="s">
        <v>104</v>
      </c>
      <c r="H28" s="1">
        <v>9.0888709647228296</v>
      </c>
      <c r="I28" s="1">
        <v>40.41717907538829</v>
      </c>
      <c r="J28" s="1">
        <v>0.87452106602900292</v>
      </c>
      <c r="K28" s="1">
        <v>0.80357914224004867</v>
      </c>
      <c r="L28" s="1">
        <v>15.129075388254659</v>
      </c>
      <c r="M28" s="1">
        <v>13.840206592615459</v>
      </c>
      <c r="N28" s="1">
        <v>4.7561436385374858</v>
      </c>
      <c r="S28" s="4">
        <v>0</v>
      </c>
      <c r="T28" s="4">
        <v>0</v>
      </c>
      <c r="U28" s="4">
        <v>0</v>
      </c>
      <c r="V28" s="4">
        <v>0</v>
      </c>
      <c r="W28" s="6">
        <v>266.28430457163398</v>
      </c>
      <c r="X28" s="4">
        <v>0</v>
      </c>
      <c r="Y28" s="6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1"/>
      <c r="C29"/>
      <c r="D29" t="s">
        <v>16</v>
      </c>
      <c r="E29">
        <v>1</v>
      </c>
      <c r="F29" s="4">
        <v>2028</v>
      </c>
      <c r="G29" s="4" t="s">
        <v>89</v>
      </c>
      <c r="H29" s="1"/>
      <c r="I29" s="1"/>
      <c r="J29" s="1"/>
      <c r="K29" s="1"/>
      <c r="L29" s="5"/>
      <c r="M29" s="1"/>
      <c r="N29" s="5"/>
      <c r="S29" s="6">
        <v>3.18110483765299</v>
      </c>
      <c r="T29" s="6">
        <v>14.146012676385901</v>
      </c>
      <c r="U29" s="6">
        <v>0.30608237311015102</v>
      </c>
      <c r="V29" s="6">
        <v>0.28125269978401701</v>
      </c>
      <c r="W29" s="6">
        <v>5.2951763858891301</v>
      </c>
      <c r="X29" s="6">
        <v>4.8440723074154102</v>
      </c>
      <c r="Y29" s="6">
        <v>1.6646502734881199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1"/>
      <c r="C30"/>
      <c r="D30" t="s">
        <v>16</v>
      </c>
      <c r="E30">
        <v>1</v>
      </c>
      <c r="F30" s="4">
        <v>2029</v>
      </c>
      <c r="G30" s="4" t="s">
        <v>104</v>
      </c>
      <c r="H30" s="1">
        <v>10.846799681168372</v>
      </c>
      <c r="I30" s="1">
        <v>35.693707181939715</v>
      </c>
      <c r="J30" s="1">
        <v>0.79492712372724583</v>
      </c>
      <c r="K30" s="1">
        <v>0.76473664074873993</v>
      </c>
      <c r="L30" s="1">
        <v>11.331893448524115</v>
      </c>
      <c r="M30" s="1">
        <v>13.895262357297145</v>
      </c>
      <c r="N30" s="1">
        <v>4.1947029860125431</v>
      </c>
      <c r="S30" s="4">
        <v>0</v>
      </c>
      <c r="T30" s="4">
        <v>0</v>
      </c>
      <c r="U30" s="4">
        <v>0</v>
      </c>
      <c r="V30" s="4">
        <v>0</v>
      </c>
      <c r="W30" s="6">
        <v>274.59729589632798</v>
      </c>
      <c r="X30" s="4">
        <v>0</v>
      </c>
      <c r="Y30" s="6">
        <v>18.756900813534902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1"/>
      <c r="C31"/>
      <c r="D31" t="s">
        <v>16</v>
      </c>
      <c r="E31">
        <v>1</v>
      </c>
      <c r="F31" s="4">
        <v>2029</v>
      </c>
      <c r="G31" s="4" t="s">
        <v>89</v>
      </c>
      <c r="H31" s="1"/>
      <c r="I31" s="1"/>
      <c r="J31" s="1"/>
      <c r="K31" s="1"/>
      <c r="L31" s="5"/>
      <c r="M31" s="1"/>
      <c r="N31" s="5"/>
      <c r="S31" s="6">
        <v>3.7963798884089299</v>
      </c>
      <c r="T31" s="6">
        <v>12.4927975136789</v>
      </c>
      <c r="U31" s="6">
        <v>0.27822449330453602</v>
      </c>
      <c r="V31" s="6">
        <v>0.26765782426205897</v>
      </c>
      <c r="W31" s="6">
        <v>3.96616270698344</v>
      </c>
      <c r="X31" s="4">
        <v>4.8633418250540004</v>
      </c>
      <c r="Y31" s="6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1"/>
      <c r="C32"/>
      <c r="D32" t="s">
        <v>16</v>
      </c>
      <c r="E32">
        <v>1</v>
      </c>
      <c r="F32" s="4">
        <v>2030</v>
      </c>
      <c r="G32" s="4" t="s">
        <v>104</v>
      </c>
      <c r="H32" s="1">
        <v>11.893441468682514</v>
      </c>
      <c r="I32" s="1">
        <v>32.974786204875144</v>
      </c>
      <c r="J32" s="1">
        <v>0.1299598889231717</v>
      </c>
      <c r="K32" s="1">
        <v>0.83176198159004289</v>
      </c>
      <c r="L32" s="1">
        <v>12.357297130515287</v>
      </c>
      <c r="M32" s="1">
        <v>13.970500164558258</v>
      </c>
      <c r="N32" s="1">
        <v>4.2182559863313713</v>
      </c>
      <c r="S32" s="4">
        <v>0</v>
      </c>
      <c r="T32" s="4">
        <v>0</v>
      </c>
      <c r="U32" s="4">
        <v>0</v>
      </c>
      <c r="V32" s="4">
        <v>0</v>
      </c>
      <c r="W32" s="6">
        <v>295.95224236860997</v>
      </c>
      <c r="X32" s="4">
        <v>0</v>
      </c>
      <c r="Y32" s="6">
        <v>19.471826209503199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1"/>
      <c r="C33"/>
      <c r="D33" t="s">
        <v>16</v>
      </c>
      <c r="E33">
        <v>1</v>
      </c>
      <c r="F33" s="4">
        <v>2030</v>
      </c>
      <c r="G33" s="4" t="s">
        <v>89</v>
      </c>
      <c r="H33" s="1"/>
      <c r="I33" s="1"/>
      <c r="J33" s="1"/>
      <c r="K33" s="1"/>
      <c r="L33" s="5"/>
      <c r="M33" s="1"/>
      <c r="N33" s="5"/>
      <c r="S33" s="6">
        <v>4.1627045140388796</v>
      </c>
      <c r="T33" s="6">
        <v>11.5411751717063</v>
      </c>
      <c r="U33" s="6">
        <v>4.5485961123110097E-2</v>
      </c>
      <c r="V33" s="6">
        <v>0.29111669355651498</v>
      </c>
      <c r="W33" s="6">
        <v>4.3250539956803502</v>
      </c>
      <c r="X33" s="6">
        <v>4.8896750575953902</v>
      </c>
      <c r="Y33" s="6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1"/>
      <c r="C34"/>
      <c r="D34" t="s">
        <v>16</v>
      </c>
      <c r="E34">
        <v>1</v>
      </c>
      <c r="F34" s="4">
        <v>2031</v>
      </c>
      <c r="G34" s="4" t="s">
        <v>104</v>
      </c>
      <c r="H34" s="1">
        <v>26.662497675614517</v>
      </c>
      <c r="I34" s="1">
        <v>38.189170723850573</v>
      </c>
      <c r="J34" s="1">
        <v>10.492980170729201</v>
      </c>
      <c r="K34" s="1">
        <v>0.85733927707497715</v>
      </c>
      <c r="L34" s="1">
        <v>11.92770281806026</v>
      </c>
      <c r="M34" s="1">
        <v>14.353836542219486</v>
      </c>
      <c r="N34" s="1">
        <v>3.1300401221022285</v>
      </c>
      <c r="S34" s="4">
        <v>0</v>
      </c>
      <c r="T34" s="6">
        <v>4.8010488588912903</v>
      </c>
      <c r="U34" s="6">
        <v>4.3502844348452099</v>
      </c>
      <c r="V34" s="6">
        <v>0.224360016954644</v>
      </c>
      <c r="W34" s="6">
        <v>314.87256871850298</v>
      </c>
      <c r="X34" s="4">
        <v>0</v>
      </c>
      <c r="Y34" s="6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1"/>
      <c r="C35"/>
      <c r="D35" t="s">
        <v>16</v>
      </c>
      <c r="E35">
        <v>1</v>
      </c>
      <c r="F35" s="4">
        <v>2031</v>
      </c>
      <c r="G35" s="4" t="s">
        <v>89</v>
      </c>
      <c r="H35" s="1"/>
      <c r="I35" s="1"/>
      <c r="J35" s="1"/>
      <c r="K35" s="1"/>
      <c r="L35" s="5"/>
      <c r="M35" s="1"/>
      <c r="N35" s="5"/>
      <c r="S35" s="6">
        <v>9.3318741864650807</v>
      </c>
      <c r="T35" s="6">
        <v>13.3662097533477</v>
      </c>
      <c r="U35" s="6">
        <v>3.67254305975522</v>
      </c>
      <c r="V35" s="6">
        <v>0.30006874697624197</v>
      </c>
      <c r="W35" s="6">
        <v>4.1746959863210904</v>
      </c>
      <c r="X35" s="6">
        <v>5.0238427897768201</v>
      </c>
      <c r="Y35" s="6">
        <v>1.0955140427357799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1"/>
      <c r="C36"/>
      <c r="D36" t="s">
        <v>16</v>
      </c>
      <c r="E36">
        <v>1</v>
      </c>
      <c r="F36" s="4">
        <v>2032</v>
      </c>
      <c r="G36" s="4" t="s">
        <v>104</v>
      </c>
      <c r="H36" s="1">
        <v>41.060340861874003</v>
      </c>
      <c r="I36" s="1">
        <v>33.784378818266006</v>
      </c>
      <c r="J36" s="1">
        <v>20.286174020364086</v>
      </c>
      <c r="K36" s="1">
        <v>0.81869012866399138</v>
      </c>
      <c r="L36" s="1">
        <v>24.567373423840372</v>
      </c>
      <c r="M36" s="1">
        <v>17.906977486372515</v>
      </c>
      <c r="N36" s="1">
        <v>3.8041366296410577</v>
      </c>
      <c r="S36" s="4">
        <v>0</v>
      </c>
      <c r="T36" s="6">
        <v>9.5423217170626309</v>
      </c>
      <c r="U36" s="6">
        <v>8.4806451115910697</v>
      </c>
      <c r="V36" s="6">
        <v>0.45387452267818601</v>
      </c>
      <c r="W36" s="6">
        <v>338.44545367170599</v>
      </c>
      <c r="X36" s="4">
        <v>0</v>
      </c>
      <c r="Y36" s="6">
        <v>18.675290730741501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1"/>
      <c r="C37"/>
      <c r="D37" t="s">
        <v>16</v>
      </c>
      <c r="E37">
        <v>1</v>
      </c>
      <c r="F37" s="4">
        <v>2032</v>
      </c>
      <c r="G37" s="4" t="s">
        <v>89</v>
      </c>
      <c r="H37" s="1"/>
      <c r="I37" s="1"/>
      <c r="J37" s="1"/>
      <c r="K37" s="1"/>
      <c r="L37" s="5"/>
      <c r="M37" s="1"/>
      <c r="N37" s="5"/>
      <c r="S37" s="6">
        <v>14.3711193016559</v>
      </c>
      <c r="T37" s="6">
        <v>11.824532586393101</v>
      </c>
      <c r="U37" s="6">
        <v>7.1001609071274299</v>
      </c>
      <c r="V37" s="6">
        <v>0.28654154503239698</v>
      </c>
      <c r="W37" s="6">
        <v>8.5985806983441293</v>
      </c>
      <c r="X37" s="6">
        <v>6.2674421202303803</v>
      </c>
      <c r="Y37" s="6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1"/>
      <c r="C38"/>
      <c r="D38" t="s">
        <v>16</v>
      </c>
      <c r="E38">
        <v>1</v>
      </c>
      <c r="F38" s="4">
        <v>2033</v>
      </c>
      <c r="G38" s="4" t="s">
        <v>104</v>
      </c>
      <c r="H38" s="1">
        <v>52.677021330864861</v>
      </c>
      <c r="I38" s="1">
        <v>51.329726921526287</v>
      </c>
      <c r="J38" s="1">
        <v>28.992355682402572</v>
      </c>
      <c r="K38" s="1">
        <v>0.80896190167643711</v>
      </c>
      <c r="L38" s="1">
        <v>27.800833929857031</v>
      </c>
      <c r="M38" s="1">
        <v>18.125194250745658</v>
      </c>
      <c r="N38" s="1">
        <v>4.0740927160650005</v>
      </c>
      <c r="S38" s="4">
        <v>0</v>
      </c>
      <c r="T38" s="6">
        <v>14.074620561555101</v>
      </c>
      <c r="U38" s="6">
        <v>12.4169501763859</v>
      </c>
      <c r="V38" s="6">
        <v>0.70700498020158398</v>
      </c>
      <c r="W38" s="6">
        <v>360.15321202303801</v>
      </c>
      <c r="X38" s="4">
        <v>0</v>
      </c>
      <c r="Y38" s="6">
        <v>18.524089251259898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1"/>
      <c r="C39"/>
      <c r="D39" t="s">
        <v>16</v>
      </c>
      <c r="E39">
        <v>1</v>
      </c>
      <c r="F39" s="4">
        <v>2033</v>
      </c>
      <c r="G39" s="4" t="s">
        <v>89</v>
      </c>
      <c r="H39" s="1"/>
      <c r="I39" s="1"/>
      <c r="J39" s="1"/>
      <c r="K39" s="1"/>
      <c r="L39" s="5"/>
      <c r="M39" s="1"/>
      <c r="N39" s="5"/>
      <c r="S39" s="6">
        <v>18.436957465802699</v>
      </c>
      <c r="T39" s="6">
        <v>17.965404422534199</v>
      </c>
      <c r="U39" s="6">
        <v>10.1473244888409</v>
      </c>
      <c r="V39" s="6">
        <v>0.28313666558675299</v>
      </c>
      <c r="W39" s="6">
        <v>9.7302918754499608</v>
      </c>
      <c r="X39" s="6">
        <v>6.3438179877609802</v>
      </c>
      <c r="Y39" s="6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1"/>
      <c r="C40"/>
      <c r="D40" t="s">
        <v>16</v>
      </c>
      <c r="E40">
        <v>1</v>
      </c>
      <c r="F40" s="4">
        <v>2034</v>
      </c>
      <c r="G40" s="4" t="s">
        <v>104</v>
      </c>
      <c r="H40" s="1">
        <v>64.047145130103999</v>
      </c>
      <c r="I40" s="1">
        <v>57.356333877609714</v>
      </c>
      <c r="J40" s="1">
        <v>37.535728540574006</v>
      </c>
      <c r="K40" s="1">
        <v>0.77563966522678296</v>
      </c>
      <c r="L40" s="1">
        <v>26.064567962563004</v>
      </c>
      <c r="M40" s="1">
        <v>17.385929281086085</v>
      </c>
      <c r="N40" s="1">
        <v>3.2518774712537142</v>
      </c>
      <c r="S40" s="4">
        <v>0</v>
      </c>
      <c r="T40" s="6">
        <v>18.129066447084199</v>
      </c>
      <c r="U40" s="6">
        <v>16.035832519798401</v>
      </c>
      <c r="V40" s="6">
        <v>0.98618657451403902</v>
      </c>
      <c r="W40" s="6">
        <v>399.333387688985</v>
      </c>
      <c r="X40" s="4">
        <v>0</v>
      </c>
      <c r="Y40" s="6">
        <v>18.313044794816399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1"/>
      <c r="C41"/>
      <c r="D41" t="s">
        <v>16</v>
      </c>
      <c r="E41">
        <v>1</v>
      </c>
      <c r="F41" s="4">
        <v>2034</v>
      </c>
      <c r="G41" s="4" t="s">
        <v>89</v>
      </c>
      <c r="H41" s="1"/>
      <c r="I41" s="1"/>
      <c r="J41" s="1"/>
      <c r="K41" s="1"/>
      <c r="L41" s="5"/>
      <c r="M41" s="1"/>
      <c r="N41" s="5"/>
      <c r="S41" s="6">
        <v>22.4165007955364</v>
      </c>
      <c r="T41" s="6">
        <v>20.074716857163398</v>
      </c>
      <c r="U41" s="6">
        <v>13.137504989200901</v>
      </c>
      <c r="V41" s="6">
        <v>0.27147388282937401</v>
      </c>
      <c r="W41" s="6">
        <v>9.1225987868970506</v>
      </c>
      <c r="X41" s="6">
        <v>6.0850752483801296</v>
      </c>
      <c r="Y41" s="6">
        <v>1.1381571149387999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1"/>
      <c r="C42"/>
      <c r="D42" t="s">
        <v>16</v>
      </c>
      <c r="E42">
        <v>1</v>
      </c>
      <c r="F42" s="4">
        <v>2035</v>
      </c>
      <c r="G42" s="4" t="s">
        <v>104</v>
      </c>
      <c r="H42" s="1">
        <v>71.370187688984856</v>
      </c>
      <c r="I42" s="1">
        <v>39.65833558335914</v>
      </c>
      <c r="J42" s="1">
        <v>46.869524087216007</v>
      </c>
      <c r="K42" s="1">
        <v>0.65708114779389148</v>
      </c>
      <c r="L42" s="1">
        <v>24.64127830916383</v>
      </c>
      <c r="M42" s="1">
        <v>17.198250015427345</v>
      </c>
      <c r="N42" s="1">
        <v>2.3830274863725203</v>
      </c>
      <c r="S42" s="4">
        <v>0</v>
      </c>
      <c r="T42" s="6">
        <v>20.3066372930166</v>
      </c>
      <c r="U42" s="6">
        <v>18.161211360691102</v>
      </c>
      <c r="V42" s="6">
        <v>1.57492710187185</v>
      </c>
      <c r="W42" s="6">
        <v>413.81140712743002</v>
      </c>
      <c r="X42" s="4">
        <v>0</v>
      </c>
      <c r="Y42" s="6">
        <v>20.200143199064101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1"/>
      <c r="C43"/>
      <c r="D43" t="s">
        <v>16</v>
      </c>
      <c r="E43">
        <v>1</v>
      </c>
      <c r="F43" s="4">
        <v>2035</v>
      </c>
      <c r="G43" s="4" t="s">
        <v>89</v>
      </c>
      <c r="H43" s="1"/>
      <c r="I43" s="1"/>
      <c r="J43" s="1"/>
      <c r="K43" s="1"/>
      <c r="L43" s="5"/>
      <c r="M43" s="1"/>
      <c r="N43" s="5"/>
      <c r="S43" s="6">
        <v>24.9795656911447</v>
      </c>
      <c r="T43" s="6">
        <v>13.880417454175699</v>
      </c>
      <c r="U43" s="6">
        <v>16.4043334305256</v>
      </c>
      <c r="V43" s="6">
        <v>0.22997840172786199</v>
      </c>
      <c r="W43" s="6">
        <v>8.6244474082073399</v>
      </c>
      <c r="X43" s="6">
        <v>6.0193875053995702</v>
      </c>
      <c r="Y43" s="6">
        <v>0.83405962023038205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1"/>
      <c r="C44"/>
      <c r="D44" t="s">
        <v>16</v>
      </c>
      <c r="E44">
        <v>1</v>
      </c>
      <c r="F44" s="4">
        <v>2036</v>
      </c>
      <c r="G44" s="4" t="s">
        <v>104</v>
      </c>
      <c r="H44" s="1">
        <v>83.027677980047443</v>
      </c>
      <c r="I44" s="1">
        <v>38.280439324940858</v>
      </c>
      <c r="J44" s="1">
        <v>57.596766142137142</v>
      </c>
      <c r="K44" s="1">
        <v>0.63087712393294293</v>
      </c>
      <c r="L44" s="1">
        <v>25.252638887174747</v>
      </c>
      <c r="M44" s="1">
        <v>17.050051979841601</v>
      </c>
      <c r="N44" s="1">
        <v>2.2385180258150772</v>
      </c>
      <c r="S44" s="4">
        <v>0</v>
      </c>
      <c r="T44" s="6">
        <v>26.789879874010101</v>
      </c>
      <c r="U44" s="6">
        <v>19.519286378689699</v>
      </c>
      <c r="V44" s="6">
        <v>5.1471386465082798</v>
      </c>
      <c r="W44" s="6">
        <v>451.06354895608303</v>
      </c>
      <c r="X44" s="6">
        <v>4.4245164074873999</v>
      </c>
      <c r="Y44" s="6">
        <v>23.660538544636399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1"/>
      <c r="C45"/>
      <c r="D45" t="s">
        <v>16</v>
      </c>
      <c r="E45">
        <v>1</v>
      </c>
      <c r="F45" s="4">
        <v>2036</v>
      </c>
      <c r="G45" s="4" t="s">
        <v>89</v>
      </c>
      <c r="H45" s="1"/>
      <c r="I45" s="1"/>
      <c r="J45" s="1"/>
      <c r="K45" s="1"/>
      <c r="L45" s="5"/>
      <c r="M45" s="1"/>
      <c r="N45" s="5"/>
      <c r="S45" s="6">
        <v>29.059687293016601</v>
      </c>
      <c r="T45" s="6">
        <v>13.398153763729299</v>
      </c>
      <c r="U45" s="6">
        <v>20.158868149747999</v>
      </c>
      <c r="V45" s="6">
        <v>0.22080699337653001</v>
      </c>
      <c r="W45" s="6">
        <v>8.8384236105111604</v>
      </c>
      <c r="X45" s="6">
        <v>5.96751819294456</v>
      </c>
      <c r="Y45" s="6">
        <v>0.78348130903527702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1"/>
      <c r="C46"/>
      <c r="D46" t="s">
        <v>16</v>
      </c>
      <c r="E46">
        <v>1</v>
      </c>
      <c r="F46" s="4">
        <v>2037</v>
      </c>
      <c r="G46" s="4" t="s">
        <v>104</v>
      </c>
      <c r="H46" s="1">
        <v>94.177123254139715</v>
      </c>
      <c r="I46" s="1">
        <v>37.029939575336861</v>
      </c>
      <c r="J46" s="1">
        <v>68.345690980150295</v>
      </c>
      <c r="K46" s="1">
        <v>0.59655423459837431</v>
      </c>
      <c r="L46" s="1">
        <v>26.425806767458603</v>
      </c>
      <c r="M46" s="1">
        <v>16.971784078987973</v>
      </c>
      <c r="N46" s="1">
        <v>2.22497593263396</v>
      </c>
      <c r="S46" s="4">
        <v>0</v>
      </c>
      <c r="T46" s="6">
        <v>33.103223639308901</v>
      </c>
      <c r="U46" s="6">
        <v>20.955950449964</v>
      </c>
      <c r="V46" s="6">
        <v>8.6832633945284403</v>
      </c>
      <c r="W46" s="6">
        <v>488.43304319654402</v>
      </c>
      <c r="X46" s="6">
        <v>9.2139753275737899</v>
      </c>
      <c r="Y46" s="6">
        <v>27.077397413246899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1"/>
      <c r="C47"/>
      <c r="D47" t="s">
        <v>16</v>
      </c>
      <c r="E47">
        <v>1</v>
      </c>
      <c r="F47" s="4">
        <v>2037</v>
      </c>
      <c r="G47" s="4" t="s">
        <v>89</v>
      </c>
      <c r="H47" s="1"/>
      <c r="I47" s="1"/>
      <c r="J47" s="1"/>
      <c r="K47" s="1"/>
      <c r="L47" s="5"/>
      <c r="M47" s="1"/>
      <c r="N47" s="5"/>
      <c r="S47" s="6">
        <v>32.961993138948898</v>
      </c>
      <c r="T47" s="6">
        <v>12.960478851367901</v>
      </c>
      <c r="U47" s="6">
        <v>23.920991843052601</v>
      </c>
      <c r="V47" s="6">
        <v>0.20879398210943101</v>
      </c>
      <c r="W47" s="6">
        <v>9.2490323686105107</v>
      </c>
      <c r="X47" s="6">
        <v>5.9401244276457899</v>
      </c>
      <c r="Y47" s="6">
        <v>0.77874157642188602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1"/>
      <c r="C48"/>
      <c r="D48" t="s">
        <v>16</v>
      </c>
      <c r="E48">
        <v>1</v>
      </c>
      <c r="F48" s="4">
        <v>2038</v>
      </c>
      <c r="G48" s="4" t="s">
        <v>104</v>
      </c>
      <c r="H48" s="1">
        <v>105.21812516712944</v>
      </c>
      <c r="I48" s="1">
        <v>36.461262291772002</v>
      </c>
      <c r="J48" s="1">
        <v>79.048824190064863</v>
      </c>
      <c r="K48" s="1">
        <v>0.56492296749974291</v>
      </c>
      <c r="L48" s="1">
        <v>27.247343258253629</v>
      </c>
      <c r="M48" s="1">
        <v>16.868955394425601</v>
      </c>
      <c r="N48" s="1">
        <v>2.1771014670472089</v>
      </c>
      <c r="S48" s="4">
        <v>0</v>
      </c>
      <c r="T48" s="6">
        <v>39.097295428365697</v>
      </c>
      <c r="U48" s="6">
        <v>22.249630979121701</v>
      </c>
      <c r="V48" s="6">
        <v>12.2539586213103</v>
      </c>
      <c r="W48" s="6">
        <v>527.59640352771805</v>
      </c>
      <c r="X48" s="6">
        <v>14.069433405327599</v>
      </c>
      <c r="Y48" s="6">
        <v>30.341438995680299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1"/>
      <c r="C49"/>
      <c r="D49" t="s">
        <v>16</v>
      </c>
      <c r="E49">
        <v>1</v>
      </c>
      <c r="F49" s="4">
        <v>2038</v>
      </c>
      <c r="G49" s="4" t="s">
        <v>89</v>
      </c>
      <c r="H49" s="1"/>
      <c r="I49" s="1"/>
      <c r="J49" s="1"/>
      <c r="K49" s="1"/>
      <c r="L49" s="5"/>
      <c r="M49" s="1"/>
      <c r="N49" s="5"/>
      <c r="S49" s="6">
        <v>36.826343808495302</v>
      </c>
      <c r="T49" s="6">
        <v>12.761441802120199</v>
      </c>
      <c r="U49" s="6">
        <v>27.667088466522699</v>
      </c>
      <c r="V49" s="6">
        <v>0.19772303862491</v>
      </c>
      <c r="W49" s="6">
        <v>9.5365701403887702</v>
      </c>
      <c r="X49" s="6">
        <v>5.9041343880489601</v>
      </c>
      <c r="Y49" s="6">
        <v>0.76198551346652299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1"/>
      <c r="C50"/>
      <c r="D50" t="s">
        <v>16</v>
      </c>
      <c r="E50">
        <v>1</v>
      </c>
      <c r="F50" s="4">
        <v>2039</v>
      </c>
      <c r="G50" s="4" t="s">
        <v>104</v>
      </c>
      <c r="H50" s="1">
        <v>116.64059827213831</v>
      </c>
      <c r="I50" s="1">
        <v>36.035279332479718</v>
      </c>
      <c r="J50" s="1">
        <v>89.740439247146</v>
      </c>
      <c r="K50" s="1">
        <v>0.54610548740100862</v>
      </c>
      <c r="L50" s="1">
        <v>28.395209009564944</v>
      </c>
      <c r="M50" s="1">
        <v>16.877503589427143</v>
      </c>
      <c r="N50" s="1">
        <v>2.3179482478864544</v>
      </c>
      <c r="S50" s="4">
        <v>0</v>
      </c>
      <c r="T50" s="6">
        <v>44.967276421886197</v>
      </c>
      <c r="U50" s="6">
        <v>23.557080975521998</v>
      </c>
      <c r="V50" s="6">
        <v>15.8899430201584</v>
      </c>
      <c r="W50" s="6">
        <v>568.383790136789</v>
      </c>
      <c r="X50" s="6">
        <v>18.877288574514001</v>
      </c>
      <c r="Y50" s="6">
        <v>34.097040323974099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1"/>
      <c r="C51"/>
      <c r="D51" t="s">
        <v>16</v>
      </c>
      <c r="E51">
        <v>1</v>
      </c>
      <c r="F51" s="4">
        <v>2039</v>
      </c>
      <c r="G51" s="4" t="s">
        <v>89</v>
      </c>
      <c r="H51" s="1"/>
      <c r="I51" s="1"/>
      <c r="J51" s="1"/>
      <c r="K51" s="1"/>
      <c r="L51" s="5"/>
      <c r="M51" s="1"/>
      <c r="N51" s="5"/>
      <c r="S51" s="6">
        <v>40.824209395248403</v>
      </c>
      <c r="T51" s="6">
        <v>12.6123477663679</v>
      </c>
      <c r="U51" s="6">
        <v>31.4091537365011</v>
      </c>
      <c r="V51" s="6">
        <v>0.191136920590353</v>
      </c>
      <c r="W51" s="6">
        <v>9.9383231533477296</v>
      </c>
      <c r="X51" s="6">
        <v>5.9071262562994997</v>
      </c>
      <c r="Y51" s="6">
        <v>0.81128188676025903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1"/>
      <c r="C52"/>
      <c r="D52" t="s">
        <v>16</v>
      </c>
      <c r="E52">
        <v>1</v>
      </c>
      <c r="F52" s="4">
        <v>2040</v>
      </c>
      <c r="G52" s="4" t="s">
        <v>104</v>
      </c>
      <c r="H52" s="1">
        <v>128.03728561143686</v>
      </c>
      <c r="I52" s="1">
        <v>34.689576205574291</v>
      </c>
      <c r="J52" s="1">
        <v>100.453650509102</v>
      </c>
      <c r="K52" s="1">
        <v>0.52705969371593142</v>
      </c>
      <c r="L52" s="1">
        <v>29.930804731050003</v>
      </c>
      <c r="M52" s="1">
        <v>16.979977208680459</v>
      </c>
      <c r="N52" s="1">
        <v>2.3701399331482058</v>
      </c>
      <c r="S52" s="6">
        <v>0.77317010871130298</v>
      </c>
      <c r="T52" s="6">
        <v>50.659103347732199</v>
      </c>
      <c r="U52" s="6">
        <v>25.101405964722801</v>
      </c>
      <c r="V52" s="6">
        <v>20.071478380129602</v>
      </c>
      <c r="W52" s="6">
        <v>611.18052987760996</v>
      </c>
      <c r="X52" s="6">
        <v>24.004328362131002</v>
      </c>
      <c r="Y52" s="6">
        <v>37.357014557235402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1"/>
      <c r="C53"/>
      <c r="D53" t="s">
        <v>16</v>
      </c>
      <c r="E53">
        <v>1</v>
      </c>
      <c r="F53" s="4">
        <v>2040</v>
      </c>
      <c r="G53" s="4" t="s">
        <v>89</v>
      </c>
      <c r="H53" s="1"/>
      <c r="I53" s="1"/>
      <c r="J53" s="1"/>
      <c r="K53" s="1"/>
      <c r="L53" s="5"/>
      <c r="M53" s="1"/>
      <c r="N53" s="5"/>
      <c r="S53" s="6">
        <v>44.8130499640029</v>
      </c>
      <c r="T53" s="6">
        <v>12.141351671951</v>
      </c>
      <c r="U53" s="6">
        <v>35.1587776781857</v>
      </c>
      <c r="V53" s="6">
        <v>0.18447089280057599</v>
      </c>
      <c r="W53" s="6">
        <v>10.4757816558675</v>
      </c>
      <c r="X53" s="6">
        <v>5.9429920230381601</v>
      </c>
      <c r="Y53" s="6">
        <v>0.82954897660187199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1"/>
      <c r="C54"/>
      <c r="D54" t="s">
        <v>16</v>
      </c>
      <c r="E54">
        <v>1</v>
      </c>
      <c r="F54" s="4">
        <v>2041</v>
      </c>
      <c r="G54" s="4" t="s">
        <v>104</v>
      </c>
      <c r="H54" s="1">
        <v>141.66573413555486</v>
      </c>
      <c r="I54" s="1">
        <v>37.589265582330576</v>
      </c>
      <c r="J54" s="1">
        <v>111.26653625424258</v>
      </c>
      <c r="K54" s="1">
        <v>0.59094575388254578</v>
      </c>
      <c r="L54" s="1">
        <v>33.265821803970006</v>
      </c>
      <c r="M54" s="1">
        <v>17.099709225547659</v>
      </c>
      <c r="N54" s="1">
        <v>2.4932865309061003</v>
      </c>
      <c r="S54" s="6">
        <v>5.1629891216702699</v>
      </c>
      <c r="T54" s="6">
        <v>50.541701295896303</v>
      </c>
      <c r="U54" s="6">
        <v>24.850911796256302</v>
      </c>
      <c r="V54" s="6">
        <v>23.534682001439901</v>
      </c>
      <c r="W54" s="6">
        <v>611.10572102231799</v>
      </c>
      <c r="X54" s="6">
        <v>32.587405637148997</v>
      </c>
      <c r="Y54" s="6">
        <v>37.111224348452097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1"/>
      <c r="C55"/>
      <c r="D55" t="s">
        <v>16</v>
      </c>
      <c r="E55">
        <v>1</v>
      </c>
      <c r="F55" s="4">
        <v>2041</v>
      </c>
      <c r="G55" s="4" t="s">
        <v>89</v>
      </c>
      <c r="H55" s="1"/>
      <c r="I55" s="1"/>
      <c r="J55" s="1"/>
      <c r="K55" s="1"/>
      <c r="L55" s="5"/>
      <c r="M55" s="1"/>
      <c r="N55" s="5"/>
      <c r="S55" s="6">
        <v>49.583006947444197</v>
      </c>
      <c r="T55" s="6">
        <v>13.156242953815701</v>
      </c>
      <c r="U55" s="6">
        <v>38.943287688984903</v>
      </c>
      <c r="V55" s="6">
        <v>0.20683101385889099</v>
      </c>
      <c r="W55" s="6">
        <v>11.6430376313895</v>
      </c>
      <c r="X55" s="6">
        <v>5.9848982289416801</v>
      </c>
      <c r="Y55" s="6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1"/>
      <c r="C56"/>
      <c r="D56" t="s">
        <v>16</v>
      </c>
      <c r="E56">
        <v>1</v>
      </c>
      <c r="F56" s="4">
        <v>2042</v>
      </c>
      <c r="G56" s="4" t="s">
        <v>104</v>
      </c>
      <c r="H56" s="1">
        <v>154.91719818985914</v>
      </c>
      <c r="I56" s="1">
        <v>38.155469045263715</v>
      </c>
      <c r="J56" s="1">
        <v>122.05248462408716</v>
      </c>
      <c r="K56" s="1">
        <v>0.65163175017998576</v>
      </c>
      <c r="L56" s="1">
        <v>37.017378627995434</v>
      </c>
      <c r="M56" s="1">
        <v>17.647877938907744</v>
      </c>
      <c r="N56" s="1">
        <v>3.961776793170829</v>
      </c>
      <c r="S56" s="6">
        <v>9.4562923362130995</v>
      </c>
      <c r="T56" s="6">
        <v>50.074867710583099</v>
      </c>
      <c r="U56" s="6">
        <v>24.637380345572399</v>
      </c>
      <c r="V56" s="6">
        <v>27.2428120482361</v>
      </c>
      <c r="W56" s="6">
        <v>611.547600071994</v>
      </c>
      <c r="X56" s="6">
        <v>41.5714145428366</v>
      </c>
      <c r="Y56" s="6">
        <v>22.950856537077001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1"/>
      <c r="C57"/>
      <c r="D57" t="s">
        <v>16</v>
      </c>
      <c r="E57">
        <v>1</v>
      </c>
      <c r="F57" s="4">
        <v>2042</v>
      </c>
      <c r="G57" s="4" t="s">
        <v>89</v>
      </c>
      <c r="H57" s="1"/>
      <c r="I57" s="1"/>
      <c r="J57" s="1"/>
      <c r="K57" s="1"/>
      <c r="L57" s="5"/>
      <c r="M57" s="1"/>
      <c r="N57" s="5"/>
      <c r="S57" s="6">
        <v>54.221019366450697</v>
      </c>
      <c r="T57" s="6">
        <v>13.3544141658423</v>
      </c>
      <c r="U57" s="6">
        <v>42.718369618430501</v>
      </c>
      <c r="V57" s="6">
        <v>0.228071112562995</v>
      </c>
      <c r="W57" s="6">
        <v>12.9560825197984</v>
      </c>
      <c r="X57" s="6">
        <v>6.1767572786177096</v>
      </c>
      <c r="Y57" s="6">
        <v>1.3866218776097901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1"/>
      <c r="C58"/>
      <c r="D58" t="s">
        <v>16</v>
      </c>
      <c r="E58">
        <v>1</v>
      </c>
      <c r="F58" s="4">
        <v>2043</v>
      </c>
      <c r="G58" s="4" t="s">
        <v>104</v>
      </c>
      <c r="H58" s="1">
        <v>168.16390836161688</v>
      </c>
      <c r="I58" s="1">
        <v>39.004221559827144</v>
      </c>
      <c r="J58" s="1">
        <v>133.00109595803772</v>
      </c>
      <c r="K58" s="1">
        <v>0.64996102468374006</v>
      </c>
      <c r="L58" s="1">
        <v>39.791657451404006</v>
      </c>
      <c r="M58" s="1">
        <v>17.811819921834829</v>
      </c>
      <c r="N58" s="1">
        <v>4.2743011189961999</v>
      </c>
      <c r="S58" s="6">
        <v>13.7297768466523</v>
      </c>
      <c r="T58" s="6">
        <v>49.9678907847372</v>
      </c>
      <c r="U58" s="6">
        <v>24.446897508999299</v>
      </c>
      <c r="V58" s="6">
        <v>30.468425352771799</v>
      </c>
      <c r="W58" s="6">
        <v>607.62632397408197</v>
      </c>
      <c r="X58" s="6">
        <v>49.899014074874003</v>
      </c>
      <c r="Y58" s="6">
        <v>23.475456148308101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1"/>
      <c r="C59"/>
      <c r="D59" t="s">
        <v>16</v>
      </c>
      <c r="E59">
        <v>1</v>
      </c>
      <c r="F59" s="4">
        <v>2043</v>
      </c>
      <c r="G59" s="4" t="s">
        <v>89</v>
      </c>
      <c r="H59" s="1"/>
      <c r="I59" s="1"/>
      <c r="J59" s="1"/>
      <c r="K59" s="1"/>
      <c r="L59" s="5"/>
      <c r="M59" s="1"/>
      <c r="N59" s="5"/>
      <c r="S59" s="6">
        <v>58.8573679265659</v>
      </c>
      <c r="T59" s="6">
        <v>13.6514775459395</v>
      </c>
      <c r="U59" s="6">
        <v>46.550383585313199</v>
      </c>
      <c r="V59" s="6">
        <v>0.22748635863930899</v>
      </c>
      <c r="W59" s="6">
        <v>13.927080107991401</v>
      </c>
      <c r="X59" s="6">
        <v>6.2341369726421902</v>
      </c>
      <c r="Y59" s="6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1"/>
      <c r="C60"/>
      <c r="D60" t="s">
        <v>16</v>
      </c>
      <c r="E60">
        <v>1</v>
      </c>
      <c r="F60" s="4">
        <v>2044</v>
      </c>
      <c r="G60" s="4" t="s">
        <v>104</v>
      </c>
      <c r="H60" s="1">
        <v>181.39141026432171</v>
      </c>
      <c r="I60" s="1">
        <v>41.819432843361142</v>
      </c>
      <c r="J60" s="1">
        <v>143.71447475059142</v>
      </c>
      <c r="K60" s="1">
        <v>0.62731238362645148</v>
      </c>
      <c r="L60" s="1">
        <v>40.687841777229146</v>
      </c>
      <c r="M60" s="1">
        <v>17.17886060886557</v>
      </c>
      <c r="N60" s="1">
        <v>3.3962072783297432</v>
      </c>
      <c r="S60" s="6">
        <v>17.9524472642189</v>
      </c>
      <c r="T60" s="6">
        <v>50.100450035997099</v>
      </c>
      <c r="U60" s="6">
        <v>24.167531450683899</v>
      </c>
      <c r="V60" s="6">
        <v>33.451810025198</v>
      </c>
      <c r="W60" s="6">
        <v>599.36194492440598</v>
      </c>
      <c r="X60" s="6">
        <v>57.076023470122401</v>
      </c>
      <c r="Y60" s="6">
        <v>38.441714856011501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1"/>
      <c r="C61"/>
      <c r="D61" t="s">
        <v>16</v>
      </c>
      <c r="E61">
        <v>1</v>
      </c>
      <c r="F61" s="4">
        <v>2044</v>
      </c>
      <c r="G61" s="4" t="s">
        <v>89</v>
      </c>
      <c r="H61" s="1"/>
      <c r="I61" s="1"/>
      <c r="J61" s="1"/>
      <c r="K61" s="1"/>
      <c r="L61" s="5"/>
      <c r="M61" s="1"/>
      <c r="N61" s="5"/>
      <c r="S61" s="6">
        <v>63.486993592512597</v>
      </c>
      <c r="T61" s="6">
        <v>14.6368014951764</v>
      </c>
      <c r="U61" s="6">
        <v>50.300066162706997</v>
      </c>
      <c r="V61" s="6">
        <v>0.219559334269258</v>
      </c>
      <c r="W61" s="6">
        <v>14.240744622030199</v>
      </c>
      <c r="X61" s="6">
        <v>6.0126012131029496</v>
      </c>
      <c r="Y61" s="6">
        <v>1.1886725474154101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1"/>
      <c r="C62"/>
      <c r="D62" t="s">
        <v>16</v>
      </c>
      <c r="E62">
        <v>1</v>
      </c>
      <c r="F62" s="4">
        <v>2045</v>
      </c>
      <c r="G62" s="4" t="s">
        <v>104</v>
      </c>
      <c r="H62" s="1">
        <v>194.46366070142972</v>
      </c>
      <c r="I62" s="1">
        <v>41.992681487627145</v>
      </c>
      <c r="J62" s="1">
        <v>154.5013963797183</v>
      </c>
      <c r="K62" s="1">
        <v>0.58231514080016578</v>
      </c>
      <c r="L62" s="1">
        <v>42.132151434742291</v>
      </c>
      <c r="M62" s="1">
        <v>17.087766615242202</v>
      </c>
      <c r="N62" s="1">
        <v>3.5487959508382287</v>
      </c>
      <c r="S62" s="6">
        <v>21.8002052663787</v>
      </c>
      <c r="T62" s="6">
        <v>49.1338259179266</v>
      </c>
      <c r="U62" s="6">
        <v>23.671588556515498</v>
      </c>
      <c r="V62" s="6">
        <v>36.395849280057597</v>
      </c>
      <c r="W62" s="6">
        <v>593.55577501799905</v>
      </c>
      <c r="X62" s="6">
        <v>64.302603671706294</v>
      </c>
      <c r="Y62" s="6">
        <v>39.004561324694002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1"/>
      <c r="C63"/>
      <c r="D63" t="s">
        <v>16</v>
      </c>
      <c r="E63">
        <v>1</v>
      </c>
      <c r="F63" s="4">
        <v>2045</v>
      </c>
      <c r="G63" s="4" t="s">
        <v>89</v>
      </c>
      <c r="H63" s="1"/>
      <c r="I63" s="1"/>
      <c r="J63" s="1"/>
      <c r="K63" s="1"/>
      <c r="L63" s="5"/>
      <c r="M63" s="1"/>
      <c r="N63" s="5"/>
      <c r="S63" s="6">
        <v>68.062281245500401</v>
      </c>
      <c r="T63" s="6">
        <v>14.6974385206695</v>
      </c>
      <c r="U63" s="6">
        <v>54.075488732901398</v>
      </c>
      <c r="V63" s="6">
        <v>0.203810299280058</v>
      </c>
      <c r="W63" s="6">
        <v>14.746253002159801</v>
      </c>
      <c r="X63" s="6">
        <v>5.9807183153347703</v>
      </c>
      <c r="Y63" s="6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1"/>
      <c r="C64"/>
      <c r="D64" t="s">
        <v>16</v>
      </c>
      <c r="E64">
        <v>1</v>
      </c>
      <c r="F64" s="4">
        <v>2046</v>
      </c>
      <c r="G64" s="4" t="s">
        <v>104</v>
      </c>
      <c r="H64" s="1">
        <v>209.72529569063056</v>
      </c>
      <c r="I64" s="1">
        <v>43.340662481538573</v>
      </c>
      <c r="J64" s="1">
        <v>166.24556597757888</v>
      </c>
      <c r="K64" s="1">
        <v>0.63447894003908289</v>
      </c>
      <c r="L64" s="1">
        <v>44.486669299598866</v>
      </c>
      <c r="M64" s="1">
        <v>17.509933395042687</v>
      </c>
      <c r="N64" s="1">
        <v>3.9347987685899435</v>
      </c>
      <c r="S64" s="6">
        <v>26.024123930885501</v>
      </c>
      <c r="T64" s="6">
        <v>49.088393052555801</v>
      </c>
      <c r="U64" s="6">
        <v>23.837159406047501</v>
      </c>
      <c r="V64" s="6">
        <v>38.409071094312502</v>
      </c>
      <c r="W64" s="6">
        <v>594.06012131029502</v>
      </c>
      <c r="X64" s="6">
        <v>65.204412347012195</v>
      </c>
      <c r="Y64" s="6">
        <v>40.830912311015098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1"/>
      <c r="C65"/>
      <c r="D65" t="s">
        <v>16</v>
      </c>
      <c r="E65">
        <v>1</v>
      </c>
      <c r="F65" s="4">
        <v>2046</v>
      </c>
      <c r="G65" s="4" t="s">
        <v>89</v>
      </c>
      <c r="H65" s="1"/>
      <c r="I65" s="1"/>
      <c r="J65" s="1"/>
      <c r="K65" s="1"/>
      <c r="L65" s="5"/>
      <c r="M65" s="1"/>
      <c r="N65" s="5"/>
      <c r="S65" s="6">
        <v>73.403853491720696</v>
      </c>
      <c r="T65" s="6">
        <v>15.1692318685385</v>
      </c>
      <c r="U65" s="6">
        <v>58.1859480921526</v>
      </c>
      <c r="V65" s="6">
        <v>0.22206762901367899</v>
      </c>
      <c r="W65" s="6">
        <v>15.570334254859601</v>
      </c>
      <c r="X65" s="6">
        <v>6.1284766882649402</v>
      </c>
      <c r="Y65" s="6">
        <v>1.3771795690064801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1"/>
      <c r="C66"/>
      <c r="D66" t="s">
        <v>16</v>
      </c>
      <c r="E66">
        <v>1</v>
      </c>
      <c r="F66" s="4">
        <v>2047</v>
      </c>
      <c r="G66" s="4" t="s">
        <v>104</v>
      </c>
      <c r="H66" s="1">
        <v>225.31611056258345</v>
      </c>
      <c r="I66" s="1">
        <v>46.442437115293714</v>
      </c>
      <c r="J66" s="1">
        <v>178.03102962048743</v>
      </c>
      <c r="K66" s="1">
        <v>0.68779322904453433</v>
      </c>
      <c r="L66" s="1">
        <v>46.758253255168292</v>
      </c>
      <c r="M66" s="1">
        <v>17.661555312146458</v>
      </c>
      <c r="N66" s="1">
        <v>4.2518956988583723</v>
      </c>
      <c r="S66" s="6">
        <v>30.754172764578801</v>
      </c>
      <c r="T66" s="6">
        <v>49.892939560835103</v>
      </c>
      <c r="U66" s="6">
        <v>24.1296509179266</v>
      </c>
      <c r="V66" s="6">
        <v>40.717251907847398</v>
      </c>
      <c r="W66" s="6">
        <v>593.82044384449205</v>
      </c>
      <c r="X66" s="6">
        <v>65.944175485961097</v>
      </c>
      <c r="Y66" s="6">
        <v>42.645733833693299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1"/>
      <c r="C67"/>
      <c r="D67" t="s">
        <v>16</v>
      </c>
      <c r="E67">
        <v>1</v>
      </c>
      <c r="F67" s="4">
        <v>2047</v>
      </c>
      <c r="G67" s="4" t="s">
        <v>89</v>
      </c>
      <c r="H67" s="1"/>
      <c r="I67" s="1"/>
      <c r="J67" s="1"/>
      <c r="K67" s="1"/>
      <c r="L67" s="5"/>
      <c r="M67" s="1"/>
      <c r="N67" s="5"/>
      <c r="S67" s="6">
        <v>78.860638696904203</v>
      </c>
      <c r="T67" s="6">
        <v>16.254852990352799</v>
      </c>
      <c r="U67" s="6">
        <v>62.310860367170598</v>
      </c>
      <c r="V67" s="6">
        <v>0.24072763016558699</v>
      </c>
      <c r="W67" s="6">
        <v>16.3653886393089</v>
      </c>
      <c r="X67" s="6">
        <v>6.1815443592512596</v>
      </c>
      <c r="Y67" s="6">
        <v>1.4881634946004301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1"/>
      <c r="C68"/>
      <c r="D68" t="s">
        <v>16</v>
      </c>
      <c r="E68">
        <v>1</v>
      </c>
      <c r="F68" s="4">
        <v>2048</v>
      </c>
      <c r="G68" s="4" t="s">
        <v>104</v>
      </c>
      <c r="H68" s="1">
        <v>241.19334310398031</v>
      </c>
      <c r="I68" s="1">
        <v>49.84288809287257</v>
      </c>
      <c r="J68" s="1">
        <v>189.78118759642086</v>
      </c>
      <c r="K68" s="1">
        <v>0.70555908865576578</v>
      </c>
      <c r="L68" s="1">
        <v>49.107004000822862</v>
      </c>
      <c r="M68" s="1">
        <v>17.85680940039083</v>
      </c>
      <c r="N68" s="1">
        <v>4.4361195022832574</v>
      </c>
      <c r="S68" s="6">
        <v>35.855818174946002</v>
      </c>
      <c r="T68" s="6">
        <v>51.173305687545003</v>
      </c>
      <c r="U68" s="6">
        <v>24.438663966882601</v>
      </c>
      <c r="V68" s="6">
        <v>42.985644600432003</v>
      </c>
      <c r="W68" s="6">
        <v>593.80418070554401</v>
      </c>
      <c r="X68" s="6">
        <v>66.659719834413195</v>
      </c>
      <c r="Y68" s="6">
        <v>44.451929683225302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1"/>
      <c r="C69"/>
      <c r="D69" t="s">
        <v>16</v>
      </c>
      <c r="E69">
        <v>1</v>
      </c>
      <c r="F69" s="4">
        <v>2048</v>
      </c>
      <c r="G69" s="4" t="s">
        <v>89</v>
      </c>
      <c r="H69" s="1"/>
      <c r="I69" s="1"/>
      <c r="J69" s="1"/>
      <c r="K69" s="1"/>
      <c r="L69" s="5"/>
      <c r="M69" s="1"/>
      <c r="N69" s="5"/>
      <c r="S69" s="6">
        <v>84.417670086393102</v>
      </c>
      <c r="T69" s="6">
        <v>17.4450108325054</v>
      </c>
      <c r="U69" s="6">
        <v>66.423415658747302</v>
      </c>
      <c r="V69" s="6">
        <v>0.246945681029518</v>
      </c>
      <c r="W69" s="6">
        <v>17.187451400288001</v>
      </c>
      <c r="X69" s="6">
        <v>6.2498832901367898</v>
      </c>
      <c r="Y69" s="6">
        <v>1.5526418257991399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1"/>
      <c r="C70"/>
      <c r="D70" t="s">
        <v>16</v>
      </c>
      <c r="E70">
        <v>1</v>
      </c>
      <c r="F70" s="4">
        <v>2049</v>
      </c>
      <c r="G70" s="4" t="s">
        <v>104</v>
      </c>
      <c r="H70" s="1">
        <v>256.82960506016656</v>
      </c>
      <c r="I70" s="1">
        <v>54.719477230484287</v>
      </c>
      <c r="J70" s="1">
        <v>201.55809235832572</v>
      </c>
      <c r="K70" s="1">
        <v>0.74274695176385996</v>
      </c>
      <c r="L70" s="1">
        <v>51.077828921114865</v>
      </c>
      <c r="M70" s="1">
        <v>17.94927633446466</v>
      </c>
      <c r="N70" s="1">
        <v>4.5217864669649144</v>
      </c>
      <c r="S70" s="6">
        <v>41.154946652267803</v>
      </c>
      <c r="T70" s="6">
        <v>52.751827897768202</v>
      </c>
      <c r="U70" s="6">
        <v>24.662423959683199</v>
      </c>
      <c r="V70" s="6">
        <v>45.070418754499599</v>
      </c>
      <c r="W70" s="6">
        <v>593.29099892008605</v>
      </c>
      <c r="X70" s="6">
        <v>67.133085637148994</v>
      </c>
      <c r="Y70" s="6">
        <v>46.322239524837997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1"/>
      <c r="C71"/>
      <c r="D71" t="s">
        <v>16</v>
      </c>
      <c r="E71">
        <v>1</v>
      </c>
      <c r="F71" s="4">
        <v>2049</v>
      </c>
      <c r="G71" s="4" t="s">
        <v>89</v>
      </c>
      <c r="H71" s="1"/>
      <c r="I71" s="1"/>
      <c r="J71" s="1"/>
      <c r="K71" s="1"/>
      <c r="L71" s="5"/>
      <c r="M71" s="1"/>
      <c r="N71" s="5"/>
      <c r="S71" s="6">
        <v>89.890361771058295</v>
      </c>
      <c r="T71" s="6">
        <v>19.151817030669498</v>
      </c>
      <c r="U71" s="6">
        <v>70.545332325413995</v>
      </c>
      <c r="V71" s="6">
        <v>0.25996143311735098</v>
      </c>
      <c r="W71" s="6">
        <v>17.877240122390202</v>
      </c>
      <c r="X71" s="6">
        <v>6.2822467170626304</v>
      </c>
      <c r="Y71" s="6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1"/>
      <c r="C72"/>
      <c r="D72" t="s">
        <v>16</v>
      </c>
      <c r="E72">
        <v>1</v>
      </c>
      <c r="F72" s="4">
        <v>2050</v>
      </c>
      <c r="G72" s="4" t="s">
        <v>104</v>
      </c>
      <c r="H72" s="1">
        <v>272.46670811477946</v>
      </c>
      <c r="I72" s="1">
        <v>60.592317682814006</v>
      </c>
      <c r="J72" s="1">
        <v>213.32289190579027</v>
      </c>
      <c r="K72" s="1">
        <v>0.7663183988480915</v>
      </c>
      <c r="L72" s="1">
        <v>52.736400370256</v>
      </c>
      <c r="M72" s="1">
        <v>18.037441602386089</v>
      </c>
      <c r="N72" s="1">
        <v>4.5944790184099427</v>
      </c>
      <c r="S72" s="6">
        <v>46.852560871130301</v>
      </c>
      <c r="T72" s="6">
        <v>54.694633369330496</v>
      </c>
      <c r="U72" s="6">
        <v>24.836382361411101</v>
      </c>
      <c r="V72" s="6">
        <v>47.3015178545716</v>
      </c>
      <c r="W72" s="6">
        <v>592.57692872570203</v>
      </c>
      <c r="X72" s="6">
        <v>68.027338552915793</v>
      </c>
      <c r="Y72" s="6">
        <v>48.640936011519102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1"/>
      <c r="C73"/>
      <c r="D73" t="s">
        <v>16</v>
      </c>
      <c r="E73">
        <v>1</v>
      </c>
      <c r="F73" s="4">
        <v>2050</v>
      </c>
      <c r="G73" s="4" t="s">
        <v>89</v>
      </c>
      <c r="S73" s="6">
        <v>95.363347840172807</v>
      </c>
      <c r="T73" s="6">
        <v>21.2073111889849</v>
      </c>
      <c r="U73" s="6">
        <v>74.663012167026594</v>
      </c>
      <c r="V73" s="6">
        <v>0.26821143959683202</v>
      </c>
      <c r="W73" s="6">
        <v>18.457740129589599</v>
      </c>
      <c r="X73" s="6">
        <v>6.3131045608351304</v>
      </c>
      <c r="Y73" s="6">
        <v>1.6080676564434799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7F1C-8EAB-4A42-A79B-E26677B8011F}">
  <dimension ref="A1:AE105"/>
  <sheetViews>
    <sheetView tabSelected="1" zoomScale="71" workbookViewId="0">
      <selection activeCell="Q12" sqref="Q12"/>
    </sheetView>
  </sheetViews>
  <sheetFormatPr defaultRowHeight="14.5"/>
  <cols>
    <col min="3" max="3" width="19.6328125" bestFit="1" customWidth="1"/>
    <col min="4" max="4" width="6.90625" bestFit="1" customWidth="1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116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12" t="s">
        <v>107</v>
      </c>
      <c r="Z2" s="12" t="s">
        <v>108</v>
      </c>
      <c r="AA2" s="12" t="s">
        <v>109</v>
      </c>
      <c r="AB2" s="12" t="s">
        <v>110</v>
      </c>
      <c r="AC2" s="12">
        <v>2020</v>
      </c>
      <c r="AD2" s="12">
        <v>0</v>
      </c>
      <c r="AE2" s="12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12" t="s">
        <v>107</v>
      </c>
      <c r="Z3" s="12" t="s">
        <v>108</v>
      </c>
      <c r="AA3" s="12" t="s">
        <v>109</v>
      </c>
      <c r="AB3" s="12" t="s">
        <v>110</v>
      </c>
      <c r="AC3" s="12">
        <v>2021</v>
      </c>
      <c r="AD3" s="37" t="s">
        <v>111</v>
      </c>
      <c r="AE3" s="12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12" t="s">
        <v>107</v>
      </c>
      <c r="Z4" s="12" t="s">
        <v>108</v>
      </c>
      <c r="AA4" s="12" t="s">
        <v>109</v>
      </c>
      <c r="AB4" s="12" t="s">
        <v>110</v>
      </c>
      <c r="AC4" s="12">
        <v>2022</v>
      </c>
      <c r="AD4" s="37" t="s">
        <v>112</v>
      </c>
      <c r="AE4" s="12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12" t="s">
        <v>107</v>
      </c>
      <c r="Z5" s="12" t="s">
        <v>108</v>
      </c>
      <c r="AA5" s="12" t="s">
        <v>109</v>
      </c>
      <c r="AB5" s="12" t="s">
        <v>110</v>
      </c>
      <c r="AC5" s="12">
        <v>2023</v>
      </c>
      <c r="AD5" s="12">
        <v>4.0099999999999999E-4</v>
      </c>
      <c r="AE5" s="12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12" t="s">
        <v>107</v>
      </c>
      <c r="Z6" s="12" t="s">
        <v>108</v>
      </c>
      <c r="AA6" s="12" t="s">
        <v>109</v>
      </c>
      <c r="AB6" s="12" t="s">
        <v>110</v>
      </c>
      <c r="AC6" s="12">
        <v>2024</v>
      </c>
      <c r="AD6" s="12">
        <v>2.8549999999999999E-3</v>
      </c>
      <c r="AE6" s="12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12" t="s">
        <v>107</v>
      </c>
      <c r="Z7" s="12" t="s">
        <v>108</v>
      </c>
      <c r="AA7" s="12" t="s">
        <v>109</v>
      </c>
      <c r="AB7" s="12" t="s">
        <v>110</v>
      </c>
      <c r="AC7" s="12">
        <v>2025</v>
      </c>
      <c r="AD7" s="12">
        <v>6.6959999999999997E-3</v>
      </c>
      <c r="AE7" s="12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12" t="s">
        <v>107</v>
      </c>
      <c r="Z8" s="12" t="s">
        <v>108</v>
      </c>
      <c r="AA8" s="12" t="s">
        <v>109</v>
      </c>
      <c r="AB8" s="12" t="s">
        <v>110</v>
      </c>
      <c r="AC8" s="12">
        <v>2026</v>
      </c>
      <c r="AD8" s="12">
        <v>1.3627E-2</v>
      </c>
      <c r="AE8" s="12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I9" s="1" t="s">
        <v>2</v>
      </c>
      <c r="J9" s="1"/>
      <c r="K9" s="1"/>
      <c r="Y9" s="12" t="s">
        <v>107</v>
      </c>
      <c r="Z9" s="12" t="s">
        <v>108</v>
      </c>
      <c r="AA9" s="12" t="s">
        <v>109</v>
      </c>
      <c r="AB9" s="12" t="s">
        <v>110</v>
      </c>
      <c r="AC9" s="12">
        <v>2027</v>
      </c>
      <c r="AD9" s="12">
        <v>2.2641999999999999E-2</v>
      </c>
      <c r="AE9" s="12">
        <v>3.0224805799999999</v>
      </c>
    </row>
    <row r="10" spans="1:31">
      <c r="A10" s="1" t="s">
        <v>3</v>
      </c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39</v>
      </c>
      <c r="K10" s="1" t="s">
        <v>13</v>
      </c>
      <c r="Y10" s="12" t="s">
        <v>107</v>
      </c>
      <c r="Z10" s="12" t="s">
        <v>108</v>
      </c>
      <c r="AA10" s="12" t="s">
        <v>109</v>
      </c>
      <c r="AB10" s="12" t="s">
        <v>110</v>
      </c>
      <c r="AC10" s="12">
        <v>2028</v>
      </c>
      <c r="AD10" s="12">
        <v>3.5372000000000001E-2</v>
      </c>
      <c r="AE10" s="12">
        <v>4.7218082800000003</v>
      </c>
    </row>
    <row r="11" spans="1:31">
      <c r="A11" s="39" t="s">
        <v>118</v>
      </c>
      <c r="B11" s="1"/>
      <c r="C11" s="38" t="s">
        <v>117</v>
      </c>
      <c r="D11" s="1"/>
      <c r="E11" s="1"/>
      <c r="F11" s="1"/>
      <c r="G11" s="15"/>
      <c r="H11" s="1">
        <v>2020</v>
      </c>
      <c r="I11" s="1" t="s">
        <v>16</v>
      </c>
      <c r="J11" s="1">
        <v>1</v>
      </c>
      <c r="K11" s="1">
        <f>AE2</f>
        <v>0</v>
      </c>
      <c r="Y11" s="12" t="s">
        <v>107</v>
      </c>
      <c r="Z11" s="12" t="s">
        <v>108</v>
      </c>
      <c r="AA11" s="12" t="s">
        <v>109</v>
      </c>
      <c r="AB11" s="12" t="s">
        <v>110</v>
      </c>
      <c r="AC11" s="12">
        <v>2029</v>
      </c>
      <c r="AD11" s="12">
        <v>5.1662E-2</v>
      </c>
      <c r="AE11" s="12">
        <v>6.89636038</v>
      </c>
    </row>
    <row r="12" spans="1:31">
      <c r="A12" s="1"/>
      <c r="B12" s="1"/>
      <c r="C12" s="8" t="str">
        <f>C11</f>
        <v>SBIOH2GC01</v>
      </c>
      <c r="D12" s="1"/>
      <c r="E12" s="1"/>
      <c r="F12" s="1"/>
      <c r="G12" s="15"/>
      <c r="H12" s="1">
        <f>AC3</f>
        <v>2021</v>
      </c>
      <c r="I12" s="1" t="str">
        <f>I11</f>
        <v>UP</v>
      </c>
      <c r="J12" s="1">
        <f>J11</f>
        <v>1</v>
      </c>
      <c r="K12" s="1">
        <f>AE3</f>
        <v>1.3349E-4</v>
      </c>
      <c r="Y12" s="12" t="s">
        <v>107</v>
      </c>
      <c r="Z12" s="12" t="s">
        <v>108</v>
      </c>
      <c r="AA12" s="12" t="s">
        <v>109</v>
      </c>
      <c r="AB12" s="12" t="s">
        <v>110</v>
      </c>
      <c r="AC12" s="12">
        <v>2030</v>
      </c>
      <c r="AD12" s="12">
        <v>7.4399999999999994E-2</v>
      </c>
      <c r="AE12" s="12">
        <v>9.9316560000000003</v>
      </c>
    </row>
    <row r="13" spans="1:31">
      <c r="A13" s="1"/>
      <c r="B13" s="1"/>
      <c r="C13" s="8" t="str">
        <f t="shared" ref="C13:C38" si="0">C12</f>
        <v>SBIOH2GC01</v>
      </c>
      <c r="D13" s="1"/>
      <c r="E13" s="1"/>
      <c r="F13" s="1"/>
      <c r="G13" s="15"/>
      <c r="H13" s="1">
        <f t="shared" ref="H13:H38" si="1">AC4</f>
        <v>2022</v>
      </c>
      <c r="I13" s="1" t="str">
        <f t="shared" ref="I13:I38" si="2">I12</f>
        <v>UP</v>
      </c>
      <c r="J13" s="1">
        <f t="shared" ref="J13:J38" si="3">J12</f>
        <v>1</v>
      </c>
      <c r="K13" s="1">
        <f t="shared" ref="K13:K38" si="4">AE4</f>
        <v>2.6698E-4</v>
      </c>
      <c r="Y13" s="12" t="s">
        <v>107</v>
      </c>
      <c r="Z13" s="12" t="s">
        <v>108</v>
      </c>
      <c r="AA13" s="12" t="s">
        <v>109</v>
      </c>
      <c r="AB13" s="12" t="s">
        <v>110</v>
      </c>
      <c r="AC13" s="12">
        <v>2031</v>
      </c>
      <c r="AD13" s="12">
        <v>0.104798</v>
      </c>
      <c r="AE13" s="12">
        <v>13.98948502</v>
      </c>
    </row>
    <row r="14" spans="1:31">
      <c r="C14" s="8" t="str">
        <f t="shared" si="0"/>
        <v>SBIOH2GC01</v>
      </c>
      <c r="D14" s="1"/>
      <c r="E14" s="1"/>
      <c r="F14" s="1"/>
      <c r="G14" s="15"/>
      <c r="H14" s="1">
        <f t="shared" si="1"/>
        <v>2023</v>
      </c>
      <c r="I14" s="1" t="str">
        <f t="shared" si="2"/>
        <v>UP</v>
      </c>
      <c r="J14" s="1">
        <f t="shared" si="3"/>
        <v>1</v>
      </c>
      <c r="K14" s="1">
        <f t="shared" si="4"/>
        <v>5.3529489999999999E-2</v>
      </c>
      <c r="Y14" s="12" t="s">
        <v>107</v>
      </c>
      <c r="Z14" s="12" t="s">
        <v>108</v>
      </c>
      <c r="AA14" s="12" t="s">
        <v>109</v>
      </c>
      <c r="AB14" s="12" t="s">
        <v>110</v>
      </c>
      <c r="AC14" s="12">
        <v>2032</v>
      </c>
      <c r="AD14" s="12">
        <v>0.14269000000000001</v>
      </c>
      <c r="AE14" s="12">
        <v>19.047688099999998</v>
      </c>
    </row>
    <row r="15" spans="1:31">
      <c r="C15" s="8" t="str">
        <f t="shared" si="0"/>
        <v>SBIOH2GC01</v>
      </c>
      <c r="D15" s="1"/>
      <c r="E15" s="1"/>
      <c r="F15" s="1"/>
      <c r="G15" s="15"/>
      <c r="H15" s="1">
        <f t="shared" si="1"/>
        <v>2024</v>
      </c>
      <c r="I15" s="1" t="str">
        <f t="shared" si="2"/>
        <v>UP</v>
      </c>
      <c r="J15" s="1">
        <f t="shared" si="3"/>
        <v>1</v>
      </c>
      <c r="K15" s="1">
        <f t="shared" si="4"/>
        <v>0.38111394999999998</v>
      </c>
      <c r="Y15" s="12" t="s">
        <v>107</v>
      </c>
      <c r="Z15" s="12" t="s">
        <v>108</v>
      </c>
      <c r="AA15" s="12" t="s">
        <v>109</v>
      </c>
      <c r="AB15" s="12" t="s">
        <v>110</v>
      </c>
      <c r="AC15" s="12">
        <v>2033</v>
      </c>
      <c r="AD15" s="12">
        <v>0.18674299999999999</v>
      </c>
      <c r="AE15" s="12">
        <v>24.928323070000001</v>
      </c>
    </row>
    <row r="16" spans="1:31">
      <c r="C16" s="8" t="str">
        <f t="shared" si="0"/>
        <v>SBIOH2GC01</v>
      </c>
      <c r="D16" s="1"/>
      <c r="E16" s="1"/>
      <c r="F16" s="1"/>
      <c r="G16" s="15"/>
      <c r="H16" s="1">
        <f t="shared" si="1"/>
        <v>2025</v>
      </c>
      <c r="I16" s="1" t="str">
        <f t="shared" si="2"/>
        <v>UP</v>
      </c>
      <c r="J16" s="1">
        <f t="shared" si="3"/>
        <v>1</v>
      </c>
      <c r="K16" s="1">
        <f t="shared" si="4"/>
        <v>0.89384903999999998</v>
      </c>
      <c r="Y16" s="12" t="s">
        <v>107</v>
      </c>
      <c r="Z16" s="12" t="s">
        <v>108</v>
      </c>
      <c r="AA16" s="12" t="s">
        <v>109</v>
      </c>
      <c r="AB16" s="12" t="s">
        <v>110</v>
      </c>
      <c r="AC16" s="12">
        <v>2034</v>
      </c>
      <c r="AD16" s="12">
        <v>0.23508200000000001</v>
      </c>
      <c r="AE16" s="12">
        <v>31.38109618</v>
      </c>
    </row>
    <row r="17" spans="3:31">
      <c r="C17" s="8" t="str">
        <f t="shared" si="0"/>
        <v>SBIOH2GC01</v>
      </c>
      <c r="D17" s="1"/>
      <c r="E17" s="1"/>
      <c r="F17" s="1"/>
      <c r="G17" s="15"/>
      <c r="H17" s="1">
        <f t="shared" si="1"/>
        <v>2026</v>
      </c>
      <c r="I17" s="1" t="str">
        <f t="shared" si="2"/>
        <v>UP</v>
      </c>
      <c r="J17" s="1">
        <f t="shared" si="3"/>
        <v>1</v>
      </c>
      <c r="K17" s="1">
        <f t="shared" si="4"/>
        <v>1.8190682300000001</v>
      </c>
      <c r="Y17" s="12" t="s">
        <v>107</v>
      </c>
      <c r="Z17" s="12" t="s">
        <v>108</v>
      </c>
      <c r="AA17" s="12" t="s">
        <v>109</v>
      </c>
      <c r="AB17" s="12" t="s">
        <v>110</v>
      </c>
      <c r="AC17" s="12">
        <v>2035</v>
      </c>
      <c r="AD17" s="12">
        <v>0.29519600000000001</v>
      </c>
      <c r="AE17" s="12">
        <v>39.405714039999999</v>
      </c>
    </row>
    <row r="18" spans="3:31">
      <c r="C18" s="8" t="str">
        <f t="shared" si="0"/>
        <v>SBIOH2GC01</v>
      </c>
      <c r="D18" s="1"/>
      <c r="E18" s="1"/>
      <c r="F18" s="1"/>
      <c r="G18" s="15"/>
      <c r="H18" s="1">
        <f t="shared" si="1"/>
        <v>2027</v>
      </c>
      <c r="I18" s="1" t="str">
        <f t="shared" si="2"/>
        <v>UP</v>
      </c>
      <c r="J18" s="1">
        <f t="shared" si="3"/>
        <v>1</v>
      </c>
      <c r="K18" s="1">
        <f t="shared" si="4"/>
        <v>3.0224805799999999</v>
      </c>
      <c r="Y18" s="12" t="s">
        <v>107</v>
      </c>
      <c r="Z18" s="12" t="s">
        <v>108</v>
      </c>
      <c r="AA18" s="12" t="s">
        <v>109</v>
      </c>
      <c r="AB18" s="12" t="s">
        <v>110</v>
      </c>
      <c r="AC18" s="12">
        <v>2036</v>
      </c>
      <c r="AD18" s="12">
        <v>0.36781900000000001</v>
      </c>
      <c r="AE18" s="12">
        <v>49.100158309999998</v>
      </c>
    </row>
    <row r="19" spans="3:31">
      <c r="C19" s="8" t="str">
        <f t="shared" si="0"/>
        <v>SBIOH2GC01</v>
      </c>
      <c r="D19" s="1"/>
      <c r="E19" s="1"/>
      <c r="F19" s="1"/>
      <c r="G19" s="15"/>
      <c r="H19" s="1">
        <f t="shared" si="1"/>
        <v>2028</v>
      </c>
      <c r="I19" s="1" t="str">
        <f t="shared" si="2"/>
        <v>UP</v>
      </c>
      <c r="J19" s="1">
        <f t="shared" si="3"/>
        <v>1</v>
      </c>
      <c r="K19" s="1">
        <f t="shared" si="4"/>
        <v>4.7218082800000003</v>
      </c>
      <c r="Y19" s="12" t="s">
        <v>107</v>
      </c>
      <c r="Z19" s="12" t="s">
        <v>108</v>
      </c>
      <c r="AA19" s="12" t="s">
        <v>109</v>
      </c>
      <c r="AB19" s="12" t="s">
        <v>110</v>
      </c>
      <c r="AC19" s="12">
        <v>2037</v>
      </c>
      <c r="AD19" s="12">
        <v>0.44189699999999998</v>
      </c>
      <c r="AE19" s="12">
        <v>58.988830530000001</v>
      </c>
    </row>
    <row r="20" spans="3:31">
      <c r="C20" s="8" t="str">
        <f t="shared" si="0"/>
        <v>SBIOH2GC01</v>
      </c>
      <c r="D20" s="1"/>
      <c r="E20" s="1"/>
      <c r="F20" s="1"/>
      <c r="G20" s="15"/>
      <c r="H20" s="1">
        <f t="shared" si="1"/>
        <v>2029</v>
      </c>
      <c r="I20" s="1" t="str">
        <f t="shared" si="2"/>
        <v>UP</v>
      </c>
      <c r="J20" s="1">
        <f t="shared" si="3"/>
        <v>1</v>
      </c>
      <c r="K20" s="1">
        <f t="shared" si="4"/>
        <v>6.89636038</v>
      </c>
      <c r="Y20" s="12" t="s">
        <v>107</v>
      </c>
      <c r="Z20" s="12" t="s">
        <v>108</v>
      </c>
      <c r="AA20" s="12" t="s">
        <v>109</v>
      </c>
      <c r="AB20" s="12" t="s">
        <v>110</v>
      </c>
      <c r="AC20" s="12">
        <v>2038</v>
      </c>
      <c r="AD20" s="12">
        <v>0.51692800000000005</v>
      </c>
      <c r="AE20" s="12">
        <v>69.00471872</v>
      </c>
    </row>
    <row r="21" spans="3:31">
      <c r="C21" s="8" t="str">
        <f t="shared" si="0"/>
        <v>SBIOH2GC01</v>
      </c>
      <c r="D21" s="1"/>
      <c r="E21" s="1"/>
      <c r="F21" s="1"/>
      <c r="G21" s="15"/>
      <c r="H21" s="1">
        <f t="shared" si="1"/>
        <v>2030</v>
      </c>
      <c r="I21" s="1" t="str">
        <f t="shared" si="2"/>
        <v>UP</v>
      </c>
      <c r="J21" s="1">
        <f t="shared" si="3"/>
        <v>1</v>
      </c>
      <c r="K21" s="1">
        <f t="shared" si="4"/>
        <v>9.9316560000000003</v>
      </c>
      <c r="Y21" s="12" t="s">
        <v>107</v>
      </c>
      <c r="Z21" s="12" t="s">
        <v>108</v>
      </c>
      <c r="AA21" s="12" t="s">
        <v>109</v>
      </c>
      <c r="AB21" s="12" t="s">
        <v>110</v>
      </c>
      <c r="AC21" s="12">
        <v>2039</v>
      </c>
      <c r="AD21" s="12">
        <v>0.59047700000000003</v>
      </c>
      <c r="AE21" s="12">
        <v>78.822774730000006</v>
      </c>
    </row>
    <row r="22" spans="3:31">
      <c r="C22" s="8" t="str">
        <f t="shared" si="0"/>
        <v>SBIOH2GC01</v>
      </c>
      <c r="D22" s="1"/>
      <c r="E22" s="1"/>
      <c r="F22" s="1"/>
      <c r="G22" s="15"/>
      <c r="H22" s="1">
        <f t="shared" si="1"/>
        <v>2031</v>
      </c>
      <c r="I22" s="1" t="str">
        <f t="shared" si="2"/>
        <v>UP</v>
      </c>
      <c r="J22" s="1">
        <f t="shared" si="3"/>
        <v>1</v>
      </c>
      <c r="K22" s="1">
        <f t="shared" si="4"/>
        <v>13.98948502</v>
      </c>
      <c r="Y22" s="12" t="s">
        <v>107</v>
      </c>
      <c r="Z22" s="12" t="s">
        <v>108</v>
      </c>
      <c r="AA22" s="12" t="s">
        <v>109</v>
      </c>
      <c r="AB22" s="12" t="s">
        <v>110</v>
      </c>
      <c r="AC22" s="12">
        <v>2040</v>
      </c>
      <c r="AD22" s="12">
        <v>0.66299300000000005</v>
      </c>
      <c r="AE22" s="12">
        <v>88.502935570000005</v>
      </c>
    </row>
    <row r="23" spans="3:31">
      <c r="C23" s="8" t="str">
        <f t="shared" si="0"/>
        <v>SBIOH2GC01</v>
      </c>
      <c r="D23" s="1"/>
      <c r="E23" s="1"/>
      <c r="F23" s="1"/>
      <c r="G23" s="15"/>
      <c r="H23" s="1">
        <f t="shared" si="1"/>
        <v>2032</v>
      </c>
      <c r="I23" s="1" t="str">
        <f t="shared" si="2"/>
        <v>UP</v>
      </c>
      <c r="J23" s="1">
        <f t="shared" si="3"/>
        <v>1</v>
      </c>
      <c r="K23" s="1">
        <f t="shared" si="4"/>
        <v>19.047688099999998</v>
      </c>
      <c r="Y23" s="12" t="s">
        <v>107</v>
      </c>
      <c r="Z23" s="12" t="s">
        <v>108</v>
      </c>
      <c r="AA23" s="12" t="s">
        <v>109</v>
      </c>
      <c r="AB23" s="12" t="s">
        <v>110</v>
      </c>
      <c r="AC23" s="12">
        <v>2041</v>
      </c>
      <c r="AD23" s="12">
        <v>0.74398799999999998</v>
      </c>
      <c r="AE23" s="12">
        <v>99.31495812</v>
      </c>
    </row>
    <row r="24" spans="3:31">
      <c r="C24" s="8" t="str">
        <f t="shared" si="0"/>
        <v>SBIOH2GC01</v>
      </c>
      <c r="D24" s="1"/>
      <c r="E24" s="1"/>
      <c r="F24" s="1"/>
      <c r="G24" s="15"/>
      <c r="H24" s="1">
        <f t="shared" si="1"/>
        <v>2033</v>
      </c>
      <c r="I24" s="1" t="str">
        <f t="shared" si="2"/>
        <v>UP</v>
      </c>
      <c r="J24" s="1">
        <f t="shared" si="3"/>
        <v>1</v>
      </c>
      <c r="K24" s="1">
        <f t="shared" si="4"/>
        <v>24.928323070000001</v>
      </c>
      <c r="Y24" s="12" t="s">
        <v>107</v>
      </c>
      <c r="Z24" s="12" t="s">
        <v>108</v>
      </c>
      <c r="AA24" s="12" t="s">
        <v>109</v>
      </c>
      <c r="AB24" s="12" t="s">
        <v>110</v>
      </c>
      <c r="AC24" s="12">
        <v>2042</v>
      </c>
      <c r="AD24" s="12">
        <v>0.82306999999999997</v>
      </c>
      <c r="AE24" s="12">
        <v>109.8716143</v>
      </c>
    </row>
    <row r="25" spans="3:31">
      <c r="C25" s="8" t="str">
        <f t="shared" si="0"/>
        <v>SBIOH2GC01</v>
      </c>
      <c r="D25" s="1"/>
      <c r="E25" s="1"/>
      <c r="F25" s="1"/>
      <c r="G25" s="15"/>
      <c r="H25" s="1">
        <f t="shared" si="1"/>
        <v>2034</v>
      </c>
      <c r="I25" s="1" t="str">
        <f t="shared" si="2"/>
        <v>UP</v>
      </c>
      <c r="J25" s="1">
        <f t="shared" si="3"/>
        <v>1</v>
      </c>
      <c r="K25" s="1">
        <f t="shared" si="4"/>
        <v>31.38109618</v>
      </c>
      <c r="Y25" s="12" t="s">
        <v>107</v>
      </c>
      <c r="Z25" s="12" t="s">
        <v>108</v>
      </c>
      <c r="AA25" s="12" t="s">
        <v>109</v>
      </c>
      <c r="AB25" s="12" t="s">
        <v>110</v>
      </c>
      <c r="AC25" s="12">
        <v>2043</v>
      </c>
      <c r="AD25" s="12">
        <v>0.90842900000000004</v>
      </c>
      <c r="AE25" s="12">
        <v>121.26618721</v>
      </c>
    </row>
    <row r="26" spans="3:31">
      <c r="C26" s="8" t="str">
        <f t="shared" si="0"/>
        <v>SBIOH2GC01</v>
      </c>
      <c r="D26" s="1"/>
      <c r="E26" s="1"/>
      <c r="F26" s="1"/>
      <c r="G26" s="15"/>
      <c r="H26" s="1">
        <f t="shared" si="1"/>
        <v>2035</v>
      </c>
      <c r="I26" s="1" t="str">
        <f t="shared" si="2"/>
        <v>UP</v>
      </c>
      <c r="J26" s="1">
        <f t="shared" si="3"/>
        <v>1</v>
      </c>
      <c r="K26" s="1">
        <f t="shared" si="4"/>
        <v>39.405714039999999</v>
      </c>
      <c r="Y26" s="12" t="s">
        <v>107</v>
      </c>
      <c r="Z26" s="12" t="s">
        <v>108</v>
      </c>
      <c r="AA26" s="12" t="s">
        <v>109</v>
      </c>
      <c r="AB26" s="12" t="s">
        <v>110</v>
      </c>
      <c r="AC26" s="12">
        <v>2044</v>
      </c>
      <c r="AD26" s="12">
        <v>0.99200200000000005</v>
      </c>
      <c r="AE26" s="12">
        <v>132.42234697999999</v>
      </c>
    </row>
    <row r="27" spans="3:31">
      <c r="C27" s="8" t="str">
        <f t="shared" si="0"/>
        <v>SBIOH2GC01</v>
      </c>
      <c r="D27" s="1"/>
      <c r="E27" s="1"/>
      <c r="F27" s="1"/>
      <c r="G27" s="15"/>
      <c r="H27" s="1">
        <f t="shared" si="1"/>
        <v>2036</v>
      </c>
      <c r="I27" s="1" t="str">
        <f t="shared" si="2"/>
        <v>UP</v>
      </c>
      <c r="J27" s="1">
        <f t="shared" si="3"/>
        <v>1</v>
      </c>
      <c r="K27" s="1">
        <f t="shared" si="4"/>
        <v>49.100158309999998</v>
      </c>
      <c r="Y27" s="12" t="s">
        <v>107</v>
      </c>
      <c r="Z27" s="12" t="s">
        <v>108</v>
      </c>
      <c r="AA27" s="12" t="s">
        <v>109</v>
      </c>
      <c r="AB27" s="12" t="s">
        <v>110</v>
      </c>
      <c r="AC27" s="12">
        <v>2045</v>
      </c>
      <c r="AD27" s="12">
        <v>1.073823</v>
      </c>
      <c r="AE27" s="12">
        <v>143.34463227000001</v>
      </c>
    </row>
    <row r="28" spans="3:31">
      <c r="C28" s="8" t="str">
        <f t="shared" si="0"/>
        <v>SBIOH2GC01</v>
      </c>
      <c r="D28" s="1"/>
      <c r="E28" s="1"/>
      <c r="F28" s="1"/>
      <c r="G28" s="15"/>
      <c r="H28" s="1">
        <f t="shared" si="1"/>
        <v>2037</v>
      </c>
      <c r="I28" s="1" t="str">
        <f t="shared" si="2"/>
        <v>UP</v>
      </c>
      <c r="J28" s="1">
        <f t="shared" si="3"/>
        <v>1</v>
      </c>
      <c r="K28" s="1">
        <f t="shared" si="4"/>
        <v>58.988830530000001</v>
      </c>
      <c r="Y28" s="12" t="s">
        <v>107</v>
      </c>
      <c r="Z28" s="12" t="s">
        <v>108</v>
      </c>
      <c r="AA28" s="12" t="s">
        <v>109</v>
      </c>
      <c r="AB28" s="12" t="s">
        <v>110</v>
      </c>
      <c r="AC28" s="12">
        <v>2046</v>
      </c>
      <c r="AD28" s="12">
        <v>1.152488</v>
      </c>
      <c r="AE28" s="12">
        <v>153.84562312</v>
      </c>
    </row>
    <row r="29" spans="3:31">
      <c r="C29" s="8" t="str">
        <f t="shared" si="0"/>
        <v>SBIOH2GC01</v>
      </c>
      <c r="D29" s="1"/>
      <c r="E29" s="1"/>
      <c r="F29" s="1"/>
      <c r="G29" s="15"/>
      <c r="H29" s="1">
        <f t="shared" si="1"/>
        <v>2038</v>
      </c>
      <c r="I29" s="1" t="str">
        <f t="shared" si="2"/>
        <v>UP</v>
      </c>
      <c r="J29" s="1">
        <f t="shared" si="3"/>
        <v>1</v>
      </c>
      <c r="K29" s="1">
        <f t="shared" si="4"/>
        <v>69.00471872</v>
      </c>
      <c r="Y29" s="12" t="s">
        <v>107</v>
      </c>
      <c r="Z29" s="12" t="s">
        <v>108</v>
      </c>
      <c r="AA29" s="12" t="s">
        <v>109</v>
      </c>
      <c r="AB29" s="12" t="s">
        <v>110</v>
      </c>
      <c r="AC29" s="12">
        <v>2047</v>
      </c>
      <c r="AD29" s="12">
        <v>1.2318070000000001</v>
      </c>
      <c r="AE29" s="12">
        <v>164.43391643000001</v>
      </c>
    </row>
    <row r="30" spans="3:31">
      <c r="C30" s="8" t="str">
        <f t="shared" si="0"/>
        <v>SBIOH2GC01</v>
      </c>
      <c r="D30" s="1"/>
      <c r="E30" s="1"/>
      <c r="F30" s="1"/>
      <c r="G30" s="15"/>
      <c r="H30" s="1">
        <f t="shared" si="1"/>
        <v>2039</v>
      </c>
      <c r="I30" s="1" t="str">
        <f t="shared" si="2"/>
        <v>UP</v>
      </c>
      <c r="J30" s="1">
        <f t="shared" si="3"/>
        <v>1</v>
      </c>
      <c r="K30" s="1">
        <f t="shared" si="4"/>
        <v>78.822774730000006</v>
      </c>
      <c r="Y30" s="12" t="s">
        <v>107</v>
      </c>
      <c r="Z30" s="12" t="s">
        <v>108</v>
      </c>
      <c r="AA30" s="12" t="s">
        <v>109</v>
      </c>
      <c r="AB30" s="12" t="s">
        <v>110</v>
      </c>
      <c r="AC30" s="12">
        <v>2048</v>
      </c>
      <c r="AD30" s="12">
        <v>1.3117540000000001</v>
      </c>
      <c r="AE30" s="12">
        <v>175.10604146</v>
      </c>
    </row>
    <row r="31" spans="3:31">
      <c r="C31" s="8" t="str">
        <f t="shared" si="0"/>
        <v>SBIOH2GC01</v>
      </c>
      <c r="D31" s="1"/>
      <c r="E31" s="1"/>
      <c r="F31" s="1"/>
      <c r="G31" s="15"/>
      <c r="H31" s="1">
        <f t="shared" si="1"/>
        <v>2040</v>
      </c>
      <c r="I31" s="1" t="str">
        <f t="shared" si="2"/>
        <v>UP</v>
      </c>
      <c r="J31" s="1">
        <f t="shared" si="3"/>
        <v>1</v>
      </c>
      <c r="K31" s="1">
        <f t="shared" si="4"/>
        <v>88.502935570000005</v>
      </c>
      <c r="Y31" s="12" t="s">
        <v>107</v>
      </c>
      <c r="Z31" s="12" t="s">
        <v>108</v>
      </c>
      <c r="AA31" s="12" t="s">
        <v>109</v>
      </c>
      <c r="AB31" s="12" t="s">
        <v>110</v>
      </c>
      <c r="AC31" s="12">
        <v>2049</v>
      </c>
      <c r="AD31" s="12">
        <v>1.390309</v>
      </c>
      <c r="AE31" s="12">
        <v>185.59234841</v>
      </c>
    </row>
    <row r="32" spans="3:31">
      <c r="C32" s="8" t="str">
        <f t="shared" si="0"/>
        <v>SBIOH2GC01</v>
      </c>
      <c r="D32" s="1"/>
      <c r="E32" s="1"/>
      <c r="F32" s="1"/>
      <c r="G32" s="15"/>
      <c r="H32" s="1">
        <f t="shared" si="1"/>
        <v>2041</v>
      </c>
      <c r="I32" s="1" t="str">
        <f t="shared" si="2"/>
        <v>UP</v>
      </c>
      <c r="J32" s="1">
        <f t="shared" si="3"/>
        <v>1</v>
      </c>
      <c r="K32" s="1">
        <f t="shared" si="4"/>
        <v>99.31495812</v>
      </c>
      <c r="Y32" s="12" t="s">
        <v>107</v>
      </c>
      <c r="Z32" s="12" t="s">
        <v>108</v>
      </c>
      <c r="AA32" s="12" t="s">
        <v>109</v>
      </c>
      <c r="AB32" s="12" t="s">
        <v>110</v>
      </c>
      <c r="AC32" s="12">
        <v>2050</v>
      </c>
      <c r="AD32" s="12">
        <v>1.463697</v>
      </c>
      <c r="AE32" s="12">
        <v>195.38891253</v>
      </c>
    </row>
    <row r="33" spans="3:31">
      <c r="C33" s="8" t="str">
        <f t="shared" si="0"/>
        <v>SBIOH2GC01</v>
      </c>
      <c r="D33" s="1"/>
      <c r="E33" s="1"/>
      <c r="F33" s="1"/>
      <c r="G33" s="15"/>
      <c r="H33" s="1">
        <f t="shared" si="1"/>
        <v>2042</v>
      </c>
      <c r="I33" s="1" t="str">
        <f t="shared" si="2"/>
        <v>UP</v>
      </c>
      <c r="J33" s="1">
        <f t="shared" si="3"/>
        <v>1</v>
      </c>
      <c r="K33" s="1">
        <f t="shared" si="4"/>
        <v>109.8716143</v>
      </c>
      <c r="Y33" s="12" t="s">
        <v>107</v>
      </c>
      <c r="Z33" s="12" t="s">
        <v>108</v>
      </c>
      <c r="AA33" s="12" t="s">
        <v>109</v>
      </c>
      <c r="AB33" s="12" t="s">
        <v>113</v>
      </c>
      <c r="AC33" s="12">
        <v>2050</v>
      </c>
      <c r="AD33" s="12">
        <v>8.0117329999999995</v>
      </c>
      <c r="AE33" s="12">
        <v>1069.48623817</v>
      </c>
    </row>
    <row r="34" spans="3:31">
      <c r="C34" s="8" t="str">
        <f t="shared" si="0"/>
        <v>SBIOH2GC01</v>
      </c>
      <c r="D34" s="1"/>
      <c r="E34" s="1"/>
      <c r="F34" s="1"/>
      <c r="G34" s="15"/>
      <c r="H34" s="1">
        <f t="shared" si="1"/>
        <v>2043</v>
      </c>
      <c r="I34" s="1" t="str">
        <f t="shared" si="2"/>
        <v>UP</v>
      </c>
      <c r="J34" s="1">
        <f t="shared" si="3"/>
        <v>1</v>
      </c>
      <c r="K34" s="1">
        <f t="shared" si="4"/>
        <v>121.26618721</v>
      </c>
      <c r="Y34" s="12" t="s">
        <v>107</v>
      </c>
      <c r="Z34" s="12" t="s">
        <v>108</v>
      </c>
      <c r="AA34" s="12" t="s">
        <v>109</v>
      </c>
      <c r="AB34" s="12" t="s">
        <v>113</v>
      </c>
      <c r="AC34" s="12">
        <v>2049</v>
      </c>
      <c r="AD34" s="12">
        <v>7.6229019999999998</v>
      </c>
      <c r="AE34" s="12">
        <v>1017.58118798</v>
      </c>
    </row>
    <row r="35" spans="3:31">
      <c r="C35" s="8" t="str">
        <f t="shared" si="0"/>
        <v>SBIOH2GC01</v>
      </c>
      <c r="D35" s="1"/>
      <c r="E35" s="1"/>
      <c r="F35" s="1"/>
      <c r="G35" s="15"/>
      <c r="H35" s="1">
        <f t="shared" si="1"/>
        <v>2044</v>
      </c>
      <c r="I35" s="1" t="str">
        <f t="shared" si="2"/>
        <v>UP</v>
      </c>
      <c r="J35" s="1">
        <f t="shared" si="3"/>
        <v>1</v>
      </c>
      <c r="K35" s="1">
        <f t="shared" si="4"/>
        <v>132.42234697999999</v>
      </c>
      <c r="Y35" s="12" t="s">
        <v>107</v>
      </c>
      <c r="Z35" s="12" t="s">
        <v>108</v>
      </c>
      <c r="AA35" s="12" t="s">
        <v>109</v>
      </c>
      <c r="AB35" s="12" t="s">
        <v>113</v>
      </c>
      <c r="AC35" s="12">
        <v>2048</v>
      </c>
      <c r="AD35" s="12">
        <v>7.2999090000000004</v>
      </c>
      <c r="AE35" s="12">
        <v>974.46485241000005</v>
      </c>
    </row>
    <row r="36" spans="3:31">
      <c r="C36" s="8" t="str">
        <f t="shared" si="0"/>
        <v>SBIOH2GC01</v>
      </c>
      <c r="D36" s="1"/>
      <c r="E36" s="1"/>
      <c r="F36" s="1"/>
      <c r="G36" s="15"/>
      <c r="H36" s="1">
        <f t="shared" si="1"/>
        <v>2045</v>
      </c>
      <c r="I36" s="1" t="str">
        <f t="shared" si="2"/>
        <v>UP</v>
      </c>
      <c r="J36" s="1">
        <f t="shared" si="3"/>
        <v>1</v>
      </c>
      <c r="K36" s="1">
        <f t="shared" si="4"/>
        <v>143.34463227000001</v>
      </c>
      <c r="Y36" s="12" t="s">
        <v>107</v>
      </c>
      <c r="Z36" s="12" t="s">
        <v>108</v>
      </c>
      <c r="AA36" s="12" t="s">
        <v>109</v>
      </c>
      <c r="AB36" s="12" t="s">
        <v>113</v>
      </c>
      <c r="AC36" s="12">
        <v>2047</v>
      </c>
      <c r="AD36" s="12">
        <v>6.9674250000000004</v>
      </c>
      <c r="AE36" s="12">
        <v>930.08156325000004</v>
      </c>
    </row>
    <row r="37" spans="3:31">
      <c r="C37" s="8" t="str">
        <f t="shared" si="0"/>
        <v>SBIOH2GC01</v>
      </c>
      <c r="D37" s="1"/>
      <c r="E37" s="1"/>
      <c r="F37" s="1"/>
      <c r="G37" s="15"/>
      <c r="H37" s="1">
        <f t="shared" si="1"/>
        <v>2046</v>
      </c>
      <c r="I37" s="1" t="str">
        <f t="shared" si="2"/>
        <v>UP</v>
      </c>
      <c r="J37" s="1">
        <f t="shared" si="3"/>
        <v>1</v>
      </c>
      <c r="K37" s="1">
        <f t="shared" si="4"/>
        <v>153.84562312</v>
      </c>
      <c r="Y37" s="12" t="s">
        <v>107</v>
      </c>
      <c r="Z37" s="12" t="s">
        <v>108</v>
      </c>
      <c r="AA37" s="12" t="s">
        <v>109</v>
      </c>
      <c r="AB37" s="12" t="s">
        <v>113</v>
      </c>
      <c r="AC37" s="12">
        <v>2046</v>
      </c>
      <c r="AD37" s="12">
        <v>6.6354369999999996</v>
      </c>
      <c r="AE37" s="12">
        <v>885.76448513000003</v>
      </c>
    </row>
    <row r="38" spans="3:31">
      <c r="C38" s="8" t="str">
        <f t="shared" si="0"/>
        <v>SBIOH2GC01</v>
      </c>
      <c r="D38" s="1"/>
      <c r="E38" s="1"/>
      <c r="F38" s="1"/>
      <c r="G38" s="15"/>
      <c r="H38" s="1">
        <f t="shared" si="1"/>
        <v>2047</v>
      </c>
      <c r="I38" s="1" t="str">
        <f t="shared" si="2"/>
        <v>UP</v>
      </c>
      <c r="J38" s="1">
        <f t="shared" si="3"/>
        <v>1</v>
      </c>
      <c r="K38" s="1">
        <f t="shared" si="4"/>
        <v>164.43391643000001</v>
      </c>
      <c r="Y38" s="12" t="s">
        <v>107</v>
      </c>
      <c r="Z38" s="12" t="s">
        <v>108</v>
      </c>
      <c r="AA38" s="12" t="s">
        <v>109</v>
      </c>
      <c r="AB38" s="12" t="s">
        <v>113</v>
      </c>
      <c r="AC38" s="12">
        <v>2045</v>
      </c>
      <c r="AD38" s="12">
        <v>6.3017060000000003</v>
      </c>
      <c r="AE38" s="12">
        <v>841.21473393999997</v>
      </c>
    </row>
    <row r="39" spans="3:31">
      <c r="C39" s="8" t="str">
        <f>C38</f>
        <v>SBIOH2GC01</v>
      </c>
      <c r="D39" s="1"/>
      <c r="E39" s="1"/>
      <c r="F39" s="1"/>
      <c r="G39" s="15"/>
      <c r="H39" s="1">
        <f>AC30</f>
        <v>2048</v>
      </c>
      <c r="I39" s="1" t="str">
        <f>I38</f>
        <v>UP</v>
      </c>
      <c r="J39" s="1">
        <f>J38</f>
        <v>1</v>
      </c>
      <c r="K39" s="1">
        <f>AE30</f>
        <v>175.10604146</v>
      </c>
      <c r="Y39" s="12" t="s">
        <v>107</v>
      </c>
      <c r="Z39" s="12" t="s">
        <v>108</v>
      </c>
      <c r="AA39" s="12" t="s">
        <v>109</v>
      </c>
      <c r="AB39" s="12" t="s">
        <v>113</v>
      </c>
      <c r="AC39" s="12">
        <v>2044</v>
      </c>
      <c r="AD39" s="12">
        <v>5.9396149999999999</v>
      </c>
      <c r="AE39" s="12">
        <v>792.87920635</v>
      </c>
    </row>
    <row r="40" spans="3:31">
      <c r="C40" s="8" t="str">
        <f t="shared" ref="C40:C41" si="5">C39</f>
        <v>SBIOH2GC01</v>
      </c>
      <c r="D40" s="1"/>
      <c r="E40" s="1"/>
      <c r="F40" s="1"/>
      <c r="G40" s="15"/>
      <c r="H40" s="1">
        <f t="shared" ref="H40:H41" si="6">AC31</f>
        <v>2049</v>
      </c>
      <c r="I40" s="1" t="str">
        <f t="shared" ref="I40:I41" si="7">I39</f>
        <v>UP</v>
      </c>
      <c r="J40" s="1">
        <f t="shared" ref="J40:J41" si="8">J39</f>
        <v>1</v>
      </c>
      <c r="K40" s="1">
        <f t="shared" ref="K40:K41" si="9">AE31</f>
        <v>185.59234841</v>
      </c>
      <c r="Y40" s="12" t="s">
        <v>107</v>
      </c>
      <c r="Z40" s="12" t="s">
        <v>108</v>
      </c>
      <c r="AA40" s="12" t="s">
        <v>109</v>
      </c>
      <c r="AB40" s="12" t="s">
        <v>113</v>
      </c>
      <c r="AC40" s="12">
        <v>2043</v>
      </c>
      <c r="AD40" s="12">
        <v>5.57097</v>
      </c>
      <c r="AE40" s="12">
        <v>743.66878529999997</v>
      </c>
    </row>
    <row r="41" spans="3:31">
      <c r="C41" s="8" t="str">
        <f t="shared" si="5"/>
        <v>SBIOH2GC01</v>
      </c>
      <c r="D41" s="1"/>
      <c r="E41" s="1"/>
      <c r="F41" s="1"/>
      <c r="G41" s="15"/>
      <c r="H41" s="1">
        <f t="shared" si="6"/>
        <v>2050</v>
      </c>
      <c r="I41" s="1" t="str">
        <f t="shared" si="7"/>
        <v>UP</v>
      </c>
      <c r="J41" s="1">
        <f t="shared" si="8"/>
        <v>1</v>
      </c>
      <c r="K41" s="1">
        <f t="shared" si="9"/>
        <v>195.38891253</v>
      </c>
      <c r="Y41" s="12" t="s">
        <v>107</v>
      </c>
      <c r="Z41" s="12" t="s">
        <v>108</v>
      </c>
      <c r="AA41" s="12" t="s">
        <v>109</v>
      </c>
      <c r="AB41" s="12" t="s">
        <v>113</v>
      </c>
      <c r="AC41" s="12">
        <v>2042</v>
      </c>
      <c r="AD41" s="12">
        <v>5.1550200000000004</v>
      </c>
      <c r="AE41" s="12">
        <v>688.14361980000001</v>
      </c>
    </row>
    <row r="42" spans="3:31">
      <c r="C42" s="38" t="s">
        <v>119</v>
      </c>
      <c r="H42" s="1">
        <f t="shared" ref="H42:H43" si="10">AC33</f>
        <v>2050</v>
      </c>
      <c r="I42" s="1" t="str">
        <f t="shared" ref="I42:I43" si="11">I41</f>
        <v>UP</v>
      </c>
      <c r="J42" s="1">
        <f t="shared" ref="J42:J43" si="12">J41</f>
        <v>1</v>
      </c>
      <c r="K42" s="1">
        <f t="shared" ref="K42:K43" si="13">AE33</f>
        <v>1069.48623817</v>
      </c>
      <c r="Y42" s="12" t="s">
        <v>107</v>
      </c>
      <c r="Z42" s="12" t="s">
        <v>108</v>
      </c>
      <c r="AA42" s="12" t="s">
        <v>109</v>
      </c>
      <c r="AB42" s="12" t="s">
        <v>113</v>
      </c>
      <c r="AC42" s="12">
        <v>2041</v>
      </c>
      <c r="AD42" s="12">
        <v>4.7407329999999996</v>
      </c>
      <c r="AE42" s="12">
        <v>632.84044816999995</v>
      </c>
    </row>
    <row r="43" spans="3:31">
      <c r="C43" s="8" t="str">
        <f t="shared" ref="C43" si="14">C42</f>
        <v>SELCH2EC01</v>
      </c>
      <c r="D43" s="1"/>
      <c r="E43" s="1"/>
      <c r="F43" s="1"/>
      <c r="G43" s="15"/>
      <c r="H43" s="1">
        <f t="shared" si="10"/>
        <v>2049</v>
      </c>
      <c r="I43" s="1" t="str">
        <f t="shared" si="11"/>
        <v>UP</v>
      </c>
      <c r="J43" s="1">
        <f t="shared" si="12"/>
        <v>1</v>
      </c>
      <c r="K43" s="1">
        <f t="shared" si="13"/>
        <v>1017.58118798</v>
      </c>
      <c r="Y43" s="12" t="s">
        <v>107</v>
      </c>
      <c r="Z43" s="12" t="s">
        <v>108</v>
      </c>
      <c r="AA43" s="12" t="s">
        <v>109</v>
      </c>
      <c r="AB43" s="12" t="s">
        <v>113</v>
      </c>
      <c r="AC43" s="12">
        <v>2040</v>
      </c>
      <c r="AD43" s="12">
        <v>4.2961790000000004</v>
      </c>
      <c r="AE43" s="12">
        <v>573.49693471</v>
      </c>
    </row>
    <row r="44" spans="3:31">
      <c r="C44" s="8" t="str">
        <f t="shared" ref="C44:C84" si="15">C43</f>
        <v>SELCH2EC01</v>
      </c>
      <c r="D44" s="1"/>
      <c r="E44" s="1"/>
      <c r="F44" s="1"/>
      <c r="G44" s="15"/>
      <c r="H44" s="1">
        <f t="shared" ref="H44:H84" si="16">AC35</f>
        <v>2048</v>
      </c>
      <c r="I44" s="1" t="str">
        <f t="shared" ref="I44:I84" si="17">I43</f>
        <v>UP</v>
      </c>
      <c r="J44" s="1">
        <f t="shared" ref="J44:J84" si="18">J43</f>
        <v>1</v>
      </c>
      <c r="K44" s="1">
        <f t="shared" ref="K44:K84" si="19">AE35</f>
        <v>974.46485241000005</v>
      </c>
      <c r="Y44" s="12" t="s">
        <v>107</v>
      </c>
      <c r="Z44" s="12" t="s">
        <v>108</v>
      </c>
      <c r="AA44" s="12" t="s">
        <v>109</v>
      </c>
      <c r="AB44" s="12" t="s">
        <v>113</v>
      </c>
      <c r="AC44" s="12">
        <v>2039</v>
      </c>
      <c r="AD44" s="12">
        <v>3.9421439999999999</v>
      </c>
      <c r="AE44" s="12">
        <v>526.23680256</v>
      </c>
    </row>
    <row r="45" spans="3:31">
      <c r="C45" s="8" t="str">
        <f t="shared" si="15"/>
        <v>SELCH2EC01</v>
      </c>
      <c r="D45" s="1"/>
      <c r="E45" s="1"/>
      <c r="F45" s="1"/>
      <c r="G45" s="15"/>
      <c r="H45" s="1">
        <f t="shared" si="16"/>
        <v>2047</v>
      </c>
      <c r="I45" s="1" t="str">
        <f t="shared" si="17"/>
        <v>UP</v>
      </c>
      <c r="J45" s="1">
        <f t="shared" si="18"/>
        <v>1</v>
      </c>
      <c r="K45" s="1">
        <f t="shared" si="19"/>
        <v>930.08156325000004</v>
      </c>
      <c r="Y45" s="12" t="s">
        <v>107</v>
      </c>
      <c r="Z45" s="12" t="s">
        <v>108</v>
      </c>
      <c r="AA45" s="12" t="s">
        <v>109</v>
      </c>
      <c r="AB45" s="12" t="s">
        <v>113</v>
      </c>
      <c r="AC45" s="12">
        <v>2038</v>
      </c>
      <c r="AD45" s="12">
        <v>3.5440160000000001</v>
      </c>
      <c r="AE45" s="12">
        <v>473.09069584000002</v>
      </c>
    </row>
    <row r="46" spans="3:31">
      <c r="C46" s="8" t="str">
        <f t="shared" si="15"/>
        <v>SELCH2EC01</v>
      </c>
      <c r="D46" s="1"/>
      <c r="E46" s="1"/>
      <c r="F46" s="1"/>
      <c r="G46" s="15"/>
      <c r="H46" s="1">
        <f t="shared" si="16"/>
        <v>2046</v>
      </c>
      <c r="I46" s="1" t="str">
        <f t="shared" si="17"/>
        <v>UP</v>
      </c>
      <c r="J46" s="1">
        <f t="shared" si="18"/>
        <v>1</v>
      </c>
      <c r="K46" s="1">
        <f t="shared" si="19"/>
        <v>885.76448513000003</v>
      </c>
      <c r="Y46" s="12" t="s">
        <v>107</v>
      </c>
      <c r="Z46" s="12" t="s">
        <v>108</v>
      </c>
      <c r="AA46" s="12" t="s">
        <v>109</v>
      </c>
      <c r="AB46" s="12" t="s">
        <v>113</v>
      </c>
      <c r="AC46" s="12">
        <v>2037</v>
      </c>
      <c r="AD46" s="12">
        <v>3.168015</v>
      </c>
      <c r="AE46" s="12">
        <v>422.89832235</v>
      </c>
    </row>
    <row r="47" spans="3:31">
      <c r="C47" s="8" t="str">
        <f t="shared" si="15"/>
        <v>SELCH2EC01</v>
      </c>
      <c r="D47" s="1"/>
      <c r="E47" s="1"/>
      <c r="F47" s="1"/>
      <c r="G47" s="15"/>
      <c r="H47" s="1">
        <f t="shared" si="16"/>
        <v>2045</v>
      </c>
      <c r="I47" s="1" t="str">
        <f t="shared" si="17"/>
        <v>UP</v>
      </c>
      <c r="J47" s="1">
        <f t="shared" si="18"/>
        <v>1</v>
      </c>
      <c r="K47" s="1">
        <f t="shared" si="19"/>
        <v>841.21473393999997</v>
      </c>
      <c r="Y47" s="12" t="s">
        <v>107</v>
      </c>
      <c r="Z47" s="12" t="s">
        <v>108</v>
      </c>
      <c r="AA47" s="12" t="s">
        <v>109</v>
      </c>
      <c r="AB47" s="12" t="s">
        <v>113</v>
      </c>
      <c r="AC47" s="12">
        <v>2036</v>
      </c>
      <c r="AD47" s="12">
        <v>2.8055409999999998</v>
      </c>
      <c r="AE47" s="12">
        <v>374.51166809</v>
      </c>
    </row>
    <row r="48" spans="3:31">
      <c r="C48" s="8" t="str">
        <f t="shared" si="15"/>
        <v>SELCH2EC01</v>
      </c>
      <c r="D48" s="1"/>
      <c r="E48" s="1"/>
      <c r="F48" s="1"/>
      <c r="G48" s="15"/>
      <c r="H48" s="1">
        <f t="shared" si="16"/>
        <v>2044</v>
      </c>
      <c r="I48" s="1" t="str">
        <f t="shared" si="17"/>
        <v>UP</v>
      </c>
      <c r="J48" s="1">
        <f t="shared" si="18"/>
        <v>1</v>
      </c>
      <c r="K48" s="1">
        <f t="shared" si="19"/>
        <v>792.87920635</v>
      </c>
      <c r="Y48" s="12" t="s">
        <v>107</v>
      </c>
      <c r="Z48" s="12" t="s">
        <v>108</v>
      </c>
      <c r="AA48" s="12" t="s">
        <v>109</v>
      </c>
      <c r="AB48" s="12" t="s">
        <v>113</v>
      </c>
      <c r="AC48" s="12">
        <v>2035</v>
      </c>
      <c r="AD48" s="12">
        <v>2.4550809999999998</v>
      </c>
      <c r="AE48" s="12">
        <v>327.72876269</v>
      </c>
    </row>
    <row r="49" spans="3:31">
      <c r="C49" s="8" t="str">
        <f t="shared" si="15"/>
        <v>SELCH2EC01</v>
      </c>
      <c r="D49" s="1"/>
      <c r="E49" s="1"/>
      <c r="F49" s="1"/>
      <c r="G49" s="15"/>
      <c r="H49" s="1">
        <f t="shared" si="16"/>
        <v>2043</v>
      </c>
      <c r="I49" s="1" t="str">
        <f t="shared" si="17"/>
        <v>UP</v>
      </c>
      <c r="J49" s="1">
        <f t="shared" si="18"/>
        <v>1</v>
      </c>
      <c r="K49" s="1">
        <f t="shared" si="19"/>
        <v>743.66878529999997</v>
      </c>
      <c r="Y49" s="12" t="s">
        <v>107</v>
      </c>
      <c r="Z49" s="12" t="s">
        <v>108</v>
      </c>
      <c r="AA49" s="12" t="s">
        <v>109</v>
      </c>
      <c r="AB49" s="12" t="s">
        <v>113</v>
      </c>
      <c r="AC49" s="12">
        <v>2034</v>
      </c>
      <c r="AD49" s="12">
        <v>2.1225130000000001</v>
      </c>
      <c r="AE49" s="12">
        <v>283.33426036999998</v>
      </c>
    </row>
    <row r="50" spans="3:31">
      <c r="C50" s="8" t="str">
        <f t="shared" si="15"/>
        <v>SELCH2EC01</v>
      </c>
      <c r="D50" s="1"/>
      <c r="E50" s="1"/>
      <c r="F50" s="1"/>
      <c r="G50" s="15"/>
      <c r="H50" s="1">
        <f t="shared" si="16"/>
        <v>2042</v>
      </c>
      <c r="I50" s="1" t="str">
        <f t="shared" si="17"/>
        <v>UP</v>
      </c>
      <c r="J50" s="1">
        <f t="shared" si="18"/>
        <v>1</v>
      </c>
      <c r="K50" s="1">
        <f t="shared" si="19"/>
        <v>688.14361980000001</v>
      </c>
      <c r="Y50" s="12" t="s">
        <v>107</v>
      </c>
      <c r="Z50" s="12" t="s">
        <v>108</v>
      </c>
      <c r="AA50" s="12" t="s">
        <v>109</v>
      </c>
      <c r="AB50" s="12" t="s">
        <v>113</v>
      </c>
      <c r="AC50" s="12">
        <v>2033</v>
      </c>
      <c r="AD50" s="12">
        <v>1.828681</v>
      </c>
      <c r="AE50" s="12">
        <v>244.11062669</v>
      </c>
    </row>
    <row r="51" spans="3:31">
      <c r="C51" s="8" t="str">
        <f t="shared" si="15"/>
        <v>SELCH2EC01</v>
      </c>
      <c r="D51" s="1"/>
      <c r="E51" s="1"/>
      <c r="F51" s="1"/>
      <c r="G51" s="15"/>
      <c r="H51" s="1">
        <f t="shared" si="16"/>
        <v>2041</v>
      </c>
      <c r="I51" s="1" t="str">
        <f t="shared" si="17"/>
        <v>UP</v>
      </c>
      <c r="J51" s="1">
        <f t="shared" si="18"/>
        <v>1</v>
      </c>
      <c r="K51" s="1">
        <f t="shared" si="19"/>
        <v>632.84044816999995</v>
      </c>
      <c r="Y51" s="12" t="s">
        <v>107</v>
      </c>
      <c r="Z51" s="12" t="s">
        <v>108</v>
      </c>
      <c r="AA51" s="12" t="s">
        <v>109</v>
      </c>
      <c r="AB51" s="12" t="s">
        <v>113</v>
      </c>
      <c r="AC51" s="12">
        <v>2032</v>
      </c>
      <c r="AD51" s="12">
        <v>1.541509</v>
      </c>
      <c r="AE51" s="12">
        <v>205.77603640999999</v>
      </c>
    </row>
    <row r="52" spans="3:31">
      <c r="C52" s="8" t="str">
        <f t="shared" si="15"/>
        <v>SELCH2EC01</v>
      </c>
      <c r="D52" s="1"/>
      <c r="E52" s="1"/>
      <c r="F52" s="1"/>
      <c r="G52" s="15"/>
      <c r="H52" s="1">
        <f t="shared" si="16"/>
        <v>2040</v>
      </c>
      <c r="I52" s="1" t="str">
        <f t="shared" si="17"/>
        <v>UP</v>
      </c>
      <c r="J52" s="1">
        <f t="shared" si="18"/>
        <v>1</v>
      </c>
      <c r="K52" s="1">
        <f t="shared" si="19"/>
        <v>573.49693471</v>
      </c>
      <c r="Y52" s="12" t="s">
        <v>107</v>
      </c>
      <c r="Z52" s="12" t="s">
        <v>108</v>
      </c>
      <c r="AA52" s="12" t="s">
        <v>109</v>
      </c>
      <c r="AB52" s="12" t="s">
        <v>113</v>
      </c>
      <c r="AC52" s="12">
        <v>2031</v>
      </c>
      <c r="AD52" s="12">
        <v>1.2674339999999999</v>
      </c>
      <c r="AE52" s="12">
        <v>169.18976466000001</v>
      </c>
    </row>
    <row r="53" spans="3:31">
      <c r="C53" s="8" t="str">
        <f t="shared" si="15"/>
        <v>SELCH2EC01</v>
      </c>
      <c r="D53" s="1"/>
      <c r="E53" s="1"/>
      <c r="F53" s="1"/>
      <c r="G53" s="15"/>
      <c r="H53" s="1">
        <f t="shared" si="16"/>
        <v>2039</v>
      </c>
      <c r="I53" s="1" t="str">
        <f t="shared" si="17"/>
        <v>UP</v>
      </c>
      <c r="J53" s="1">
        <f t="shared" si="18"/>
        <v>1</v>
      </c>
      <c r="K53" s="1">
        <f t="shared" si="19"/>
        <v>526.23680256</v>
      </c>
      <c r="Y53" s="12" t="s">
        <v>107</v>
      </c>
      <c r="Z53" s="12" t="s">
        <v>108</v>
      </c>
      <c r="AA53" s="12" t="s">
        <v>109</v>
      </c>
      <c r="AB53" s="12" t="s">
        <v>113</v>
      </c>
      <c r="AC53" s="12">
        <v>2030</v>
      </c>
      <c r="AD53" s="12">
        <v>1.0084219999999999</v>
      </c>
      <c r="AE53" s="12">
        <v>134.61425277999999</v>
      </c>
    </row>
    <row r="54" spans="3:31">
      <c r="C54" s="8" t="str">
        <f t="shared" si="15"/>
        <v>SELCH2EC01</v>
      </c>
      <c r="D54" s="1"/>
      <c r="E54" s="1"/>
      <c r="F54" s="1"/>
      <c r="G54" s="15"/>
      <c r="H54" s="1">
        <f t="shared" si="16"/>
        <v>2038</v>
      </c>
      <c r="I54" s="1" t="str">
        <f t="shared" si="17"/>
        <v>UP</v>
      </c>
      <c r="J54" s="1">
        <f t="shared" si="18"/>
        <v>1</v>
      </c>
      <c r="K54" s="1">
        <f t="shared" si="19"/>
        <v>473.09069584000002</v>
      </c>
      <c r="Y54" s="12" t="s">
        <v>107</v>
      </c>
      <c r="Z54" s="12" t="s">
        <v>108</v>
      </c>
      <c r="AA54" s="12" t="s">
        <v>109</v>
      </c>
      <c r="AB54" s="12" t="s">
        <v>113</v>
      </c>
      <c r="AC54" s="12">
        <v>2029</v>
      </c>
      <c r="AD54" s="12">
        <v>0.763409</v>
      </c>
      <c r="AE54" s="12">
        <v>101.90746741</v>
      </c>
    </row>
    <row r="55" spans="3:31">
      <c r="C55" s="8" t="str">
        <f t="shared" si="15"/>
        <v>SELCH2EC01</v>
      </c>
      <c r="D55" s="1"/>
      <c r="E55" s="1"/>
      <c r="F55" s="1"/>
      <c r="G55" s="15"/>
      <c r="H55" s="1">
        <f t="shared" si="16"/>
        <v>2037</v>
      </c>
      <c r="I55" s="1" t="str">
        <f t="shared" si="17"/>
        <v>UP</v>
      </c>
      <c r="J55" s="1">
        <f t="shared" si="18"/>
        <v>1</v>
      </c>
      <c r="K55" s="1">
        <f t="shared" si="19"/>
        <v>422.89832235</v>
      </c>
      <c r="Y55" s="12" t="s">
        <v>107</v>
      </c>
      <c r="Z55" s="12" t="s">
        <v>108</v>
      </c>
      <c r="AA55" s="12" t="s">
        <v>109</v>
      </c>
      <c r="AB55" s="12" t="s">
        <v>113</v>
      </c>
      <c r="AC55" s="12">
        <v>2028</v>
      </c>
      <c r="AD55" s="12">
        <v>0.407279</v>
      </c>
      <c r="AE55" s="12">
        <v>54.367673709999998</v>
      </c>
    </row>
    <row r="56" spans="3:31">
      <c r="C56" s="8" t="str">
        <f t="shared" si="15"/>
        <v>SELCH2EC01</v>
      </c>
      <c r="D56" s="1"/>
      <c r="E56" s="1"/>
      <c r="F56" s="1"/>
      <c r="G56" s="15"/>
      <c r="H56" s="1">
        <f t="shared" si="16"/>
        <v>2036</v>
      </c>
      <c r="I56" s="1" t="str">
        <f t="shared" si="17"/>
        <v>UP</v>
      </c>
      <c r="J56" s="1">
        <f t="shared" si="18"/>
        <v>1</v>
      </c>
      <c r="K56" s="1">
        <f t="shared" si="19"/>
        <v>374.51166809</v>
      </c>
      <c r="Y56" s="12" t="s">
        <v>107</v>
      </c>
      <c r="Z56" s="12" t="s">
        <v>108</v>
      </c>
      <c r="AA56" s="12" t="s">
        <v>109</v>
      </c>
      <c r="AB56" s="12" t="s">
        <v>113</v>
      </c>
      <c r="AC56" s="12">
        <v>2027</v>
      </c>
      <c r="AD56" s="12">
        <v>0.30473699999999998</v>
      </c>
      <c r="AE56" s="12">
        <v>40.679342130000002</v>
      </c>
    </row>
    <row r="57" spans="3:31">
      <c r="C57" s="8" t="str">
        <f t="shared" si="15"/>
        <v>SELCH2EC01</v>
      </c>
      <c r="D57" s="1"/>
      <c r="E57" s="1"/>
      <c r="F57" s="1"/>
      <c r="G57" s="15"/>
      <c r="H57" s="1">
        <f t="shared" si="16"/>
        <v>2035</v>
      </c>
      <c r="I57" s="1" t="str">
        <f t="shared" si="17"/>
        <v>UP</v>
      </c>
      <c r="J57" s="1">
        <f t="shared" si="18"/>
        <v>1</v>
      </c>
      <c r="K57" s="1">
        <f t="shared" si="19"/>
        <v>327.72876269</v>
      </c>
      <c r="Y57" s="12" t="s">
        <v>107</v>
      </c>
      <c r="Z57" s="12" t="s">
        <v>108</v>
      </c>
      <c r="AA57" s="12" t="s">
        <v>109</v>
      </c>
      <c r="AB57" s="12" t="s">
        <v>113</v>
      </c>
      <c r="AC57" s="12">
        <v>2026</v>
      </c>
      <c r="AD57" s="12">
        <v>0.213121</v>
      </c>
      <c r="AE57" s="12">
        <v>28.449522290000001</v>
      </c>
    </row>
    <row r="58" spans="3:31">
      <c r="C58" s="8" t="str">
        <f t="shared" si="15"/>
        <v>SELCH2EC01</v>
      </c>
      <c r="D58" s="1"/>
      <c r="E58" s="1"/>
      <c r="F58" s="1"/>
      <c r="G58" s="15"/>
      <c r="H58" s="1">
        <f t="shared" si="16"/>
        <v>2034</v>
      </c>
      <c r="I58" s="1" t="str">
        <f t="shared" si="17"/>
        <v>UP</v>
      </c>
      <c r="J58" s="1">
        <f t="shared" si="18"/>
        <v>1</v>
      </c>
      <c r="K58" s="1">
        <f t="shared" si="19"/>
        <v>283.33426036999998</v>
      </c>
      <c r="Y58" s="12" t="s">
        <v>107</v>
      </c>
      <c r="Z58" s="12" t="s">
        <v>108</v>
      </c>
      <c r="AA58" s="12" t="s">
        <v>109</v>
      </c>
      <c r="AB58" s="12" t="s">
        <v>113</v>
      </c>
      <c r="AC58" s="12">
        <v>2025</v>
      </c>
      <c r="AD58" s="12">
        <v>0.13203000000000001</v>
      </c>
      <c r="AE58" s="12">
        <v>17.6246847</v>
      </c>
    </row>
    <row r="59" spans="3:31">
      <c r="C59" s="8" t="str">
        <f t="shared" si="15"/>
        <v>SELCH2EC01</v>
      </c>
      <c r="D59" s="1"/>
      <c r="E59" s="1"/>
      <c r="F59" s="1"/>
      <c r="G59" s="15"/>
      <c r="H59" s="1">
        <f t="shared" si="16"/>
        <v>2033</v>
      </c>
      <c r="I59" s="1" t="str">
        <f t="shared" si="17"/>
        <v>UP</v>
      </c>
      <c r="J59" s="1">
        <f t="shared" si="18"/>
        <v>1</v>
      </c>
      <c r="K59" s="1">
        <f t="shared" si="19"/>
        <v>244.11062669</v>
      </c>
      <c r="Y59" s="12" t="s">
        <v>107</v>
      </c>
      <c r="Z59" s="12" t="s">
        <v>108</v>
      </c>
      <c r="AA59" s="12" t="s">
        <v>109</v>
      </c>
      <c r="AB59" s="12" t="s">
        <v>113</v>
      </c>
      <c r="AC59" s="12">
        <v>2024</v>
      </c>
      <c r="AD59" s="12">
        <v>3.7650000000000001E-3</v>
      </c>
      <c r="AE59" s="12">
        <v>0.50258985</v>
      </c>
    </row>
    <row r="60" spans="3:31">
      <c r="C60" s="8" t="str">
        <f t="shared" si="15"/>
        <v>SELCH2EC01</v>
      </c>
      <c r="D60" s="1"/>
      <c r="E60" s="1"/>
      <c r="F60" s="1"/>
      <c r="G60" s="15"/>
      <c r="H60" s="1">
        <f t="shared" si="16"/>
        <v>2032</v>
      </c>
      <c r="I60" s="1" t="str">
        <f t="shared" si="17"/>
        <v>UP</v>
      </c>
      <c r="J60" s="1">
        <f t="shared" si="18"/>
        <v>1</v>
      </c>
      <c r="K60" s="1">
        <f t="shared" si="19"/>
        <v>205.77603640999999</v>
      </c>
      <c r="Y60" s="12" t="s">
        <v>107</v>
      </c>
      <c r="Z60" s="12" t="s">
        <v>108</v>
      </c>
      <c r="AA60" s="12" t="s">
        <v>109</v>
      </c>
      <c r="AB60" s="12" t="s">
        <v>113</v>
      </c>
      <c r="AC60" s="12">
        <v>2023</v>
      </c>
      <c r="AD60" s="12">
        <v>1.1479999999999999E-3</v>
      </c>
      <c r="AE60" s="12">
        <v>0.15324652</v>
      </c>
    </row>
    <row r="61" spans="3:31">
      <c r="C61" s="8" t="str">
        <f t="shared" si="15"/>
        <v>SELCH2EC01</v>
      </c>
      <c r="D61" s="1"/>
      <c r="E61" s="1"/>
      <c r="F61" s="1"/>
      <c r="G61" s="15"/>
      <c r="H61" s="1">
        <f t="shared" si="16"/>
        <v>2031</v>
      </c>
      <c r="I61" s="1" t="str">
        <f t="shared" si="17"/>
        <v>UP</v>
      </c>
      <c r="J61" s="1">
        <f t="shared" si="18"/>
        <v>1</v>
      </c>
      <c r="K61" s="1">
        <f t="shared" si="19"/>
        <v>169.18976466000001</v>
      </c>
      <c r="Y61" s="12" t="s">
        <v>107</v>
      </c>
      <c r="Z61" s="12" t="s">
        <v>108</v>
      </c>
      <c r="AA61" s="12" t="s">
        <v>109</v>
      </c>
      <c r="AB61" s="12" t="s">
        <v>113</v>
      </c>
      <c r="AC61" s="12">
        <v>2022</v>
      </c>
      <c r="AD61" s="12">
        <v>1.21E-4</v>
      </c>
      <c r="AE61" s="12">
        <v>1.615229E-2</v>
      </c>
    </row>
    <row r="62" spans="3:31">
      <c r="C62" s="8" t="str">
        <f t="shared" si="15"/>
        <v>SELCH2EC01</v>
      </c>
      <c r="D62" s="1"/>
      <c r="E62" s="1"/>
      <c r="F62" s="1"/>
      <c r="G62" s="15"/>
      <c r="H62" s="1">
        <f t="shared" si="16"/>
        <v>2030</v>
      </c>
      <c r="I62" s="1" t="str">
        <f t="shared" si="17"/>
        <v>UP</v>
      </c>
      <c r="J62" s="1">
        <f t="shared" si="18"/>
        <v>1</v>
      </c>
      <c r="K62" s="1">
        <f t="shared" si="19"/>
        <v>134.61425277999999</v>
      </c>
      <c r="Y62" s="12" t="s">
        <v>107</v>
      </c>
      <c r="Z62" s="12" t="s">
        <v>108</v>
      </c>
      <c r="AA62" s="12" t="s">
        <v>109</v>
      </c>
      <c r="AB62" s="12" t="s">
        <v>113</v>
      </c>
      <c r="AC62" s="12">
        <v>2021</v>
      </c>
      <c r="AD62" s="37" t="s">
        <v>114</v>
      </c>
      <c r="AE62" s="12">
        <v>1.107967E-2</v>
      </c>
    </row>
    <row r="63" spans="3:31">
      <c r="C63" s="8" t="str">
        <f t="shared" si="15"/>
        <v>SELCH2EC01</v>
      </c>
      <c r="D63" s="1"/>
      <c r="E63" s="1"/>
      <c r="F63" s="1"/>
      <c r="G63" s="15"/>
      <c r="H63" s="1">
        <f t="shared" si="16"/>
        <v>2029</v>
      </c>
      <c r="I63" s="1" t="str">
        <f t="shared" si="17"/>
        <v>UP</v>
      </c>
      <c r="J63" s="1">
        <f t="shared" si="18"/>
        <v>1</v>
      </c>
      <c r="K63" s="1">
        <f t="shared" si="19"/>
        <v>101.90746741</v>
      </c>
      <c r="Y63" s="12" t="s">
        <v>107</v>
      </c>
      <c r="Z63" s="12" t="s">
        <v>108</v>
      </c>
      <c r="AA63" s="12" t="s">
        <v>109</v>
      </c>
      <c r="AB63" s="12" t="s">
        <v>113</v>
      </c>
      <c r="AC63" s="12">
        <v>2020</v>
      </c>
      <c r="AD63" s="12">
        <v>0</v>
      </c>
      <c r="AE63" s="12">
        <v>0</v>
      </c>
    </row>
    <row r="64" spans="3:31">
      <c r="C64" s="8" t="str">
        <f t="shared" si="15"/>
        <v>SELCH2EC01</v>
      </c>
      <c r="D64" s="1"/>
      <c r="E64" s="1"/>
      <c r="F64" s="1"/>
      <c r="G64" s="15"/>
      <c r="H64" s="1">
        <f t="shared" si="16"/>
        <v>2028</v>
      </c>
      <c r="I64" s="1" t="str">
        <f t="shared" si="17"/>
        <v>UP</v>
      </c>
      <c r="J64" s="1">
        <f t="shared" si="18"/>
        <v>1</v>
      </c>
      <c r="K64" s="1">
        <f t="shared" si="19"/>
        <v>54.367673709999998</v>
      </c>
      <c r="Y64" s="12" t="s">
        <v>107</v>
      </c>
      <c r="Z64" s="12" t="s">
        <v>108</v>
      </c>
      <c r="AA64" s="12" t="s">
        <v>109</v>
      </c>
      <c r="AB64" s="12" t="s">
        <v>115</v>
      </c>
      <c r="AC64" s="12">
        <v>2020</v>
      </c>
      <c r="AD64" s="12">
        <v>0</v>
      </c>
      <c r="AE64" s="12">
        <v>0</v>
      </c>
    </row>
    <row r="65" spans="3:31">
      <c r="C65" s="8" t="str">
        <f t="shared" si="15"/>
        <v>SELCH2EC01</v>
      </c>
      <c r="D65" s="1"/>
      <c r="E65" s="1"/>
      <c r="F65" s="1"/>
      <c r="G65" s="15"/>
      <c r="H65" s="1">
        <f t="shared" si="16"/>
        <v>2027</v>
      </c>
      <c r="I65" s="1" t="str">
        <f t="shared" si="17"/>
        <v>UP</v>
      </c>
      <c r="J65" s="1">
        <f t="shared" si="18"/>
        <v>1</v>
      </c>
      <c r="K65" s="1">
        <f t="shared" si="19"/>
        <v>40.679342130000002</v>
      </c>
      <c r="Y65" s="12" t="s">
        <v>107</v>
      </c>
      <c r="Z65" s="12" t="s">
        <v>108</v>
      </c>
      <c r="AA65" s="12" t="s">
        <v>109</v>
      </c>
      <c r="AB65" s="12" t="s">
        <v>115</v>
      </c>
      <c r="AC65" s="12">
        <v>2021</v>
      </c>
      <c r="AD65" s="12">
        <v>0</v>
      </c>
      <c r="AE65" s="12">
        <v>0</v>
      </c>
    </row>
    <row r="66" spans="3:31">
      <c r="C66" s="8" t="str">
        <f t="shared" si="15"/>
        <v>SELCH2EC01</v>
      </c>
      <c r="D66" s="1"/>
      <c r="E66" s="1"/>
      <c r="F66" s="1"/>
      <c r="G66" s="15"/>
      <c r="H66" s="1">
        <f t="shared" si="16"/>
        <v>2026</v>
      </c>
      <c r="I66" s="1" t="str">
        <f t="shared" si="17"/>
        <v>UP</v>
      </c>
      <c r="J66" s="1">
        <f t="shared" si="18"/>
        <v>1</v>
      </c>
      <c r="K66" s="1">
        <f t="shared" si="19"/>
        <v>28.449522290000001</v>
      </c>
      <c r="Y66" s="12" t="s">
        <v>107</v>
      </c>
      <c r="Z66" s="12" t="s">
        <v>108</v>
      </c>
      <c r="AA66" s="12" t="s">
        <v>109</v>
      </c>
      <c r="AB66" s="12" t="s">
        <v>115</v>
      </c>
      <c r="AC66" s="12">
        <v>2022</v>
      </c>
      <c r="AD66" s="37" t="s">
        <v>111</v>
      </c>
      <c r="AE66" s="12">
        <v>1.3349E-4</v>
      </c>
    </row>
    <row r="67" spans="3:31">
      <c r="C67" s="8" t="str">
        <f t="shared" si="15"/>
        <v>SELCH2EC01</v>
      </c>
      <c r="D67" s="1"/>
      <c r="E67" s="1"/>
      <c r="F67" s="1"/>
      <c r="G67" s="15"/>
      <c r="H67" s="1">
        <f t="shared" si="16"/>
        <v>2025</v>
      </c>
      <c r="I67" s="1" t="str">
        <f t="shared" si="17"/>
        <v>UP</v>
      </c>
      <c r="J67" s="1">
        <f t="shared" si="18"/>
        <v>1</v>
      </c>
      <c r="K67" s="1">
        <f t="shared" si="19"/>
        <v>17.6246847</v>
      </c>
      <c r="Y67" s="12" t="s">
        <v>107</v>
      </c>
      <c r="Z67" s="12" t="s">
        <v>108</v>
      </c>
      <c r="AA67" s="12" t="s">
        <v>109</v>
      </c>
      <c r="AB67" s="12" t="s">
        <v>115</v>
      </c>
      <c r="AC67" s="12">
        <v>2023</v>
      </c>
      <c r="AD67" s="12">
        <v>7.7499999999999997E-4</v>
      </c>
      <c r="AE67" s="12">
        <v>0.10345475</v>
      </c>
    </row>
    <row r="68" spans="3:31">
      <c r="C68" s="8" t="str">
        <f t="shared" si="15"/>
        <v>SELCH2EC01</v>
      </c>
      <c r="D68" s="1"/>
      <c r="E68" s="1"/>
      <c r="F68" s="1"/>
      <c r="G68" s="15"/>
      <c r="H68" s="1">
        <f t="shared" si="16"/>
        <v>2024</v>
      </c>
      <c r="I68" s="1" t="str">
        <f t="shared" si="17"/>
        <v>UP</v>
      </c>
      <c r="J68" s="1">
        <f t="shared" si="18"/>
        <v>1</v>
      </c>
      <c r="K68" s="1">
        <f t="shared" si="19"/>
        <v>0.50258985</v>
      </c>
      <c r="Y68" s="12" t="s">
        <v>107</v>
      </c>
      <c r="Z68" s="12" t="s">
        <v>108</v>
      </c>
      <c r="AA68" s="12" t="s">
        <v>109</v>
      </c>
      <c r="AB68" s="12" t="s">
        <v>115</v>
      </c>
      <c r="AC68" s="12">
        <v>2024</v>
      </c>
      <c r="AD68" s="12">
        <v>0.13983100000000001</v>
      </c>
      <c r="AE68" s="12">
        <v>18.66604019</v>
      </c>
    </row>
    <row r="69" spans="3:31">
      <c r="C69" s="8" t="str">
        <f t="shared" si="15"/>
        <v>SELCH2EC01</v>
      </c>
      <c r="D69" s="1"/>
      <c r="E69" s="1"/>
      <c r="F69" s="1"/>
      <c r="G69" s="15"/>
      <c r="H69" s="1">
        <f t="shared" si="16"/>
        <v>2023</v>
      </c>
      <c r="I69" s="1" t="str">
        <f t="shared" si="17"/>
        <v>UP</v>
      </c>
      <c r="J69" s="1">
        <f t="shared" si="18"/>
        <v>1</v>
      </c>
      <c r="K69" s="1">
        <f t="shared" si="19"/>
        <v>0.15324652</v>
      </c>
      <c r="Y69" s="12" t="s">
        <v>107</v>
      </c>
      <c r="Z69" s="12" t="s">
        <v>108</v>
      </c>
      <c r="AA69" s="12" t="s">
        <v>109</v>
      </c>
      <c r="AB69" s="12" t="s">
        <v>115</v>
      </c>
      <c r="AC69" s="12">
        <v>2025</v>
      </c>
      <c r="AD69" s="12">
        <v>0.34207300000000002</v>
      </c>
      <c r="AE69" s="12">
        <v>45.663324770000003</v>
      </c>
    </row>
    <row r="70" spans="3:31">
      <c r="C70" s="8" t="str">
        <f t="shared" si="15"/>
        <v>SELCH2EC01</v>
      </c>
      <c r="D70" s="1"/>
      <c r="E70" s="1"/>
      <c r="F70" s="1"/>
      <c r="G70" s="15"/>
      <c r="H70" s="1">
        <f t="shared" si="16"/>
        <v>2022</v>
      </c>
      <c r="I70" s="1" t="str">
        <f t="shared" si="17"/>
        <v>UP</v>
      </c>
      <c r="J70" s="1">
        <f t="shared" si="18"/>
        <v>1</v>
      </c>
      <c r="K70" s="1">
        <f t="shared" si="19"/>
        <v>1.615229E-2</v>
      </c>
      <c r="Y70" s="12" t="s">
        <v>107</v>
      </c>
      <c r="Z70" s="12" t="s">
        <v>108</v>
      </c>
      <c r="AA70" s="12" t="s">
        <v>109</v>
      </c>
      <c r="AB70" s="12" t="s">
        <v>115</v>
      </c>
      <c r="AC70" s="12">
        <v>2026</v>
      </c>
      <c r="AD70" s="12">
        <v>0.51172200000000001</v>
      </c>
      <c r="AE70" s="12">
        <v>68.309769779999996</v>
      </c>
    </row>
    <row r="71" spans="3:31">
      <c r="C71" s="8" t="str">
        <f t="shared" si="15"/>
        <v>SELCH2EC01</v>
      </c>
      <c r="D71" s="1"/>
      <c r="E71" s="1"/>
      <c r="F71" s="1"/>
      <c r="G71" s="15"/>
      <c r="H71" s="1">
        <f t="shared" si="16"/>
        <v>2021</v>
      </c>
      <c r="I71" s="1" t="str">
        <f t="shared" si="17"/>
        <v>UP</v>
      </c>
      <c r="J71" s="1">
        <f t="shared" si="18"/>
        <v>1</v>
      </c>
      <c r="K71" s="1">
        <f t="shared" si="19"/>
        <v>1.107967E-2</v>
      </c>
      <c r="Y71" s="12" t="s">
        <v>107</v>
      </c>
      <c r="Z71" s="12" t="s">
        <v>108</v>
      </c>
      <c r="AA71" s="12" t="s">
        <v>109</v>
      </c>
      <c r="AB71" s="12" t="s">
        <v>115</v>
      </c>
      <c r="AC71" s="12">
        <v>2027</v>
      </c>
      <c r="AD71" s="12">
        <v>0.63805900000000004</v>
      </c>
      <c r="AE71" s="12">
        <v>85.174495910000005</v>
      </c>
    </row>
    <row r="72" spans="3:31">
      <c r="C72" s="8" t="str">
        <f t="shared" si="15"/>
        <v>SELCH2EC01</v>
      </c>
      <c r="D72" s="1"/>
      <c r="E72" s="1"/>
      <c r="F72" s="1"/>
      <c r="G72" s="15"/>
      <c r="H72" s="1">
        <f t="shared" si="16"/>
        <v>2020</v>
      </c>
      <c r="I72" s="1" t="str">
        <f t="shared" si="17"/>
        <v>UP</v>
      </c>
      <c r="J72" s="1">
        <f t="shared" si="18"/>
        <v>1</v>
      </c>
      <c r="K72" s="1">
        <f t="shared" si="19"/>
        <v>0</v>
      </c>
      <c r="Y72" s="12" t="s">
        <v>107</v>
      </c>
      <c r="Z72" s="12" t="s">
        <v>108</v>
      </c>
      <c r="AA72" s="12" t="s">
        <v>109</v>
      </c>
      <c r="AB72" s="12" t="s">
        <v>115</v>
      </c>
      <c r="AC72" s="12">
        <v>2028</v>
      </c>
      <c r="AD72" s="12">
        <v>0.72802699999999998</v>
      </c>
      <c r="AE72" s="12">
        <v>97.184324230000001</v>
      </c>
    </row>
    <row r="73" spans="3:31">
      <c r="C73" s="38" t="s">
        <v>120</v>
      </c>
      <c r="D73" s="1"/>
      <c r="E73" s="1"/>
      <c r="F73" s="1"/>
      <c r="G73" s="15"/>
      <c r="H73" s="1">
        <f t="shared" ref="H73:H74" si="20">AC64</f>
        <v>2020</v>
      </c>
      <c r="I73" s="1" t="str">
        <f t="shared" ref="I73:I74" si="21">I72</f>
        <v>UP</v>
      </c>
      <c r="J73" s="1">
        <f t="shared" ref="J73:J74" si="22">J72</f>
        <v>1</v>
      </c>
      <c r="K73" s="1">
        <f t="shared" ref="K73:K74" si="23">AE64</f>
        <v>0</v>
      </c>
      <c r="Y73" s="12" t="s">
        <v>107</v>
      </c>
      <c r="Z73" s="12" t="s">
        <v>108</v>
      </c>
      <c r="AA73" s="12" t="s">
        <v>109</v>
      </c>
      <c r="AB73" s="12" t="s">
        <v>115</v>
      </c>
      <c r="AC73" s="12">
        <v>2029</v>
      </c>
      <c r="AD73" s="12">
        <v>0.87973400000000002</v>
      </c>
      <c r="AE73" s="12">
        <v>117.43569166</v>
      </c>
    </row>
    <row r="74" spans="3:31">
      <c r="C74" s="8" t="str">
        <f t="shared" ref="C74" si="24">C73</f>
        <v>SGASH2RC01</v>
      </c>
      <c r="D74" s="1"/>
      <c r="E74" s="1"/>
      <c r="F74" s="1"/>
      <c r="G74" s="15"/>
      <c r="H74" s="1">
        <f t="shared" si="20"/>
        <v>2021</v>
      </c>
      <c r="I74" s="1" t="str">
        <f t="shared" si="21"/>
        <v>UP</v>
      </c>
      <c r="J74" s="1">
        <f t="shared" si="22"/>
        <v>1</v>
      </c>
      <c r="K74" s="1">
        <f t="shared" si="23"/>
        <v>0</v>
      </c>
      <c r="Y74" s="12" t="s">
        <v>107</v>
      </c>
      <c r="Z74" s="12" t="s">
        <v>108</v>
      </c>
      <c r="AA74" s="12" t="s">
        <v>109</v>
      </c>
      <c r="AB74" s="12" t="s">
        <v>115</v>
      </c>
      <c r="AC74" s="12">
        <v>2030</v>
      </c>
      <c r="AD74" s="12">
        <v>1.129275</v>
      </c>
      <c r="AE74" s="12">
        <v>150.74691974999999</v>
      </c>
    </row>
    <row r="75" spans="3:31">
      <c r="C75" s="8" t="str">
        <f t="shared" ref="C75:C90" si="25">C74</f>
        <v>SGASH2RC01</v>
      </c>
      <c r="D75" s="1"/>
      <c r="E75" s="1"/>
      <c r="F75" s="1"/>
      <c r="G75" s="15"/>
      <c r="H75" s="1">
        <f t="shared" ref="H75:H90" si="26">AC66</f>
        <v>2022</v>
      </c>
      <c r="I75" s="1" t="str">
        <f t="shared" ref="I75:I90" si="27">I74</f>
        <v>UP</v>
      </c>
      <c r="J75" s="1">
        <f t="shared" ref="J75:J90" si="28">J74</f>
        <v>1</v>
      </c>
      <c r="K75" s="1">
        <f t="shared" ref="K75:K90" si="29">AE66</f>
        <v>1.3349E-4</v>
      </c>
      <c r="Y75" s="12" t="s">
        <v>107</v>
      </c>
      <c r="Z75" s="12" t="s">
        <v>108</v>
      </c>
      <c r="AA75" s="12" t="s">
        <v>109</v>
      </c>
      <c r="AB75" s="12" t="s">
        <v>115</v>
      </c>
      <c r="AC75" s="12">
        <v>2031</v>
      </c>
      <c r="AD75" s="12">
        <v>1.3454980000000001</v>
      </c>
      <c r="AE75" s="12">
        <v>179.61052802</v>
      </c>
    </row>
    <row r="76" spans="3:31">
      <c r="C76" s="8" t="str">
        <f t="shared" si="25"/>
        <v>SGASH2RC01</v>
      </c>
      <c r="D76" s="1"/>
      <c r="E76" s="1"/>
      <c r="F76" s="1"/>
      <c r="G76" s="15"/>
      <c r="H76" s="1">
        <f t="shared" si="26"/>
        <v>2023</v>
      </c>
      <c r="I76" s="1" t="str">
        <f t="shared" si="27"/>
        <v>UP</v>
      </c>
      <c r="J76" s="1">
        <f t="shared" si="28"/>
        <v>1</v>
      </c>
      <c r="K76" s="1">
        <f t="shared" si="29"/>
        <v>0.10345475</v>
      </c>
      <c r="Y76" s="12" t="s">
        <v>107</v>
      </c>
      <c r="Z76" s="12" t="s">
        <v>108</v>
      </c>
      <c r="AA76" s="12" t="s">
        <v>109</v>
      </c>
      <c r="AB76" s="12" t="s">
        <v>115</v>
      </c>
      <c r="AC76" s="12">
        <v>2032</v>
      </c>
      <c r="AD76" s="12">
        <v>1.5994170000000001</v>
      </c>
      <c r="AE76" s="12">
        <v>213.50617532999999</v>
      </c>
    </row>
    <row r="77" spans="3:31">
      <c r="C77" s="8" t="str">
        <f t="shared" si="25"/>
        <v>SGASH2RC01</v>
      </c>
      <c r="D77" s="1"/>
      <c r="E77" s="1"/>
      <c r="F77" s="1"/>
      <c r="G77" s="15"/>
      <c r="H77" s="1">
        <f t="shared" si="26"/>
        <v>2024</v>
      </c>
      <c r="I77" s="1" t="str">
        <f t="shared" si="27"/>
        <v>UP</v>
      </c>
      <c r="J77" s="1">
        <f t="shared" si="28"/>
        <v>1</v>
      </c>
      <c r="K77" s="1">
        <f t="shared" si="29"/>
        <v>18.66604019</v>
      </c>
      <c r="Y77" s="12" t="s">
        <v>107</v>
      </c>
      <c r="Z77" s="12" t="s">
        <v>108</v>
      </c>
      <c r="AA77" s="12" t="s">
        <v>109</v>
      </c>
      <c r="AB77" s="12" t="s">
        <v>115</v>
      </c>
      <c r="AC77" s="12">
        <v>2033</v>
      </c>
      <c r="AD77" s="12">
        <v>1.8713869999999999</v>
      </c>
      <c r="AE77" s="12">
        <v>249.81145063</v>
      </c>
    </row>
    <row r="78" spans="3:31">
      <c r="C78" s="8" t="str">
        <f t="shared" si="25"/>
        <v>SGASH2RC01</v>
      </c>
      <c r="D78" s="1"/>
      <c r="E78" s="1"/>
      <c r="F78" s="1"/>
      <c r="G78" s="15"/>
      <c r="H78" s="1">
        <f t="shared" si="26"/>
        <v>2025</v>
      </c>
      <c r="I78" s="1" t="str">
        <f t="shared" si="27"/>
        <v>UP</v>
      </c>
      <c r="J78" s="1">
        <f t="shared" si="28"/>
        <v>1</v>
      </c>
      <c r="K78" s="1">
        <f t="shared" si="29"/>
        <v>45.663324770000003</v>
      </c>
      <c r="Y78" s="12" t="s">
        <v>107</v>
      </c>
      <c r="Z78" s="12" t="s">
        <v>108</v>
      </c>
      <c r="AA78" s="12" t="s">
        <v>109</v>
      </c>
      <c r="AB78" s="12" t="s">
        <v>115</v>
      </c>
      <c r="AC78" s="12">
        <v>2034</v>
      </c>
      <c r="AD78" s="12">
        <v>2.2066720000000002</v>
      </c>
      <c r="AE78" s="12">
        <v>294.56864528</v>
      </c>
    </row>
    <row r="79" spans="3:31">
      <c r="C79" s="8" t="str">
        <f t="shared" si="25"/>
        <v>SGASH2RC01</v>
      </c>
      <c r="D79" s="1"/>
      <c r="E79" s="1"/>
      <c r="F79" s="1"/>
      <c r="G79" s="15"/>
      <c r="H79" s="1">
        <f t="shared" si="26"/>
        <v>2026</v>
      </c>
      <c r="I79" s="1" t="str">
        <f t="shared" si="27"/>
        <v>UP</v>
      </c>
      <c r="J79" s="1">
        <f t="shared" si="28"/>
        <v>1</v>
      </c>
      <c r="K79" s="1">
        <f t="shared" si="29"/>
        <v>68.309769779999996</v>
      </c>
      <c r="Y79" s="12" t="s">
        <v>107</v>
      </c>
      <c r="Z79" s="12" t="s">
        <v>108</v>
      </c>
      <c r="AA79" s="12" t="s">
        <v>109</v>
      </c>
      <c r="AB79" s="12" t="s">
        <v>115</v>
      </c>
      <c r="AC79" s="12">
        <v>2035</v>
      </c>
      <c r="AD79" s="12">
        <v>2.486955</v>
      </c>
      <c r="AE79" s="12">
        <v>331.98362294999998</v>
      </c>
    </row>
    <row r="80" spans="3:31">
      <c r="C80" s="8" t="str">
        <f t="shared" si="25"/>
        <v>SGASH2RC01</v>
      </c>
      <c r="D80" s="1"/>
      <c r="E80" s="1"/>
      <c r="F80" s="1"/>
      <c r="G80" s="15"/>
      <c r="H80" s="1">
        <f t="shared" si="26"/>
        <v>2027</v>
      </c>
      <c r="I80" s="1" t="str">
        <f t="shared" si="27"/>
        <v>UP</v>
      </c>
      <c r="J80" s="1">
        <f t="shared" si="28"/>
        <v>1</v>
      </c>
      <c r="K80" s="1">
        <f t="shared" si="29"/>
        <v>85.174495910000005</v>
      </c>
      <c r="Y80" s="12" t="s">
        <v>107</v>
      </c>
      <c r="Z80" s="12" t="s">
        <v>108</v>
      </c>
      <c r="AA80" s="12" t="s">
        <v>109</v>
      </c>
      <c r="AB80" s="12" t="s">
        <v>115</v>
      </c>
      <c r="AC80" s="12">
        <v>2036</v>
      </c>
      <c r="AD80" s="12">
        <v>2.7038829999999998</v>
      </c>
      <c r="AE80" s="12">
        <v>360.94134166999999</v>
      </c>
    </row>
    <row r="81" spans="3:31">
      <c r="C81" s="8" t="str">
        <f t="shared" si="25"/>
        <v>SGASH2RC01</v>
      </c>
      <c r="D81" s="1"/>
      <c r="E81" s="1"/>
      <c r="F81" s="1"/>
      <c r="G81" s="15"/>
      <c r="H81" s="1">
        <f t="shared" si="26"/>
        <v>2028</v>
      </c>
      <c r="I81" s="1" t="str">
        <f t="shared" si="27"/>
        <v>UP</v>
      </c>
      <c r="J81" s="1">
        <f t="shared" si="28"/>
        <v>1</v>
      </c>
      <c r="K81" s="1">
        <f t="shared" si="29"/>
        <v>97.184324230000001</v>
      </c>
      <c r="Y81" s="12" t="s">
        <v>107</v>
      </c>
      <c r="Z81" s="12" t="s">
        <v>108</v>
      </c>
      <c r="AA81" s="12" t="s">
        <v>109</v>
      </c>
      <c r="AB81" s="12" t="s">
        <v>115</v>
      </c>
      <c r="AC81" s="12">
        <v>2037</v>
      </c>
      <c r="AD81" s="12">
        <v>2.9252850000000001</v>
      </c>
      <c r="AE81" s="12">
        <v>390.49629464999998</v>
      </c>
    </row>
    <row r="82" spans="3:31">
      <c r="C82" s="8" t="str">
        <f t="shared" si="25"/>
        <v>SGASH2RC01</v>
      </c>
      <c r="D82" s="1"/>
      <c r="E82" s="1"/>
      <c r="F82" s="1"/>
      <c r="G82" s="15"/>
      <c r="H82" s="1">
        <f t="shared" si="26"/>
        <v>2029</v>
      </c>
      <c r="I82" s="1" t="str">
        <f t="shared" si="27"/>
        <v>UP</v>
      </c>
      <c r="J82" s="1">
        <f t="shared" si="28"/>
        <v>1</v>
      </c>
      <c r="K82" s="1">
        <f t="shared" si="29"/>
        <v>117.43569166</v>
      </c>
      <c r="Y82" s="12" t="s">
        <v>107</v>
      </c>
      <c r="Z82" s="12" t="s">
        <v>108</v>
      </c>
      <c r="AA82" s="12" t="s">
        <v>109</v>
      </c>
      <c r="AB82" s="12" t="s">
        <v>115</v>
      </c>
      <c r="AC82" s="12">
        <v>2038</v>
      </c>
      <c r="AD82" s="12">
        <v>3.1081729999999999</v>
      </c>
      <c r="AE82" s="12">
        <v>414.91001376999998</v>
      </c>
    </row>
    <row r="83" spans="3:31">
      <c r="C83" s="8" t="str">
        <f t="shared" si="25"/>
        <v>SGASH2RC01</v>
      </c>
      <c r="D83" s="1"/>
      <c r="E83" s="1"/>
      <c r="F83" s="1"/>
      <c r="G83" s="15"/>
      <c r="H83" s="1">
        <f t="shared" si="26"/>
        <v>2030</v>
      </c>
      <c r="I83" s="1" t="str">
        <f t="shared" si="27"/>
        <v>UP</v>
      </c>
      <c r="J83" s="1">
        <f t="shared" si="28"/>
        <v>1</v>
      </c>
      <c r="K83" s="1">
        <f t="shared" si="29"/>
        <v>150.74691974999999</v>
      </c>
      <c r="Y83" s="12" t="s">
        <v>107</v>
      </c>
      <c r="Z83" s="12" t="s">
        <v>108</v>
      </c>
      <c r="AA83" s="12" t="s">
        <v>109</v>
      </c>
      <c r="AB83" s="12" t="s">
        <v>115</v>
      </c>
      <c r="AC83" s="12">
        <v>2039</v>
      </c>
      <c r="AD83" s="12">
        <v>3.289326</v>
      </c>
      <c r="AE83" s="12">
        <v>439.09212774000002</v>
      </c>
    </row>
    <row r="84" spans="3:31">
      <c r="C84" s="8" t="str">
        <f t="shared" si="25"/>
        <v>SGASH2RC01</v>
      </c>
      <c r="D84" s="1"/>
      <c r="E84" s="1"/>
      <c r="F84" s="1"/>
      <c r="G84" s="15"/>
      <c r="H84" s="1">
        <f t="shared" si="26"/>
        <v>2031</v>
      </c>
      <c r="I84" s="1" t="str">
        <f t="shared" si="27"/>
        <v>UP</v>
      </c>
      <c r="J84" s="1">
        <f t="shared" si="28"/>
        <v>1</v>
      </c>
      <c r="K84" s="1">
        <f t="shared" si="29"/>
        <v>179.61052802</v>
      </c>
      <c r="Y84" s="12" t="s">
        <v>107</v>
      </c>
      <c r="Z84" s="12" t="s">
        <v>108</v>
      </c>
      <c r="AA84" s="12" t="s">
        <v>109</v>
      </c>
      <c r="AB84" s="12" t="s">
        <v>115</v>
      </c>
      <c r="AC84" s="12">
        <v>2040</v>
      </c>
      <c r="AD84" s="12">
        <v>3.4517099999999998</v>
      </c>
      <c r="AE84" s="12">
        <v>460.7687679</v>
      </c>
    </row>
    <row r="85" spans="3:31">
      <c r="C85" s="8" t="str">
        <f t="shared" si="25"/>
        <v>SGASH2RC01</v>
      </c>
      <c r="D85" s="1"/>
      <c r="E85" s="1"/>
      <c r="F85" s="1"/>
      <c r="G85" s="15"/>
      <c r="H85" s="1">
        <f t="shared" si="26"/>
        <v>2032</v>
      </c>
      <c r="I85" s="1" t="str">
        <f t="shared" si="27"/>
        <v>UP</v>
      </c>
      <c r="J85" s="1">
        <f t="shared" si="28"/>
        <v>1</v>
      </c>
      <c r="K85" s="1">
        <f t="shared" si="29"/>
        <v>213.50617532999999</v>
      </c>
      <c r="Y85" s="12" t="s">
        <v>107</v>
      </c>
      <c r="Z85" s="12" t="s">
        <v>108</v>
      </c>
      <c r="AA85" s="12" t="s">
        <v>109</v>
      </c>
      <c r="AB85" s="12" t="s">
        <v>115</v>
      </c>
      <c r="AC85" s="12">
        <v>2041</v>
      </c>
      <c r="AD85" s="12">
        <v>3.606115</v>
      </c>
      <c r="AE85" s="12">
        <v>481.38029134999999</v>
      </c>
    </row>
    <row r="86" spans="3:31">
      <c r="C86" s="8" t="str">
        <f t="shared" si="25"/>
        <v>SGASH2RC01</v>
      </c>
      <c r="D86" s="1"/>
      <c r="E86" s="1"/>
      <c r="F86" s="1"/>
      <c r="G86" s="15"/>
      <c r="H86" s="1">
        <f t="shared" si="26"/>
        <v>2033</v>
      </c>
      <c r="I86" s="1" t="str">
        <f t="shared" si="27"/>
        <v>UP</v>
      </c>
      <c r="J86" s="1">
        <f t="shared" si="28"/>
        <v>1</v>
      </c>
      <c r="K86" s="1">
        <f t="shared" si="29"/>
        <v>249.81145063</v>
      </c>
      <c r="Y86" s="12" t="s">
        <v>107</v>
      </c>
      <c r="Z86" s="12" t="s">
        <v>108</v>
      </c>
      <c r="AA86" s="12" t="s">
        <v>109</v>
      </c>
      <c r="AB86" s="12" t="s">
        <v>115</v>
      </c>
      <c r="AC86" s="12">
        <v>2042</v>
      </c>
      <c r="AD86" s="12">
        <v>3.7371159999999999</v>
      </c>
      <c r="AE86" s="12">
        <v>498.86761483999999</v>
      </c>
    </row>
    <row r="87" spans="3:31">
      <c r="C87" s="8" t="str">
        <f t="shared" si="25"/>
        <v>SGASH2RC01</v>
      </c>
      <c r="D87" s="1"/>
      <c r="E87" s="1"/>
      <c r="F87" s="1"/>
      <c r="G87" s="15"/>
      <c r="H87" s="1">
        <f t="shared" si="26"/>
        <v>2034</v>
      </c>
      <c r="I87" s="1" t="str">
        <f t="shared" si="27"/>
        <v>UP</v>
      </c>
      <c r="J87" s="1">
        <f t="shared" si="28"/>
        <v>1</v>
      </c>
      <c r="K87" s="1">
        <f t="shared" si="29"/>
        <v>294.56864528</v>
      </c>
      <c r="Y87" s="12" t="s">
        <v>107</v>
      </c>
      <c r="Z87" s="12" t="s">
        <v>108</v>
      </c>
      <c r="AA87" s="12" t="s">
        <v>109</v>
      </c>
      <c r="AB87" s="12" t="s">
        <v>115</v>
      </c>
      <c r="AC87" s="12">
        <v>2043</v>
      </c>
      <c r="AD87" s="12">
        <v>3.851334</v>
      </c>
      <c r="AE87" s="12">
        <v>514.11457566000001</v>
      </c>
    </row>
    <row r="88" spans="3:31">
      <c r="C88" s="8" t="str">
        <f t="shared" si="25"/>
        <v>SGASH2RC01</v>
      </c>
      <c r="D88" s="1"/>
      <c r="E88" s="1"/>
      <c r="F88" s="1"/>
      <c r="G88" s="15"/>
      <c r="H88" s="1">
        <f t="shared" si="26"/>
        <v>2035</v>
      </c>
      <c r="I88" s="1" t="str">
        <f t="shared" si="27"/>
        <v>UP</v>
      </c>
      <c r="J88" s="1">
        <f t="shared" si="28"/>
        <v>1</v>
      </c>
      <c r="K88" s="1">
        <f t="shared" si="29"/>
        <v>331.98362294999998</v>
      </c>
      <c r="Y88" s="12" t="s">
        <v>107</v>
      </c>
      <c r="Z88" s="12" t="s">
        <v>108</v>
      </c>
      <c r="AA88" s="12" t="s">
        <v>109</v>
      </c>
      <c r="AB88" s="12" t="s">
        <v>115</v>
      </c>
      <c r="AC88" s="12">
        <v>2044</v>
      </c>
      <c r="AD88" s="12">
        <v>3.9505729999999999</v>
      </c>
      <c r="AE88" s="12">
        <v>527.36198977000004</v>
      </c>
    </row>
    <row r="89" spans="3:31">
      <c r="C89" s="8" t="str">
        <f t="shared" si="25"/>
        <v>SGASH2RC01</v>
      </c>
      <c r="D89" s="1"/>
      <c r="E89" s="1"/>
      <c r="F89" s="1"/>
      <c r="G89" s="15"/>
      <c r="H89" s="1">
        <f t="shared" si="26"/>
        <v>2036</v>
      </c>
      <c r="I89" s="1" t="str">
        <f t="shared" si="27"/>
        <v>UP</v>
      </c>
      <c r="J89" s="1">
        <f t="shared" si="28"/>
        <v>1</v>
      </c>
      <c r="K89" s="1">
        <f t="shared" si="29"/>
        <v>360.94134166999999</v>
      </c>
      <c r="Y89" s="12" t="s">
        <v>107</v>
      </c>
      <c r="Z89" s="12" t="s">
        <v>108</v>
      </c>
      <c r="AA89" s="12" t="s">
        <v>109</v>
      </c>
      <c r="AB89" s="12" t="s">
        <v>115</v>
      </c>
      <c r="AC89" s="12">
        <v>2045</v>
      </c>
      <c r="AD89" s="12">
        <v>4.023879</v>
      </c>
      <c r="AE89" s="12">
        <v>537.14760770999999</v>
      </c>
    </row>
    <row r="90" spans="3:31">
      <c r="C90" s="8" t="str">
        <f t="shared" si="25"/>
        <v>SGASH2RC01</v>
      </c>
      <c r="D90" s="1"/>
      <c r="E90" s="1"/>
      <c r="F90" s="1"/>
      <c r="G90" s="15"/>
      <c r="H90" s="1">
        <f t="shared" si="26"/>
        <v>2037</v>
      </c>
      <c r="I90" s="1" t="str">
        <f t="shared" si="27"/>
        <v>UP</v>
      </c>
      <c r="J90" s="1">
        <f t="shared" si="28"/>
        <v>1</v>
      </c>
      <c r="K90" s="1">
        <f t="shared" si="29"/>
        <v>390.49629464999998</v>
      </c>
      <c r="Y90" s="12" t="s">
        <v>107</v>
      </c>
      <c r="Z90" s="12" t="s">
        <v>108</v>
      </c>
      <c r="AA90" s="12" t="s">
        <v>109</v>
      </c>
      <c r="AB90" s="12" t="s">
        <v>115</v>
      </c>
      <c r="AC90" s="12">
        <v>2046</v>
      </c>
      <c r="AD90" s="12">
        <v>4.0902659999999997</v>
      </c>
      <c r="AE90" s="12">
        <v>546.00960834</v>
      </c>
    </row>
    <row r="91" spans="3:31">
      <c r="C91" s="8" t="str">
        <f t="shared" ref="C91:C103" si="30">C90</f>
        <v>SGASH2RC01</v>
      </c>
      <c r="D91" s="1"/>
      <c r="E91" s="1"/>
      <c r="F91" s="1"/>
      <c r="G91" s="15"/>
      <c r="H91" s="1">
        <f t="shared" ref="H91:H103" si="31">AC82</f>
        <v>2038</v>
      </c>
      <c r="I91" s="1" t="str">
        <f t="shared" ref="I91:I103" si="32">I90</f>
        <v>UP</v>
      </c>
      <c r="J91" s="1">
        <f t="shared" ref="J91:J103" si="33">J90</f>
        <v>1</v>
      </c>
      <c r="K91" s="1">
        <f t="shared" ref="K91:K103" si="34">AE82</f>
        <v>414.91001376999998</v>
      </c>
      <c r="Y91" s="12" t="s">
        <v>107</v>
      </c>
      <c r="Z91" s="12" t="s">
        <v>108</v>
      </c>
      <c r="AA91" s="12" t="s">
        <v>109</v>
      </c>
      <c r="AB91" s="12" t="s">
        <v>115</v>
      </c>
      <c r="AC91" s="12">
        <v>2047</v>
      </c>
      <c r="AD91" s="12">
        <v>4.1562070000000002</v>
      </c>
      <c r="AE91" s="12">
        <v>554.81207242999994</v>
      </c>
    </row>
    <row r="92" spans="3:31">
      <c r="C92" s="8" t="str">
        <f t="shared" si="30"/>
        <v>SGASH2RC01</v>
      </c>
      <c r="D92" s="1"/>
      <c r="E92" s="1"/>
      <c r="F92" s="1"/>
      <c r="G92" s="15"/>
      <c r="H92" s="1">
        <f t="shared" si="31"/>
        <v>2039</v>
      </c>
      <c r="I92" s="1" t="str">
        <f t="shared" si="32"/>
        <v>UP</v>
      </c>
      <c r="J92" s="1">
        <f t="shared" si="33"/>
        <v>1</v>
      </c>
      <c r="K92" s="1">
        <f t="shared" si="34"/>
        <v>439.09212774000002</v>
      </c>
      <c r="Y92" s="12" t="s">
        <v>107</v>
      </c>
      <c r="Z92" s="12" t="s">
        <v>108</v>
      </c>
      <c r="AA92" s="12" t="s">
        <v>109</v>
      </c>
      <c r="AB92" s="12" t="s">
        <v>115</v>
      </c>
      <c r="AC92" s="12">
        <v>2048</v>
      </c>
      <c r="AD92" s="12">
        <v>4.2324859999999997</v>
      </c>
      <c r="AE92" s="12">
        <v>564.99455613999999</v>
      </c>
    </row>
    <row r="93" spans="3:31">
      <c r="C93" s="8" t="str">
        <f t="shared" si="30"/>
        <v>SGASH2RC01</v>
      </c>
      <c r="D93" s="1"/>
      <c r="E93" s="1"/>
      <c r="F93" s="1"/>
      <c r="G93" s="15"/>
      <c r="H93" s="1">
        <f t="shared" si="31"/>
        <v>2040</v>
      </c>
      <c r="I93" s="1" t="str">
        <f t="shared" si="32"/>
        <v>UP</v>
      </c>
      <c r="J93" s="1">
        <f t="shared" si="33"/>
        <v>1</v>
      </c>
      <c r="K93" s="1">
        <f t="shared" si="34"/>
        <v>460.7687679</v>
      </c>
      <c r="Y93" s="12" t="s">
        <v>107</v>
      </c>
      <c r="Z93" s="12" t="s">
        <v>108</v>
      </c>
      <c r="AA93" s="12" t="s">
        <v>109</v>
      </c>
      <c r="AB93" s="12" t="s">
        <v>115</v>
      </c>
      <c r="AC93" s="12">
        <v>2049</v>
      </c>
      <c r="AD93" s="12">
        <v>4.299245</v>
      </c>
      <c r="AE93" s="12">
        <v>573.90621505000001</v>
      </c>
    </row>
    <row r="94" spans="3:31">
      <c r="C94" s="8" t="str">
        <f t="shared" si="30"/>
        <v>SGASH2RC01</v>
      </c>
      <c r="D94" s="1"/>
      <c r="E94" s="1"/>
      <c r="F94" s="1"/>
      <c r="G94" s="15"/>
      <c r="H94" s="1">
        <f t="shared" si="31"/>
        <v>2041</v>
      </c>
      <c r="I94" s="1" t="str">
        <f t="shared" si="32"/>
        <v>UP</v>
      </c>
      <c r="J94" s="1">
        <f t="shared" si="33"/>
        <v>1</v>
      </c>
      <c r="K94" s="1">
        <f t="shared" si="34"/>
        <v>481.38029134999999</v>
      </c>
      <c r="Y94" s="12" t="s">
        <v>107</v>
      </c>
      <c r="Z94" s="12" t="s">
        <v>108</v>
      </c>
      <c r="AA94" s="12" t="s">
        <v>109</v>
      </c>
      <c r="AB94" s="12" t="s">
        <v>115</v>
      </c>
      <c r="AC94" s="12">
        <v>2050</v>
      </c>
      <c r="AD94" s="12">
        <v>4.3685090000000004</v>
      </c>
      <c r="AE94" s="12">
        <v>583.15226641000004</v>
      </c>
    </row>
    <row r="95" spans="3:31">
      <c r="C95" s="8" t="str">
        <f t="shared" si="30"/>
        <v>SGASH2RC01</v>
      </c>
      <c r="D95" s="1"/>
      <c r="E95" s="1"/>
      <c r="F95" s="1"/>
      <c r="G95" s="15"/>
      <c r="H95" s="1">
        <f t="shared" si="31"/>
        <v>2042</v>
      </c>
      <c r="I95" s="1" t="str">
        <f t="shared" si="32"/>
        <v>UP</v>
      </c>
      <c r="J95" s="1">
        <f t="shared" si="33"/>
        <v>1</v>
      </c>
      <c r="K95" s="1">
        <f t="shared" si="34"/>
        <v>498.86761483999999</v>
      </c>
    </row>
    <row r="96" spans="3:31">
      <c r="C96" s="8" t="str">
        <f t="shared" si="30"/>
        <v>SGASH2RC01</v>
      </c>
      <c r="D96" s="1"/>
      <c r="E96" s="1"/>
      <c r="F96" s="1"/>
      <c r="G96" s="15"/>
      <c r="H96" s="1">
        <f t="shared" si="31"/>
        <v>2043</v>
      </c>
      <c r="I96" s="1" t="str">
        <f t="shared" si="32"/>
        <v>UP</v>
      </c>
      <c r="J96" s="1">
        <f t="shared" si="33"/>
        <v>1</v>
      </c>
      <c r="K96" s="1">
        <f t="shared" si="34"/>
        <v>514.11457566000001</v>
      </c>
    </row>
    <row r="97" spans="3:11">
      <c r="C97" s="8" t="str">
        <f t="shared" si="30"/>
        <v>SGASH2RC01</v>
      </c>
      <c r="D97" s="1"/>
      <c r="E97" s="1"/>
      <c r="F97" s="1"/>
      <c r="G97" s="15"/>
      <c r="H97" s="1">
        <f t="shared" si="31"/>
        <v>2044</v>
      </c>
      <c r="I97" s="1" t="str">
        <f t="shared" si="32"/>
        <v>UP</v>
      </c>
      <c r="J97" s="1">
        <f t="shared" si="33"/>
        <v>1</v>
      </c>
      <c r="K97" s="1">
        <f t="shared" si="34"/>
        <v>527.36198977000004</v>
      </c>
    </row>
    <row r="98" spans="3:11">
      <c r="C98" s="8" t="str">
        <f t="shared" si="30"/>
        <v>SGASH2RC01</v>
      </c>
      <c r="D98" s="1"/>
      <c r="E98" s="1"/>
      <c r="F98" s="1"/>
      <c r="G98" s="15"/>
      <c r="H98" s="1">
        <f t="shared" si="31"/>
        <v>2045</v>
      </c>
      <c r="I98" s="1" t="str">
        <f t="shared" si="32"/>
        <v>UP</v>
      </c>
      <c r="J98" s="1">
        <f t="shared" si="33"/>
        <v>1</v>
      </c>
      <c r="K98" s="1">
        <f t="shared" si="34"/>
        <v>537.14760770999999</v>
      </c>
    </row>
    <row r="99" spans="3:11">
      <c r="C99" s="8" t="str">
        <f t="shared" si="30"/>
        <v>SGASH2RC01</v>
      </c>
      <c r="D99" s="1"/>
      <c r="E99" s="1"/>
      <c r="F99" s="1"/>
      <c r="G99" s="15"/>
      <c r="H99" s="1">
        <f t="shared" si="31"/>
        <v>2046</v>
      </c>
      <c r="I99" s="1" t="str">
        <f t="shared" si="32"/>
        <v>UP</v>
      </c>
      <c r="J99" s="1">
        <f t="shared" si="33"/>
        <v>1</v>
      </c>
      <c r="K99" s="1">
        <f t="shared" si="34"/>
        <v>546.00960834</v>
      </c>
    </row>
    <row r="100" spans="3:11">
      <c r="C100" s="8" t="str">
        <f t="shared" si="30"/>
        <v>SGASH2RC01</v>
      </c>
      <c r="D100" s="1"/>
      <c r="E100" s="1"/>
      <c r="F100" s="1"/>
      <c r="G100" s="15"/>
      <c r="H100" s="1">
        <f t="shared" si="31"/>
        <v>2047</v>
      </c>
      <c r="I100" s="1" t="str">
        <f t="shared" si="32"/>
        <v>UP</v>
      </c>
      <c r="J100" s="1">
        <f t="shared" si="33"/>
        <v>1</v>
      </c>
      <c r="K100" s="1">
        <f t="shared" si="34"/>
        <v>554.81207242999994</v>
      </c>
    </row>
    <row r="101" spans="3:11">
      <c r="C101" s="8" t="str">
        <f t="shared" si="30"/>
        <v>SGASH2RC01</v>
      </c>
      <c r="D101" s="1"/>
      <c r="E101" s="1"/>
      <c r="F101" s="1"/>
      <c r="G101" s="15"/>
      <c r="H101" s="1">
        <f t="shared" si="31"/>
        <v>2048</v>
      </c>
      <c r="I101" s="1" t="str">
        <f t="shared" si="32"/>
        <v>UP</v>
      </c>
      <c r="J101" s="1">
        <f t="shared" si="33"/>
        <v>1</v>
      </c>
      <c r="K101" s="1">
        <f t="shared" si="34"/>
        <v>564.99455613999999</v>
      </c>
    </row>
    <row r="102" spans="3:11">
      <c r="C102" s="8" t="str">
        <f t="shared" si="30"/>
        <v>SGASH2RC01</v>
      </c>
      <c r="D102" s="1"/>
      <c r="E102" s="1"/>
      <c r="F102" s="1"/>
      <c r="G102" s="15"/>
      <c r="H102" s="1">
        <f t="shared" si="31"/>
        <v>2049</v>
      </c>
      <c r="I102" s="1" t="str">
        <f t="shared" si="32"/>
        <v>UP</v>
      </c>
      <c r="J102" s="1">
        <f t="shared" si="33"/>
        <v>1</v>
      </c>
      <c r="K102" s="1">
        <f t="shared" si="34"/>
        <v>573.90621505000001</v>
      </c>
    </row>
    <row r="103" spans="3:11">
      <c r="C103" s="8" t="str">
        <f t="shared" si="30"/>
        <v>SGASH2RC01</v>
      </c>
      <c r="D103" s="1"/>
      <c r="E103" s="1"/>
      <c r="F103" s="1"/>
      <c r="G103" s="15"/>
      <c r="H103" s="1">
        <f t="shared" si="31"/>
        <v>2050</v>
      </c>
      <c r="I103" s="1" t="str">
        <f t="shared" si="32"/>
        <v>UP</v>
      </c>
      <c r="J103" s="1">
        <f t="shared" si="33"/>
        <v>1</v>
      </c>
      <c r="K103" s="1">
        <f t="shared" si="34"/>
        <v>583.15226641000004</v>
      </c>
    </row>
    <row r="104" spans="3:11">
      <c r="C104" s="38" t="s">
        <v>121</v>
      </c>
      <c r="H104">
        <v>2020</v>
      </c>
      <c r="I104" s="40" t="s">
        <v>16</v>
      </c>
      <c r="J104">
        <v>1</v>
      </c>
      <c r="K104">
        <v>0</v>
      </c>
    </row>
    <row r="105" spans="3:11">
      <c r="C105" s="38" t="s">
        <v>121</v>
      </c>
      <c r="H105">
        <v>2050</v>
      </c>
      <c r="I105" s="40" t="s">
        <v>16</v>
      </c>
      <c r="J105">
        <v>1</v>
      </c>
      <c r="K10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N41"/>
  <sheetViews>
    <sheetView topLeftCell="A26" workbookViewId="0">
      <selection activeCell="K45" sqref="K45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143220.23360000001</v>
      </c>
      <c r="N11" s="4">
        <v>143.2202336</v>
      </c>
    </row>
    <row r="12" spans="2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2">
        <v>150.11473710000001</v>
      </c>
    </row>
    <row r="13" spans="2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2">
        <v>168.65091609999999</v>
      </c>
    </row>
    <row r="14" spans="2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172355.12210000001</v>
      </c>
      <c r="N14" s="12">
        <v>172.35512209999999</v>
      </c>
    </row>
    <row r="15" spans="2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170312.97339999999</v>
      </c>
      <c r="N15" s="12">
        <v>170.3129734</v>
      </c>
    </row>
    <row r="16" spans="2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169715.29790000001</v>
      </c>
      <c r="N16" s="12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167683.65700000001</v>
      </c>
      <c r="N17" s="12">
        <v>167.68365700000001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164964.77770000001</v>
      </c>
      <c r="N18" s="12">
        <v>164.96477770000001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160291.44839999999</v>
      </c>
      <c r="N19" s="12">
        <v>160.29144840000001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155500.13860000001</v>
      </c>
      <c r="N20" s="12">
        <v>155.50013860000001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12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143037.71230000001</v>
      </c>
      <c r="N22" s="12">
        <v>143.03771230000001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135822.05729999999</v>
      </c>
      <c r="N23" s="12">
        <v>135.82205730000001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12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12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12">
        <v>111.85439409999999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103052.72659999999</v>
      </c>
      <c r="N27" s="12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94514.323489999995</v>
      </c>
      <c r="N28" s="12">
        <v>94.514323489999995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86339.935039999997</v>
      </c>
      <c r="N29" s="12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78513.110289999997</v>
      </c>
      <c r="N30" s="12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70793.114050000004</v>
      </c>
      <c r="N31" s="12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63355.522749999996</v>
      </c>
      <c r="N32" s="12">
        <v>63.355522749999999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56326.527580000002</v>
      </c>
      <c r="N33" s="12">
        <v>56.326527579999997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49805.533799999997</v>
      </c>
      <c r="N34" s="12">
        <v>49.805533799999999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43686.057090000002</v>
      </c>
      <c r="N35" s="12">
        <v>43.686057089999998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37993.988219999999</v>
      </c>
      <c r="N36" s="12">
        <v>37.993988219999999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32649.121630000001</v>
      </c>
      <c r="N37" s="12">
        <v>32.649121630000003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12">
        <v>27.618517440000002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22924.789140000001</v>
      </c>
      <c r="N39" s="12">
        <v>22.924789140000001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18579.799719999999</v>
      </c>
      <c r="N40" s="12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14766.734539999999</v>
      </c>
      <c r="N41" s="12">
        <v>14.76673454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="70" zoomScaleNormal="70" workbookViewId="0">
      <selection activeCell="G10" sqref="G10:L10"/>
    </sheetView>
  </sheetViews>
  <sheetFormatPr defaultColWidth="8.7265625" defaultRowHeight="14.5"/>
  <cols>
    <col min="1" max="1" width="65.08984375" style="1" customWidth="1"/>
    <col min="2" max="10" width="8.7265625" style="1"/>
    <col min="11" max="11" width="11.54296875" style="1" customWidth="1"/>
    <col min="12" max="12" width="12.81640625" style="1"/>
    <col min="14" max="14" width="19.54296875" customWidth="1"/>
    <col min="15" max="15" width="22.6328125" customWidth="1"/>
    <col min="16" max="18" width="12.81640625"/>
  </cols>
  <sheetData>
    <row r="1" spans="1:18">
      <c r="A1" s="1" t="s">
        <v>19</v>
      </c>
      <c r="B1" s="1" t="s">
        <v>20</v>
      </c>
    </row>
    <row r="4" spans="1:18">
      <c r="B4" s="2" t="s">
        <v>0</v>
      </c>
    </row>
    <row r="5" spans="1:18">
      <c r="B5" s="1" t="s">
        <v>1</v>
      </c>
    </row>
    <row r="8" spans="1:18">
      <c r="J8" s="1" t="s">
        <v>2</v>
      </c>
    </row>
    <row r="9" spans="1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20"/>
      <c r="P9" s="21" t="s">
        <v>21</v>
      </c>
      <c r="Q9" s="21" t="s">
        <v>22</v>
      </c>
      <c r="R9" s="22" t="s">
        <v>23</v>
      </c>
    </row>
    <row r="10" spans="1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302987.16466000001</v>
      </c>
      <c r="N10" s="12"/>
      <c r="P10" s="4">
        <v>73.575880659999996</v>
      </c>
      <c r="Q10">
        <v>183.35402999999999</v>
      </c>
      <c r="R10">
        <v>46.057254</v>
      </c>
    </row>
    <row r="11" spans="1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2"/>
      <c r="P11" s="1">
        <v>76.812552830000001</v>
      </c>
      <c r="Q11" s="12">
        <v>189.15235150000001</v>
      </c>
      <c r="R11" s="12">
        <v>46.983804650000003</v>
      </c>
    </row>
    <row r="12" spans="1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311563.88228000002</v>
      </c>
      <c r="N12" s="12"/>
      <c r="P12" s="1">
        <v>74.206674160000006</v>
      </c>
      <c r="Q12" s="12">
        <v>191.4234074</v>
      </c>
      <c r="R12" s="12">
        <v>45.933800720000001</v>
      </c>
    </row>
    <row r="13" spans="1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12"/>
      <c r="P13" s="1">
        <v>75.928642159999995</v>
      </c>
      <c r="Q13" s="12">
        <v>188.9921654</v>
      </c>
      <c r="R13" s="12">
        <v>44.902902429999997</v>
      </c>
    </row>
    <row r="14" spans="1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301427.55274000001</v>
      </c>
      <c r="N14" s="12"/>
      <c r="P14" s="1">
        <v>74.525015740000001</v>
      </c>
      <c r="Q14" s="12">
        <v>182.8381675</v>
      </c>
      <c r="R14" s="12">
        <v>44.064369499999998</v>
      </c>
    </row>
    <row r="15" spans="1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290395.40567000001</v>
      </c>
      <c r="N15" s="12"/>
      <c r="P15" s="1">
        <v>72.073381979999994</v>
      </c>
      <c r="Q15" s="12">
        <v>175.98473190000001</v>
      </c>
      <c r="R15" s="12">
        <v>42.337291790000002</v>
      </c>
    </row>
    <row r="16" spans="1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281488.39325999998</v>
      </c>
      <c r="N16" s="12"/>
      <c r="P16" s="1">
        <v>69.681193890000003</v>
      </c>
      <c r="Q16" s="12">
        <v>170.47122899999999</v>
      </c>
      <c r="R16" s="12">
        <v>41.335970369999998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12"/>
      <c r="P17" s="1">
        <v>68.240443119999995</v>
      </c>
      <c r="Q17" s="12">
        <v>161.76022259999999</v>
      </c>
      <c r="R17" s="12">
        <v>40.358539819999997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256250.67236999999</v>
      </c>
      <c r="N18" s="12"/>
      <c r="P18" s="1">
        <v>65.911880969999999</v>
      </c>
      <c r="Q18" s="12">
        <v>151.19344630000001</v>
      </c>
      <c r="R18" s="12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238611.76951000001</v>
      </c>
      <c r="N19" s="12"/>
      <c r="P19" s="1">
        <v>61.589421829999999</v>
      </c>
      <c r="Q19" s="12">
        <v>139.06228669999999</v>
      </c>
      <c r="R19" s="12">
        <v>37.960060980000002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220055.81598000001</v>
      </c>
      <c r="N20" s="12"/>
      <c r="P20" s="1">
        <v>57.125181619999999</v>
      </c>
      <c r="Q20" s="12">
        <v>126.28421779999999</v>
      </c>
      <c r="R20" s="12">
        <v>36.646416559999999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206380.81083999999</v>
      </c>
      <c r="N21" s="12"/>
      <c r="P21" s="1">
        <v>54.970997160000003</v>
      </c>
      <c r="Q21" s="12">
        <v>115.17494739999999</v>
      </c>
      <c r="R21" s="12">
        <v>36.234866279999999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192421.00829999999</v>
      </c>
      <c r="N22" s="12"/>
      <c r="P22" s="1">
        <v>52.097565109999998</v>
      </c>
      <c r="Q22" s="12">
        <v>104.4717157</v>
      </c>
      <c r="R22" s="12">
        <v>35.851727490000002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12"/>
      <c r="P23" s="1">
        <v>48.934224110000002</v>
      </c>
      <c r="Q23" s="12">
        <v>92.411140160000002</v>
      </c>
      <c r="R23" s="12">
        <v>35.414879970000001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160729.21249000001</v>
      </c>
      <c r="N24" s="12"/>
      <c r="P24" s="1">
        <v>45.328652249999998</v>
      </c>
      <c r="Q24" s="12">
        <v>80.548194690000003</v>
      </c>
      <c r="R24" s="12">
        <v>34.852365550000002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12"/>
      <c r="P25" s="1">
        <v>43.762252089999997</v>
      </c>
      <c r="Q25" s="12">
        <v>70.824850119999994</v>
      </c>
      <c r="R25" s="12">
        <v>34.330357990000003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136599.10678999999</v>
      </c>
      <c r="N26" s="12"/>
      <c r="P26" s="1">
        <v>40.648192739999999</v>
      </c>
      <c r="Q26" s="12">
        <v>62.174816980000003</v>
      </c>
      <c r="R26" s="12">
        <v>33.776097069999999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124633.63159999999</v>
      </c>
      <c r="N27" s="12"/>
      <c r="P27" s="1">
        <v>37.478321039999997</v>
      </c>
      <c r="Q27" s="12">
        <v>53.966104459999997</v>
      </c>
      <c r="R27" s="12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12"/>
      <c r="P28" s="1">
        <v>33.998947039999997</v>
      </c>
      <c r="Q28" s="12">
        <v>48.340059699999998</v>
      </c>
      <c r="R28" s="12">
        <v>32.555349730000003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12"/>
      <c r="P29" s="1">
        <v>30.89853978</v>
      </c>
      <c r="Q29" s="12">
        <v>44.975569219999997</v>
      </c>
      <c r="R29" s="12">
        <v>31.954944529999999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12"/>
      <c r="P30" s="1">
        <v>28.383289850000001</v>
      </c>
      <c r="Q30" s="12">
        <v>41.279736970000002</v>
      </c>
      <c r="R30" s="12">
        <v>31.368724350000001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94087.807260000001</v>
      </c>
      <c r="N31" s="12"/>
      <c r="P31" s="1">
        <v>26.320488439999998</v>
      </c>
      <c r="Q31" s="12">
        <v>37.136396329999997</v>
      </c>
      <c r="R31" s="12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89701.734920000003</v>
      </c>
      <c r="N32" s="12"/>
      <c r="P32" s="1">
        <v>25.165380859999999</v>
      </c>
      <c r="Q32" s="12">
        <v>34.53693019</v>
      </c>
      <c r="R32" s="12">
        <v>29.999423870000001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85538.325630000007</v>
      </c>
      <c r="N33" s="12"/>
      <c r="P33" s="1">
        <v>23.99288735</v>
      </c>
      <c r="Q33" s="12">
        <v>32.130853739999999</v>
      </c>
      <c r="R33" s="12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81975.286989999993</v>
      </c>
      <c r="N34" s="12"/>
      <c r="P34" s="1">
        <v>23.110918259999998</v>
      </c>
      <c r="Q34" s="12">
        <v>29.991838600000001</v>
      </c>
      <c r="R34" s="12">
        <v>28.872530130000001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77677.998970000001</v>
      </c>
      <c r="N35" s="12"/>
      <c r="P35" s="1">
        <v>22.34053179</v>
      </c>
      <c r="Q35" s="12">
        <v>26.986494270000001</v>
      </c>
      <c r="R35" s="12">
        <v>28.350972909999999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73047.045689999999</v>
      </c>
      <c r="N36" s="12"/>
      <c r="P36" s="1">
        <v>21.50986558</v>
      </c>
      <c r="Q36" s="12">
        <v>23.706472130000002</v>
      </c>
      <c r="R36" s="12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70246.850309999994</v>
      </c>
      <c r="N37" s="12"/>
      <c r="P37" s="1">
        <v>20.91647133</v>
      </c>
      <c r="Q37" s="12">
        <v>21.98620828</v>
      </c>
      <c r="R37" s="12">
        <v>27.344170699999999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67493.949989999994</v>
      </c>
      <c r="N38" s="12"/>
      <c r="P38" s="1">
        <v>20.24502532</v>
      </c>
      <c r="Q38" s="12">
        <v>20.350390709999999</v>
      </c>
      <c r="R38" s="12">
        <v>26.898533960000002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12"/>
      <c r="P39" s="1">
        <v>19.812241239999999</v>
      </c>
      <c r="Q39" s="12">
        <v>18.85442128</v>
      </c>
      <c r="R39" s="12">
        <v>26.536972689999999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62932.270700000001</v>
      </c>
      <c r="N40" s="12"/>
      <c r="P40" s="1">
        <v>19.375962730000001</v>
      </c>
      <c r="Q40" s="12">
        <v>17.355222220000002</v>
      </c>
      <c r="R40" s="12">
        <v>26.201085750000001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41"/>
  <sheetViews>
    <sheetView workbookViewId="0">
      <selection activeCell="G11" sqref="G11:N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7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2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12">
        <v>0</v>
      </c>
      <c r="O12" s="1"/>
    </row>
    <row r="13" spans="2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1.1317330000000001</v>
      </c>
      <c r="N13" s="12">
        <v>1.131733E-3</v>
      </c>
      <c r="O13" s="1"/>
    </row>
    <row r="14" spans="2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12">
        <v>3.1060799999999998E-4</v>
      </c>
      <c r="O14" s="1"/>
    </row>
    <row r="15" spans="2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67.310900000000004</v>
      </c>
      <c r="N15" s="12">
        <v>6.7310900000000007E-2</v>
      </c>
      <c r="O15" s="1"/>
    </row>
    <row r="16" spans="2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12">
        <v>0.16426199999999999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12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303.81200000000001</v>
      </c>
      <c r="N18" s="12">
        <v>0.30381200000000003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344.79199999999997</v>
      </c>
      <c r="N19" s="12">
        <v>0.34479199999999999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12">
        <v>0.41453600000000002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529.49199999999996</v>
      </c>
      <c r="N21" s="12">
        <v>0.52949199999999996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426.10899999999998</v>
      </c>
      <c r="N22" s="12">
        <v>0.42610900000000002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200.55279999999999</v>
      </c>
      <c r="N23" s="12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2">
        <v>0</v>
      </c>
      <c r="O24" s="1">
        <v>-1.2553E-2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2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2">
        <v>0</v>
      </c>
      <c r="O26" s="1">
        <v>-1.0398951999999999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2">
        <v>0</v>
      </c>
      <c r="O27" s="1">
        <v>-2.1287020000000001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2">
        <v>0</v>
      </c>
      <c r="O28" s="1">
        <v>-3.0827072000000002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2">
        <v>0</v>
      </c>
      <c r="O29" s="1">
        <v>-4.1835427999999997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2">
        <v>0</v>
      </c>
      <c r="O30" s="1">
        <v>-5.3947620000000001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2">
        <v>0</v>
      </c>
      <c r="O31" s="1">
        <v>-6.7094956000000003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2">
        <v>0</v>
      </c>
      <c r="O32" s="1">
        <v>-8.2663039999999999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2">
        <v>0</v>
      </c>
      <c r="O33" s="1">
        <v>-9.9409171999999995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2">
        <v>0</v>
      </c>
      <c r="O34" s="1">
        <v>-11.042158000000001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2">
        <v>0</v>
      </c>
      <c r="O35" s="1">
        <v>-12.122078800000001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2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2">
        <v>0</v>
      </c>
      <c r="O37" s="1">
        <v>-14.586733199999999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2">
        <v>0</v>
      </c>
      <c r="O38" s="1">
        <v>-16.070814720000001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2">
        <v>0</v>
      </c>
      <c r="O39" s="1">
        <v>-17.601420560000001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2">
        <v>0</v>
      </c>
      <c r="O40" s="1">
        <v>-19.196153120000002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2">
        <v>0</v>
      </c>
      <c r="O41" s="1">
        <v>-20.7578472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"/>
  <sheetViews>
    <sheetView workbookViewId="0">
      <selection activeCell="G11" sqref="G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3" max="13" width="10.54296875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7"/>
    </row>
    <row r="11" spans="2:15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69778.456999999995</v>
      </c>
      <c r="N11">
        <v>69.778457000000003</v>
      </c>
    </row>
    <row r="12" spans="2:15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68516.822020000007</v>
      </c>
      <c r="N12" s="12">
        <v>68.516822020000006</v>
      </c>
    </row>
    <row r="13" spans="2:15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70791.529769999994</v>
      </c>
      <c r="N13" s="12">
        <v>70.791529769999997</v>
      </c>
    </row>
    <row r="14" spans="2:15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71019.135309999998</v>
      </c>
      <c r="N14" s="12">
        <v>71.019135309999996</v>
      </c>
    </row>
    <row r="15" spans="2:15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69476.963589999999</v>
      </c>
      <c r="N15" s="12">
        <v>69.476963589999997</v>
      </c>
    </row>
    <row r="16" spans="2:15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12">
        <v>68.456151050000003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68120.261369999993</v>
      </c>
      <c r="N17" s="12">
        <v>68.120261369999994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67666.104130000007</v>
      </c>
      <c r="N18" s="12">
        <v>67.666104129999994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67427.639679999993</v>
      </c>
      <c r="N19" s="12">
        <v>67.427639679999999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67270.277149999994</v>
      </c>
      <c r="N20" s="12">
        <v>67.270277149999998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66990.648010000004</v>
      </c>
      <c r="N21" s="12">
        <v>66.990648010000001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66768.002349999995</v>
      </c>
      <c r="N22" s="12">
        <v>66.768002350000003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66434.186570000005</v>
      </c>
      <c r="N23" s="12">
        <v>66.434186569999994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65956.030289999995</v>
      </c>
      <c r="N24" s="12">
        <v>65.956030290000001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65253.564639999997</v>
      </c>
      <c r="N25" s="12">
        <v>65.253564639999993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12">
        <v>64.364446419999993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63288.402349999997</v>
      </c>
      <c r="N27" s="12">
        <v>63.288402349999998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62112.708250000003</v>
      </c>
      <c r="N28" s="12">
        <v>62.112708249999997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12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12">
        <v>59.723406099999998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58598.712270000004</v>
      </c>
      <c r="N31" s="12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57516.272920000003</v>
      </c>
      <c r="N32" s="12">
        <v>57.516272919999999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56502.946969999997</v>
      </c>
      <c r="N33" s="12">
        <v>56.502946970000004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55545.357709999997</v>
      </c>
      <c r="N34" s="12">
        <v>55.545357709999998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54664.893029999999</v>
      </c>
      <c r="N35" s="12">
        <v>54.664893030000002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53777.155310000002</v>
      </c>
      <c r="N36" s="12">
        <v>53.777155309999998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52918.354590000003</v>
      </c>
      <c r="N37" s="12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52154.000809999998</v>
      </c>
      <c r="N38" s="12">
        <v>52.154000809999999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51455.430740000003</v>
      </c>
      <c r="N39" s="12">
        <v>51.455430739999997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50816.868260000003</v>
      </c>
      <c r="N40" s="12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50196.733690000001</v>
      </c>
      <c r="N41" s="12">
        <v>50.196733690000002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O41"/>
  <sheetViews>
    <sheetView workbookViewId="0">
      <selection activeCell="E21" sqref="E2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7"/>
    </row>
    <row r="11" spans="2:15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53684.460149999999</v>
      </c>
      <c r="N11" s="4">
        <v>53.68446015</v>
      </c>
    </row>
    <row r="12" spans="2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51677.813889999998</v>
      </c>
      <c r="N12" s="12">
        <v>51.677813890000003</v>
      </c>
      <c r="O12" s="1"/>
    </row>
    <row r="13" spans="2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55395.035499999998</v>
      </c>
      <c r="N13" s="12">
        <v>55.395035499999999</v>
      </c>
      <c r="O13" s="1"/>
    </row>
    <row r="14" spans="2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53106.144890000003</v>
      </c>
      <c r="N14" s="12">
        <v>53.106144890000003</v>
      </c>
      <c r="O14" s="1"/>
    </row>
    <row r="15" spans="2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44417.496379999997</v>
      </c>
      <c r="N15" s="12">
        <v>44.417496380000003</v>
      </c>
      <c r="O15" s="1"/>
    </row>
    <row r="16" spans="2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35194.205499999996</v>
      </c>
      <c r="N16" s="12">
        <v>35.194205500000002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36041.490709999998</v>
      </c>
      <c r="N17" s="12">
        <v>36.041490709999998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37364.651859999998</v>
      </c>
      <c r="N18" s="12">
        <v>37.364651860000002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37709.358999999997</v>
      </c>
      <c r="N19" s="12">
        <v>37.709358999999999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35185.601029999998</v>
      </c>
      <c r="N20" s="12">
        <v>35.185601030000001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28891.825980000001</v>
      </c>
      <c r="N21" s="12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18517.266650000001</v>
      </c>
      <c r="N22" s="12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9599.4372220000005</v>
      </c>
      <c r="N23" s="12">
        <v>9.5994372220000006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7082.7060339999998</v>
      </c>
      <c r="N24" s="12">
        <v>7.0827060340000001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12">
        <v>1.5525776440000001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9">
        <f>N26</f>
        <v>0</v>
      </c>
      <c r="N26" s="12">
        <v>0</v>
      </c>
      <c r="O26" s="1">
        <v>-5.6844259419999998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9">
        <f>L26</f>
        <v>0</v>
      </c>
      <c r="N27" s="12">
        <v>0</v>
      </c>
      <c r="O27" s="1">
        <v>-8.1466444879999997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9">
        <f t="shared" ref="L28:L41" si="1">L27</f>
        <v>0</v>
      </c>
      <c r="N28" s="12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9">
        <f t="shared" si="1"/>
        <v>0</v>
      </c>
      <c r="N29" s="12">
        <v>0</v>
      </c>
      <c r="O29" s="1">
        <v>-12.893114629999999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9">
        <f t="shared" si="1"/>
        <v>0</v>
      </c>
      <c r="N30" s="12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9">
        <f t="shared" si="1"/>
        <v>0</v>
      </c>
      <c r="N31" s="12">
        <v>0</v>
      </c>
      <c r="O31" s="1">
        <v>-16.816218299999999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9">
        <f t="shared" si="1"/>
        <v>0</v>
      </c>
      <c r="N32" s="12">
        <v>0</v>
      </c>
      <c r="O32" s="1">
        <v>-19.076606049999999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9">
        <f t="shared" si="1"/>
        <v>0</v>
      </c>
      <c r="N33" s="12">
        <v>0</v>
      </c>
      <c r="O33" s="1">
        <v>-20.909172890000001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9">
        <f t="shared" si="1"/>
        <v>0</v>
      </c>
      <c r="N34" s="12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9">
        <f t="shared" si="1"/>
        <v>0</v>
      </c>
      <c r="N35" s="12">
        <v>0</v>
      </c>
      <c r="O35" s="1">
        <v>-25.072184400000001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9">
        <f t="shared" si="1"/>
        <v>0</v>
      </c>
      <c r="N36" s="12">
        <v>0</v>
      </c>
      <c r="O36" s="1">
        <v>-27.170903339999999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9">
        <f t="shared" si="1"/>
        <v>0</v>
      </c>
      <c r="N37" s="12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9">
        <f t="shared" si="1"/>
        <v>0</v>
      </c>
      <c r="N38" s="12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9">
        <f t="shared" si="1"/>
        <v>0</v>
      </c>
      <c r="N39" s="12">
        <v>0</v>
      </c>
      <c r="O39" s="1">
        <v>-32.479896629999999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9">
        <f t="shared" si="1"/>
        <v>0</v>
      </c>
      <c r="N40" s="12">
        <v>0</v>
      </c>
      <c r="O40" s="1">
        <v>-34.077935850000003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9">
        <f t="shared" si="1"/>
        <v>0</v>
      </c>
      <c r="N41" s="12">
        <v>0</v>
      </c>
      <c r="O41" s="1">
        <v>-36.015288640000001</v>
      </c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R41"/>
  <sheetViews>
    <sheetView workbookViewId="0">
      <selection activeCell="M6" sqref="M6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8">
      <c r="B4" s="2" t="s">
        <v>0</v>
      </c>
    </row>
    <row r="5" spans="2:18">
      <c r="B5" s="1" t="s">
        <v>1</v>
      </c>
    </row>
    <row r="9" spans="2:18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7"/>
    </row>
    <row r="11" spans="2:18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46744.386852860996</v>
      </c>
      <c r="Q11">
        <f>89.11787</f>
        <v>89.117869999999996</v>
      </c>
    </row>
    <row r="12" spans="2:18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45722.476532493201</v>
      </c>
      <c r="Q12" s="12">
        <v>87.169604609999993</v>
      </c>
    </row>
    <row r="13" spans="2:18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42973.302836307899</v>
      </c>
      <c r="Q13" s="12">
        <v>81.928322809999997</v>
      </c>
    </row>
    <row r="14" spans="2:18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42503.748129223401</v>
      </c>
      <c r="Q14" s="12">
        <v>81.033119810000002</v>
      </c>
    </row>
    <row r="15" spans="2:18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41548.716866961899</v>
      </c>
      <c r="Q15" s="12">
        <v>79.212358910000006</v>
      </c>
    </row>
    <row r="16" spans="2:18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40363.766778065401</v>
      </c>
      <c r="Q16" s="12">
        <v>76.953259259999996</v>
      </c>
    </row>
    <row r="17" spans="7:18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39293.329001566803</v>
      </c>
      <c r="Q17" s="12">
        <v>74.912476589999997</v>
      </c>
    </row>
    <row r="18" spans="7:18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38162.440455313299</v>
      </c>
      <c r="Q18" s="12">
        <v>72.756444920000007</v>
      </c>
    </row>
    <row r="19" spans="7:18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12">
        <v>70.633002629999993</v>
      </c>
    </row>
    <row r="20" spans="7:18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35894.260330245197</v>
      </c>
      <c r="Q20" s="12">
        <v>68.432174239999995</v>
      </c>
    </row>
    <row r="21" spans="7:18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34680.663854768398</v>
      </c>
      <c r="Q21" s="12">
        <v>66.118460440000007</v>
      </c>
    </row>
    <row r="22" spans="7:18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33503.003499591301</v>
      </c>
      <c r="Q22" s="12">
        <v>63.873258620000001</v>
      </c>
    </row>
    <row r="23" spans="7:18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32120.481581198899</v>
      </c>
      <c r="Q23" s="12">
        <v>61.23748956</v>
      </c>
    </row>
    <row r="24" spans="7:18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30771.103127384202</v>
      </c>
      <c r="Q24" s="12">
        <v>58.6649083</v>
      </c>
    </row>
    <row r="25" spans="7:18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29351.169851566799</v>
      </c>
      <c r="Q25" s="12">
        <v>55.957814730000003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27802.950715258899</v>
      </c>
      <c r="Q26" s="12">
        <v>53.006144999999997</v>
      </c>
      <c r="R26">
        <v>-6.1802100639999997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26335.359149659402</v>
      </c>
      <c r="Q27" s="12">
        <v>50.208191210000003</v>
      </c>
      <c r="R27">
        <v>-8.3770558550000001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25151.480158038099</v>
      </c>
      <c r="Q28" s="12">
        <v>47.951133599999999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23938.822238078999</v>
      </c>
      <c r="Q29" s="12">
        <v>45.639209149999999</v>
      </c>
      <c r="R29">
        <v>-12.812150949999999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12">
        <v>43.423994829999998</v>
      </c>
      <c r="R30">
        <v>-14.871060760000001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12">
        <v>41.286242690000002</v>
      </c>
      <c r="R31">
        <v>-16.479587200000001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20533.888338283399</v>
      </c>
      <c r="Q32" s="12">
        <v>39.147724779999997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19469.237825136199</v>
      </c>
      <c r="Q33" s="12">
        <v>37.117975489999999</v>
      </c>
      <c r="R33">
        <v>-20.200716190000001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18436.129716825599</v>
      </c>
      <c r="Q34" s="12">
        <v>35.14836159</v>
      </c>
      <c r="R34">
        <v>-22.157220769999999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17486.518688078999</v>
      </c>
      <c r="Q35" s="12">
        <v>33.337934330000003</v>
      </c>
      <c r="R35">
        <v>-24.349749259999999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16603.408546730199</v>
      </c>
      <c r="Q36" s="12">
        <v>31.654290580000001</v>
      </c>
      <c r="R36">
        <v>-26.465673819999999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15839.910819073601</v>
      </c>
      <c r="Q37" s="12">
        <v>30.198687119999999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12">
        <v>28.548571679999998</v>
      </c>
      <c r="R38">
        <v>-30.103759060000002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14256.490707901899</v>
      </c>
      <c r="Q39" s="12">
        <v>27.17990696</v>
      </c>
      <c r="R39">
        <v>-31.883496579999999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13618.301888555899</v>
      </c>
      <c r="Q40" s="12">
        <v>25.96320412</v>
      </c>
      <c r="R40">
        <v>-33.642220279999997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12">
        <v>24.88166112</v>
      </c>
      <c r="R41">
        <v>-35.440242089999998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N12" sqref="N12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7" max="17" width="12.81640625"/>
    <col min="18" max="18" width="14"/>
  </cols>
  <sheetData>
    <row r="1" spans="1:18">
      <c r="A1" s="1" t="s">
        <v>36</v>
      </c>
    </row>
    <row r="4" spans="1:18">
      <c r="B4" s="2" t="s">
        <v>0</v>
      </c>
    </row>
    <row r="5" spans="1:18">
      <c r="B5" s="1" t="s">
        <v>1</v>
      </c>
    </row>
    <row r="9" spans="1:18">
      <c r="J9" s="1" t="s">
        <v>2</v>
      </c>
    </row>
    <row r="10" spans="1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7"/>
    </row>
    <row r="11" spans="1:18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42373.483147138999</v>
      </c>
      <c r="Q11">
        <f>89.11787</f>
        <v>89.117869999999996</v>
      </c>
    </row>
    <row r="12" spans="1:18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41447.128077506801</v>
      </c>
      <c r="Q12" s="12">
        <v>87.169604609999993</v>
      </c>
    </row>
    <row r="13" spans="1:18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38955.019973692099</v>
      </c>
      <c r="Q13" s="12">
        <v>81.928322809999997</v>
      </c>
    </row>
    <row r="14" spans="1:18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38529.371680776603</v>
      </c>
      <c r="Q14" s="12">
        <v>81.033119810000002</v>
      </c>
    </row>
    <row r="15" spans="1:18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37663.642043038097</v>
      </c>
      <c r="Q15" s="12">
        <v>79.212358910000006</v>
      </c>
    </row>
    <row r="16" spans="1:18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36589.492481934598</v>
      </c>
      <c r="Q16" s="12">
        <v>76.953259259999996</v>
      </c>
    </row>
    <row r="17" spans="7:18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35619.147588433203</v>
      </c>
      <c r="Q17" s="12">
        <v>74.912476589999997</v>
      </c>
    </row>
    <row r="18" spans="7:18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34594.004464686703</v>
      </c>
      <c r="Q18" s="12">
        <v>72.756444920000007</v>
      </c>
    </row>
    <row r="19" spans="7:18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33584.356836335101</v>
      </c>
      <c r="Q19" s="12">
        <v>70.633002629999993</v>
      </c>
    </row>
    <row r="20" spans="7:18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12">
        <v>68.432174239999995</v>
      </c>
    </row>
    <row r="21" spans="7:18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31437.796585231601</v>
      </c>
      <c r="Q21" s="12">
        <v>66.118460440000007</v>
      </c>
    </row>
    <row r="22" spans="7:18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30370.255120408699</v>
      </c>
      <c r="Q22" s="12">
        <v>63.873258620000001</v>
      </c>
    </row>
    <row r="23" spans="7:18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29117.007978801099</v>
      </c>
      <c r="Q23" s="12">
        <v>61.23748956</v>
      </c>
    </row>
    <row r="24" spans="7:18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27893.805172615801</v>
      </c>
      <c r="Q24" s="12">
        <v>58.6649083</v>
      </c>
    </row>
    <row r="25" spans="7:18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26606.644878433199</v>
      </c>
      <c r="Q25" s="12">
        <v>55.957814730000003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25203.194284741101</v>
      </c>
      <c r="Q26" s="12">
        <v>53.006144999999997</v>
      </c>
      <c r="R26">
        <v>-6.1802100639999997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23872.832060340599</v>
      </c>
      <c r="Q27" s="12">
        <v>50.208191210000003</v>
      </c>
      <c r="R27">
        <v>-8.3770558550000001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22799.653441961898</v>
      </c>
      <c r="Q28" s="12">
        <v>47.951133599999999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21700.386911920999</v>
      </c>
      <c r="Q29" s="12">
        <v>45.639209149999999</v>
      </c>
      <c r="R29">
        <v>-12.812150949999999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12">
        <v>43.423994829999998</v>
      </c>
      <c r="R30">
        <v>-14.871060760000001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12">
        <v>41.286242690000002</v>
      </c>
      <c r="R31">
        <v>-16.479587200000001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18613.836441716601</v>
      </c>
      <c r="Q32" s="12">
        <v>39.147724779999997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17648.737664863798</v>
      </c>
      <c r="Q33" s="12">
        <v>37.117975489999999</v>
      </c>
      <c r="R33">
        <v>-20.200716190000001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16712.231873174402</v>
      </c>
      <c r="Q34" s="12">
        <v>35.14836159</v>
      </c>
      <c r="R34">
        <v>-22.157220769999999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15851.415641920999</v>
      </c>
      <c r="Q35" s="12">
        <v>33.337934330000003</v>
      </c>
      <c r="R35">
        <v>-24.349749259999999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12">
        <v>31.654290580000001</v>
      </c>
      <c r="R36">
        <v>-26.465673819999999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12">
        <v>30.198687119999999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12">
        <v>28.548571679999998</v>
      </c>
      <c r="R38">
        <v>-30.103759060000002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12923.416252098101</v>
      </c>
      <c r="Q39" s="12">
        <v>27.17990696</v>
      </c>
      <c r="R39">
        <v>-31.883496579999999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12344.902231444101</v>
      </c>
      <c r="Q40" s="12">
        <v>25.96320412</v>
      </c>
      <c r="R40">
        <v>-33.642220279999997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11830.653584305201</v>
      </c>
      <c r="Q41" s="12">
        <v>24.88166112</v>
      </c>
      <c r="R41">
        <v>-35.440242089999998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4:S41"/>
  <sheetViews>
    <sheetView topLeftCell="A4" zoomScale="66" zoomScaleNormal="66" workbookViewId="0">
      <selection activeCell="F42" sqref="F42"/>
    </sheetView>
  </sheetViews>
  <sheetFormatPr defaultColWidth="8.7265625" defaultRowHeight="14.5"/>
  <cols>
    <col min="1" max="1" width="9" style="1"/>
    <col min="2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7" spans="2:19">
      <c r="J7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7"/>
    </row>
    <row r="11" spans="2:19">
      <c r="B11" s="1" t="s">
        <v>40</v>
      </c>
      <c r="D11" s="8" t="s">
        <v>41</v>
      </c>
      <c r="H11" s="15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4"/>
      <c r="S11" s="4"/>
    </row>
    <row r="12" spans="2:19">
      <c r="D12" s="8" t="str">
        <f t="shared" ref="D12:D41" si="0">D11</f>
        <v>SINKCCU_Fake_Elc</v>
      </c>
      <c r="H12" s="15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4"/>
      <c r="R12" s="1"/>
      <c r="S12" s="4"/>
    </row>
    <row r="13" spans="2:19">
      <c r="D13" s="8" t="str">
        <f t="shared" si="0"/>
        <v>SINKCCU_Fake_Elc</v>
      </c>
      <c r="H13" s="15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4"/>
      <c r="R13" s="1"/>
      <c r="S13" s="4"/>
    </row>
    <row r="14" spans="2:19">
      <c r="D14" s="8" t="str">
        <f t="shared" si="0"/>
        <v>SINKCCU_Fake_Elc</v>
      </c>
      <c r="H14" s="15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8"/>
      <c r="R14" s="1"/>
      <c r="S14" s="4"/>
    </row>
    <row r="15" spans="2:19">
      <c r="D15" s="8" t="str">
        <f t="shared" si="0"/>
        <v>SINKCCU_Fake_Elc</v>
      </c>
      <c r="H15" s="15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8"/>
      <c r="R15" s="1"/>
      <c r="S15" s="4"/>
    </row>
    <row r="16" spans="2:19">
      <c r="D16" s="8" t="str">
        <f t="shared" si="0"/>
        <v>SINKCCU_Fake_Elc</v>
      </c>
      <c r="H16" s="15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8"/>
      <c r="R16" s="1"/>
      <c r="S16" s="4"/>
    </row>
    <row r="17" spans="4:19">
      <c r="D17" s="8" t="str">
        <f t="shared" si="0"/>
        <v>SINKCCU_Fake_Elc</v>
      </c>
      <c r="H17" s="15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8"/>
      <c r="R17" s="1"/>
      <c r="S17" s="4"/>
    </row>
    <row r="18" spans="4:19">
      <c r="D18" s="8" t="str">
        <f t="shared" si="0"/>
        <v>SINKCCU_Fake_Elc</v>
      </c>
      <c r="H18" s="15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8"/>
      <c r="R18" s="1"/>
      <c r="S18" s="4"/>
    </row>
    <row r="19" spans="4:19">
      <c r="D19" s="8" t="str">
        <f t="shared" si="0"/>
        <v>SINKCCU_Fake_Elc</v>
      </c>
      <c r="H19" s="15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8"/>
      <c r="R19" s="1"/>
      <c r="S19" s="4"/>
    </row>
    <row r="20" spans="4:19">
      <c r="D20" s="8" t="str">
        <f t="shared" si="0"/>
        <v>SINKCCU_Fake_Elc</v>
      </c>
      <c r="H20" s="15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4"/>
      <c r="R20" s="1"/>
      <c r="S20" s="4"/>
    </row>
    <row r="21" spans="4:19">
      <c r="D21" s="8" t="str">
        <f t="shared" si="0"/>
        <v>SINKCCU_Fake_Elc</v>
      </c>
      <c r="H21" s="15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4"/>
      <c r="R21" s="1"/>
      <c r="S21" s="4"/>
    </row>
    <row r="22" spans="4:19">
      <c r="D22" s="8" t="str">
        <f t="shared" si="0"/>
        <v>SINKCCU_Fake_Elc</v>
      </c>
      <c r="H22" s="15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4"/>
      <c r="R22" s="1"/>
      <c r="S22" s="4"/>
    </row>
    <row r="23" spans="4:19">
      <c r="D23" s="8" t="str">
        <f t="shared" si="0"/>
        <v>SINKCCU_Fake_Elc</v>
      </c>
      <c r="H23" s="15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4"/>
      <c r="R23" s="1"/>
      <c r="S23" s="4"/>
    </row>
    <row r="24" spans="4:19">
      <c r="D24" s="8" t="str">
        <f t="shared" si="0"/>
        <v>SINKCCU_Fake_Elc</v>
      </c>
      <c r="H24" s="15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4"/>
      <c r="R24" s="1"/>
      <c r="S24" s="4"/>
    </row>
    <row r="25" spans="4:19">
      <c r="D25" s="8" t="str">
        <f t="shared" si="0"/>
        <v>SINKCCU_Fake_Elc</v>
      </c>
      <c r="H25" s="15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4"/>
      <c r="R25" s="1"/>
      <c r="S25" s="4"/>
    </row>
    <row r="26" spans="4:19">
      <c r="D26" s="8" t="str">
        <f t="shared" si="0"/>
        <v>SINKCCU_Fake_Elc</v>
      </c>
      <c r="H26" s="15"/>
      <c r="I26" s="1">
        <v>2035</v>
      </c>
      <c r="J26" s="1" t="s">
        <v>42</v>
      </c>
      <c r="K26" s="1">
        <v>1</v>
      </c>
      <c r="L26" s="1">
        <f>-ELECO2!O26*1000</f>
        <v>5684.4259419999998</v>
      </c>
      <c r="N26" s="1"/>
      <c r="O26" s="1"/>
      <c r="P26" s="4"/>
      <c r="R26" s="1"/>
      <c r="S26" s="4"/>
    </row>
    <row r="27" spans="4:19">
      <c r="D27" s="8" t="str">
        <f t="shared" si="0"/>
        <v>SINKCCU_Fake_Elc</v>
      </c>
      <c r="H27" s="15"/>
      <c r="I27" s="1">
        <v>2036</v>
      </c>
      <c r="J27" s="1" t="s">
        <v>42</v>
      </c>
      <c r="K27" s="1">
        <v>1</v>
      </c>
      <c r="L27" s="1">
        <f>-ELECO2!O27*1000</f>
        <v>8146.6444879999999</v>
      </c>
      <c r="N27" s="1"/>
      <c r="O27" s="1"/>
      <c r="P27" s="4"/>
      <c r="R27" s="1"/>
      <c r="S27" s="4"/>
    </row>
    <row r="28" spans="4:19">
      <c r="D28" s="8" t="str">
        <f t="shared" si="0"/>
        <v>SINKCCU_Fake_Elc</v>
      </c>
      <c r="H28" s="15"/>
      <c r="I28" s="1">
        <v>2037</v>
      </c>
      <c r="J28" s="1" t="s">
        <v>42</v>
      </c>
      <c r="K28" s="1">
        <v>1</v>
      </c>
      <c r="L28" s="1">
        <f>-ELECO2!O28*1000</f>
        <v>10564.659100000001</v>
      </c>
      <c r="N28" s="1"/>
      <c r="O28" s="1"/>
      <c r="P28" s="4"/>
      <c r="R28" s="1"/>
      <c r="S28" s="4"/>
    </row>
    <row r="29" spans="4:19">
      <c r="D29" s="8" t="str">
        <f t="shared" si="0"/>
        <v>SINKCCU_Fake_Elc</v>
      </c>
      <c r="H29" s="15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4"/>
      <c r="R29" s="1"/>
      <c r="S29" s="4"/>
    </row>
    <row r="30" spans="4:19">
      <c r="D30" s="8" t="str">
        <f t="shared" si="0"/>
        <v>SINKCCU_Fake_Elc</v>
      </c>
      <c r="H30" s="15"/>
      <c r="I30" s="1">
        <v>2039</v>
      </c>
      <c r="J30" s="1" t="s">
        <v>42</v>
      </c>
      <c r="K30" s="1">
        <v>1</v>
      </c>
      <c r="L30" s="1">
        <f>-ELECO2!O30*1000</f>
        <v>15027.702149999999</v>
      </c>
      <c r="N30" s="1"/>
      <c r="O30" s="1"/>
      <c r="P30" s="4"/>
      <c r="R30" s="1"/>
      <c r="S30" s="4"/>
    </row>
    <row r="31" spans="4:19">
      <c r="D31" s="8" t="str">
        <f t="shared" si="0"/>
        <v>SINKCCU_Fake_Elc</v>
      </c>
      <c r="H31" s="15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4"/>
      <c r="R31" s="1"/>
      <c r="S31" s="4"/>
    </row>
    <row r="32" spans="4:19">
      <c r="D32" s="8" t="str">
        <f t="shared" si="0"/>
        <v>SINKCCU_Fake_Elc</v>
      </c>
      <c r="H32" s="15"/>
      <c r="I32" s="1">
        <v>2041</v>
      </c>
      <c r="J32" s="1" t="s">
        <v>42</v>
      </c>
      <c r="K32" s="1">
        <v>1</v>
      </c>
      <c r="L32" s="1">
        <f>-ELECO2!O32*1000</f>
        <v>19076.606049999999</v>
      </c>
      <c r="N32" s="1"/>
      <c r="O32" s="1"/>
      <c r="P32" s="4"/>
      <c r="R32" s="1"/>
      <c r="S32" s="4"/>
    </row>
    <row r="33" spans="4:19">
      <c r="D33" s="8" t="str">
        <f t="shared" si="0"/>
        <v>SINKCCU_Fake_Elc</v>
      </c>
      <c r="H33" s="15"/>
      <c r="I33" s="1">
        <v>2042</v>
      </c>
      <c r="J33" s="1" t="s">
        <v>42</v>
      </c>
      <c r="K33" s="1">
        <v>1</v>
      </c>
      <c r="L33" s="1">
        <f>-ELECO2!O33*1000</f>
        <v>20909.172890000002</v>
      </c>
      <c r="N33" s="1"/>
      <c r="O33" s="1"/>
      <c r="P33" s="4"/>
      <c r="R33" s="1"/>
      <c r="S33" s="4"/>
    </row>
    <row r="34" spans="4:19">
      <c r="D34" s="8" t="str">
        <f t="shared" si="0"/>
        <v>SINKCCU_Fake_Elc</v>
      </c>
      <c r="H34" s="15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4"/>
      <c r="R34" s="1"/>
      <c r="S34" s="4"/>
    </row>
    <row r="35" spans="4:19">
      <c r="D35" s="8" t="str">
        <f t="shared" si="0"/>
        <v>SINKCCU_Fake_Elc</v>
      </c>
      <c r="H35" s="15"/>
      <c r="I35" s="1">
        <v>2044</v>
      </c>
      <c r="J35" s="1" t="s">
        <v>42</v>
      </c>
      <c r="K35" s="1">
        <v>1</v>
      </c>
      <c r="L35" s="1">
        <f>-ELECO2!O35*1000</f>
        <v>25072.184399999998</v>
      </c>
      <c r="N35" s="1"/>
      <c r="O35" s="1"/>
      <c r="P35" s="4"/>
      <c r="R35" s="1"/>
      <c r="S35" s="4"/>
    </row>
    <row r="36" spans="4:19">
      <c r="D36" s="8" t="str">
        <f t="shared" si="0"/>
        <v>SINKCCU_Fake_Elc</v>
      </c>
      <c r="H36" s="15"/>
      <c r="I36" s="1">
        <v>2045</v>
      </c>
      <c r="J36" s="1" t="s">
        <v>42</v>
      </c>
      <c r="K36" s="1">
        <v>1</v>
      </c>
      <c r="L36" s="1">
        <f>-ELECO2!O36*1000</f>
        <v>27170.903340000001</v>
      </c>
      <c r="N36" s="1"/>
      <c r="O36" s="1"/>
      <c r="P36" s="4"/>
      <c r="R36" s="1"/>
      <c r="S36" s="4"/>
    </row>
    <row r="37" spans="4:19">
      <c r="D37" s="8" t="str">
        <f t="shared" si="0"/>
        <v>SINKCCU_Fake_Elc</v>
      </c>
      <c r="H37" s="15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4"/>
      <c r="R37" s="1"/>
      <c r="S37" s="4"/>
    </row>
    <row r="38" spans="4:19">
      <c r="D38" s="8" t="str">
        <f t="shared" si="0"/>
        <v>SINKCCU_Fake_Elc</v>
      </c>
      <c r="H38" s="15"/>
      <c r="I38" s="1">
        <v>2047</v>
      </c>
      <c r="J38" s="1" t="s">
        <v>42</v>
      </c>
      <c r="K38" s="1">
        <v>1</v>
      </c>
      <c r="L38" s="1">
        <f>-ELECO2!O38*1000</f>
        <v>30816.840520000002</v>
      </c>
      <c r="N38" s="1"/>
      <c r="O38" s="1"/>
      <c r="P38" s="4"/>
      <c r="R38" s="1"/>
      <c r="S38" s="4"/>
    </row>
    <row r="39" spans="4:19">
      <c r="D39" s="8" t="str">
        <f t="shared" si="0"/>
        <v>SINKCCU_Fake_Elc</v>
      </c>
      <c r="H39" s="15"/>
      <c r="I39" s="1">
        <v>2048</v>
      </c>
      <c r="J39" s="1" t="s">
        <v>42</v>
      </c>
      <c r="K39" s="1">
        <v>1</v>
      </c>
      <c r="L39" s="1">
        <f>-ELECO2!O39*1000</f>
        <v>32479.896629999999</v>
      </c>
      <c r="N39" s="1"/>
      <c r="O39" s="1"/>
      <c r="P39" s="4"/>
      <c r="R39" s="1"/>
      <c r="S39" s="4"/>
    </row>
    <row r="40" spans="4:19">
      <c r="D40" s="8" t="str">
        <f t="shared" si="0"/>
        <v>SINKCCU_Fake_Elc</v>
      </c>
      <c r="H40" s="15"/>
      <c r="I40" s="1">
        <v>2049</v>
      </c>
      <c r="J40" s="1" t="s">
        <v>42</v>
      </c>
      <c r="K40" s="1">
        <v>1</v>
      </c>
      <c r="L40" s="1">
        <f>-ELECO2!O40*1000</f>
        <v>34077.935850000002</v>
      </c>
      <c r="N40" s="1"/>
      <c r="O40" s="1"/>
      <c r="P40" s="4"/>
      <c r="R40" s="1"/>
      <c r="S40" s="4"/>
    </row>
    <row r="41" spans="4:19">
      <c r="D41" s="8" t="str">
        <f t="shared" si="0"/>
        <v>SINKCCU_Fake_Elc</v>
      </c>
      <c r="H41" s="15"/>
      <c r="I41" s="1">
        <v>2050</v>
      </c>
      <c r="J41" s="1" t="s">
        <v>42</v>
      </c>
      <c r="K41" s="1">
        <v>1</v>
      </c>
      <c r="L41" s="1">
        <f>-ELECO2!O41*1000</f>
        <v>36015.288639999999</v>
      </c>
      <c r="N41" s="1"/>
      <c r="O41" s="1"/>
      <c r="P41" s="4"/>
      <c r="R41" s="1"/>
      <c r="S41" s="4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  <vt:lpstr>Bound_on_bio_n_geo</vt:lpstr>
      <vt:lpstr>Bound_on_hydrogen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2025-02-05T20:30:18Z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