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4" activeTab="9"/>
  </bookViews>
  <sheets>
    <sheet name="TechComm" sheetId="112" r:id="rId1"/>
    <sheet name="Fuel_tech_steam" sheetId="163" r:id="rId2"/>
    <sheet name="Fuel_tech" sheetId="161" r:id="rId3"/>
    <sheet name="EMI" sheetId="160" r:id="rId4"/>
    <sheet name="TechLighting" sheetId="159" r:id="rId5"/>
    <sheet name="TechAuxiliaryMot" sheetId="158" r:id="rId6"/>
    <sheet name="TechAuxiliaryEquipment" sheetId="157" r:id="rId7"/>
    <sheet name="TechWaterHeat-COM" sheetId="155" r:id="rId8"/>
    <sheet name="TechSpaceHeat-COM" sheetId="154" r:id="rId9"/>
    <sheet name="TechSpaceCooling-COM" sheetId="156" r:id="rId10"/>
    <sheet name="ENERGY_CONSUME_SPLIT" sheetId="133" r:id="rId11"/>
    <sheet name="Attached_total_energy_use" sheetId="162" r:id="rId12"/>
    <sheet name="AttachedInformCultIndNonSpace" sheetId="140" r:id="rId13"/>
    <sheet name="AttachedInformCultIndSpace" sheetId="141" r:id="rId14"/>
    <sheet name="AttachedOfficesNonSpace" sheetId="142" r:id="rId15"/>
    <sheet name="AttachedOfficesSpace" sheetId="143" r:id="rId16"/>
    <sheet name="EducServNonSpace" sheetId="144" r:id="rId17"/>
    <sheet name="EducServSpace" sheetId="145" r:id="rId18"/>
    <sheet name="HeaSocNonSpace" sheetId="146" r:id="rId19"/>
    <sheet name="HeaSocSpace" sheetId="147" r:id="rId20"/>
    <sheet name="ArtsNonSpace" sheetId="148" r:id="rId21"/>
    <sheet name="ArtsSpace" sheetId="149" r:id="rId22"/>
    <sheet name="AcommFoodNonSpace" sheetId="150" r:id="rId23"/>
    <sheet name="AcommFoodSpace" sheetId="151" r:id="rId24"/>
    <sheet name="OthersNonSpace" sheetId="152" r:id="rId25"/>
    <sheet name="OthersSpace" sheetId="153" r:id="rId26"/>
    <sheet name="Attached_WholesaleTradeNon-Sp" sheetId="134" r:id="rId27"/>
    <sheet name="Attached_WholesaleTradeSp" sheetId="135" r:id="rId28"/>
    <sheet name="Attached_RetailTrade Non-Space" sheetId="136" r:id="rId29"/>
    <sheet name="AttachedRetailTradeSpace" sheetId="137" r:id="rId30"/>
    <sheet name="AttachedTransWarehouseNonspace" sheetId="138" r:id="rId31"/>
    <sheet name="AttachedTransWarehouseSpace" sheetId="139" r:id="rId32"/>
  </sheets>
  <externalReferences>
    <externalReference r:id="rId33"/>
    <externalReference r:id="rId34"/>
  </externalReferences>
  <definedNames>
    <definedName name="_xlnm._FilterDatabase" localSheetId="5"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tc={72D5D48C-F6E0-4DDA-98DC-DECBE47A6256}</author>
    <author>tc={079E4030-E434-4A3C-AB2A-A8ACC5FB2E7E}</author>
    <author>tc={7BB66751-A492-42AE-BB6A-203EC0ACE1F3}</author>
    <author>tc={E1BC7442-776A-4055-B3DE-DA06F5E92BB1}</author>
    <author>tc={77163F20-3B3D-4ABF-8500-B2F72C24B600}</author>
    <author>tc={22C57802-D812-4A30-9806-25968FDB1BDA}</author>
    <author>tc={D94C5C60-DF8B-408F-AB30-87D66718ACE5}</author>
    <author>tc={0DACBFAE-C10C-47D9-B63D-5DB2B37DD23F}</author>
    <author>tc={185B5F8F-AC5D-4AE3-A7F8-94C23BB4C6ED}</author>
    <author>tc={ADFA80B9-19C7-4A5F-8D95-BE9AEAAE1FC5}</author>
    <author>tc={04446961-A81A-471F-9050-96E7BC3323E9}</author>
    <author>tc={58476D05-83F7-47F5-A0D4-D76917244629}</author>
    <author>tc={05CF1D79-81B8-4949-9EE5-629102A84FB9}</author>
    <author>tc={8620EAF8-C9A9-43B9-BCFD-EC8B6052AB1C}</author>
    <author>tc={517032AE-0D43-4988-8953-61659E433E0F}</author>
    <author>tc={84C9AD6F-ECBF-4DC9-ACBC-8025D60D4B21}</author>
    <author>tc={D2DD390E-40BE-4CDD-B97C-8DB3C9EF5F04}</author>
    <author>tc={04FAF18D-1D59-46B1-908C-2446EC0FCDC0}</author>
    <author>tc={5588B4CF-AA1B-44C3-9B6E-C0F6C35F2E40}</author>
  </authors>
  <commentList>
    <comment ref="W3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Distribution of primary fuels for boilers in the US industry in © IEA ETSAP -Technology Brief I01 -May 2010 -Www.etsap.org. Source [2]</t>
        </r>
      </text>
    </comment>
    <comment ref="AC30"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Can be improved by preventing or recovering heat loss</t>
        </r>
      </text>
    </comment>
    <comment ref="Z31"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1"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1"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t>
        </r>
      </text>
    </comment>
    <comment ref="AC31"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72-80%</t>
        </r>
      </text>
    </comment>
    <comment ref="Z32"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2" authorId="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2" authorId="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2"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75-85%</t>
        </r>
      </text>
    </comment>
    <comment ref="W33"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51% of industrial boilers in the US  are desgined to run on NG</t>
        </r>
      </text>
    </comment>
    <comment ref="Z33"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3" authorId="12">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3" authorId="1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3"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70-75%</t>
        </r>
      </text>
    </comment>
    <comment ref="Z34"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4" authorId="16">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4" authorId="1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4" authorId="1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List>
</comments>
</file>

<file path=xl/sharedStrings.xml><?xml version="1.0" encoding="utf-8"?>
<sst xmlns="http://schemas.openxmlformats.org/spreadsheetml/2006/main" count="16513" uniqueCount="630">
  <si>
    <t>The COM defined those demand as stock rather than demand, so following EU-TIMES rather than Demo12</t>
  </si>
  <si>
    <t>The processes output DEM comgrp should be categorized into DMD and be specified with stock whatever, so we follow our style for this sector rather than following EU which is so complicated</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</si>
  <si>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</si>
  <si>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</si>
  <si>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</si>
  <si>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</si>
  <si>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</si>
  <si>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</si>
  <si>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</si>
  <si>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</si>
  <si>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</si>
  <si>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</si>
  <si>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</si>
  <si>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</si>
  <si>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</si>
  <si>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</si>
  <si>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</si>
  <si>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</si>
  <si>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</si>
  <si>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</si>
  <si>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</si>
  <si>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</si>
  <si>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</si>
  <si>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</si>
  <si>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</si>
  <si>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</si>
  <si>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</si>
  <si>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</si>
  <si>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</si>
  <si>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</si>
  <si>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</si>
  <si>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</si>
  <si>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</si>
  <si>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</si>
  <si>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</si>
  <si>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</si>
  <si>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</si>
  <si>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</si>
  <si>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</si>
  <si>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</si>
  <si>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</si>
  <si>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</si>
  <si>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</si>
  <si>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</si>
  <si>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</si>
  <si>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</si>
  <si>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</si>
  <si>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</si>
  <si>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</si>
  <si>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</si>
  <si>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</si>
  <si>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</si>
  <si>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</si>
  <si>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</si>
  <si>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</si>
  <si>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</si>
  <si>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</si>
  <si>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</si>
  <si>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</si>
  <si>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</si>
  <si>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</si>
  <si>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</si>
  <si>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</si>
  <si>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</si>
  <si>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</si>
  <si>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</si>
  <si>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</si>
  <si>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</si>
  <si>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</si>
  <si>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</si>
  <si>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</si>
  <si>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</si>
  <si>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</si>
  <si>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</si>
  <si>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</si>
  <si>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</si>
  <si>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</si>
  <si>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</si>
  <si>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</si>
  <si>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</si>
  <si>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</si>
  <si>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</si>
  <si>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</si>
  <si>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</si>
  <si>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</si>
  <si>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</si>
  <si>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</si>
  <si>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</si>
  <si>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</si>
  <si>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</si>
  <si>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</si>
  <si>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</si>
  <si>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</si>
  <si>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</si>
  <si>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</si>
  <si>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</si>
  <si>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</si>
  <si>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</si>
  <si>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</si>
  <si>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</si>
  <si>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</si>
  <si>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</si>
  <si>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</si>
  <si>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</si>
  <si>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</si>
  <si>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</si>
  <si>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</si>
  <si>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</si>
  <si>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</si>
  <si>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</si>
  <si>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</si>
  <si>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</si>
  <si>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</si>
  <si>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</si>
  <si>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</si>
  <si>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</si>
  <si>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</si>
  <si>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</si>
  <si>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</si>
  <si>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</si>
  <si>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</si>
  <si>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</si>
  <si>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</si>
  <si>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</si>
  <si>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</si>
  <si>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</si>
  <si>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</si>
  <si>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</si>
  <si>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</si>
  <si>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</si>
  <si>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</si>
  <si>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</si>
  <si>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</si>
  <si>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</si>
  <si>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</si>
  <si>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</si>
  <si>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</si>
  <si>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</si>
  <si>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</si>
  <si>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</si>
  <si>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</si>
  <si>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</si>
  <si>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</si>
  <si>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</si>
  <si>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</si>
  <si>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</si>
  <si>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</si>
  <si>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</si>
  <si>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</si>
  <si>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</si>
  <si>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</si>
  <si>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</si>
  <si>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</si>
  <si>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</si>
  <si>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</si>
  <si>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</si>
  <si>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</si>
  <si>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</si>
  <si>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</si>
  <si>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</si>
  <si>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</si>
  <si>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</si>
  <si>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</si>
  <si>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</si>
  <si>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</si>
  <si>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</si>
  <si>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</si>
  <si>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</si>
  <si>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</si>
  <si>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</si>
  <si>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</si>
  <si>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</si>
  <si>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</si>
  <si>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</si>
  <si>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</si>
  <si>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</si>
  <si>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</si>
  <si>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</si>
  <si>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</si>
  <si>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</si>
  <si>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</si>
  <si>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</si>
  <si>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</si>
  <si>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</si>
  <si>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</si>
  <si>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</si>
  <si>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</si>
  <si>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</si>
  <si>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</si>
  <si>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</si>
  <si>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</si>
  <si>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</si>
  <si>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</si>
  <si>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</si>
  <si>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</si>
  <si>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</si>
  <si>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</si>
  <si>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</si>
  <si>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</si>
  <si>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</si>
  <si>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</si>
  <si>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</si>
  <si>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</si>
  <si>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</si>
  <si>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</si>
  <si>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</si>
  <si>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</si>
  <si>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</si>
  <si>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</si>
  <si>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</si>
  <si>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</si>
  <si>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</si>
  <si>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</si>
  <si>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</si>
  <si>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</si>
  <si>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</si>
  <si>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</si>
  <si>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</si>
  <si>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</si>
  <si>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</si>
  <si>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</si>
  <si>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</si>
  <si>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</si>
  <si>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</si>
  <si>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</si>
  <si>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</si>
  <si>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</si>
  <si>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</si>
  <si>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</si>
  <si>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</si>
  <si>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</si>
  <si>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</si>
  <si>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</si>
  <si>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</si>
  <si>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</si>
  <si>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</si>
  <si>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</si>
  <si>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</si>
  <si>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</si>
  <si>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</si>
  <si>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</si>
  <si>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</si>
  <si>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</si>
  <si>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</si>
  <si>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</si>
  <si>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</si>
  <si>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</si>
  <si>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</si>
  <si>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</si>
  <si>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</si>
  <si>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</si>
  <si>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</si>
  <si>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</si>
  <si>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</si>
  <si>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</si>
  <si>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</si>
  <si>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</si>
  <si>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</si>
  <si>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</si>
  <si>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</si>
  <si>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</si>
  <si>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</si>
  <si>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</si>
  <si>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</si>
  <si>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</si>
  <si>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</si>
  <si>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</si>
  <si>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</si>
  <si>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</si>
  <si>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</si>
  <si>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</si>
  <si>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</si>
  <si>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</si>
  <si>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</si>
  <si>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</si>
  <si>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</si>
  <si>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</si>
  <si>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</si>
  <si>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</si>
  <si>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</si>
  <si>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</si>
  <si>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</si>
  <si>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</si>
  <si>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</si>
  <si>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</si>
  <si>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</si>
  <si>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</si>
  <si>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</si>
  <si>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</si>
  <si>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</si>
  <si>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</si>
  <si>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</si>
  <si>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</si>
  <si>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</si>
  <si>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</si>
  <si>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</si>
  <si>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</si>
  <si>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</si>
  <si>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</si>
  <si>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</si>
  <si>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</si>
  <si>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</si>
  <si>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</si>
  <si>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</si>
  <si>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</si>
  <si>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</si>
  <si>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</si>
  <si>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</si>
  <si>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</si>
  <si>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</si>
  <si>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</si>
  <si>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</si>
  <si>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</si>
  <si>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</si>
  <si>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</si>
  <si>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</si>
  <si>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</si>
  <si>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</si>
  <si>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</si>
  <si>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</si>
  <si>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</si>
  <si>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</si>
  <si>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</si>
  <si>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</si>
  <si>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</si>
  <si>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</si>
  <si>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</si>
  <si>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</si>
  <si>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</si>
  <si>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</si>
  <si>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</si>
  <si>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</si>
  <si>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</si>
  <si>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</si>
  <si>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</si>
  <si>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</si>
  <si>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</si>
  <si>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</si>
  <si>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</si>
  <si>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</si>
  <si>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</si>
  <si>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</si>
  <si>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</si>
  <si>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</si>
  <si>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</si>
  <si>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</si>
  <si>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</si>
  <si>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</si>
  <si>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</si>
  <si>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</si>
  <si>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</si>
  <si>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</si>
  <si>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</si>
  <si>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</si>
  <si>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</si>
  <si>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</si>
  <si>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</si>
  <si>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</si>
  <si>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</si>
  <si>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</si>
  <si>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</si>
  <si>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</si>
  <si>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</si>
  <si>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</si>
  <si>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</si>
  <si>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</si>
  <si>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</si>
  <si>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</si>
  <si>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</si>
  <si>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</si>
  <si>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</si>
  <si>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</si>
  <si>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</si>
  <si>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</si>
  <si>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</si>
  <si>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COMELC00</t>
  </si>
  <si>
    <t>Fuel Tech Electricity (COM)</t>
  </si>
  <si>
    <t>** NOT SURE ABOUT THE UNIT AND CAP2ACT, because following demo it should be 1, but following EU-TIMES it's 31.54 although the comelc transfering to other stuff was 31.54 too</t>
  </si>
  <si>
    <t>*It seems the cap2act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</si>
  <si>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</si>
  <si>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</si>
  <si>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*the unit for techs powered by ELC is GW, while the other demand tech are Pja;; which is different with EU-TIMES, whose unit for demand-techs are all GW</t>
  </si>
  <si>
    <t>COMLFO00</t>
  </si>
  <si>
    <t>COMGAS00</t>
  </si>
  <si>
    <t>COMDSTSTM00</t>
  </si>
  <si>
    <t>COMCOASTM00</t>
  </si>
  <si>
    <t>COMGASSTM00</t>
  </si>
  <si>
    <t>Base-year infrastructure for commercial electricity</t>
  </si>
  <si>
    <t>the share-up must strictly equal to 1, or the soving will be aborted and no results extracted</t>
  </si>
  <si>
    <t>~FI_T: EFF</t>
  </si>
  <si>
    <t>Fuel Tech - Electricity (COM)</t>
  </si>
  <si>
    <t>Comm-IN</t>
  </si>
  <si>
    <t>Comm-OUT</t>
  </si>
  <si>
    <t>AT</t>
  </si>
  <si>
    <t>QU</t>
  </si>
  <si>
    <t>ON</t>
  </si>
  <si>
    <t>MA</t>
  </si>
  <si>
    <t>SA</t>
  </si>
  <si>
    <t>AL</t>
  </si>
  <si>
    <t>BC</t>
  </si>
  <si>
    <t>OILDST</t>
  </si>
  <si>
    <t>COAHAR</t>
  </si>
  <si>
    <t>GASNAT</t>
  </si>
  <si>
    <t>~FI_T: CAP2ACT</t>
  </si>
  <si>
    <t>~FI_T: LIFE</t>
  </si>
  <si>
    <t>Industrial  boilers</t>
  </si>
  <si>
    <t>*For these values, I looked at two sources:</t>
  </si>
  <si>
    <t xml:space="preserve">Steam production primary sources </t>
  </si>
  <si>
    <t>CAPEX ($/GW)</t>
  </si>
  <si>
    <t>OPEX ($/kWh)</t>
  </si>
  <si>
    <t>Lifetime (yrs)</t>
  </si>
  <si>
    <t>Availability factor</t>
  </si>
  <si>
    <t>Activities boundary (GW)</t>
  </si>
  <si>
    <t>Efficiency</t>
  </si>
  <si>
    <t>https://escholarship.org/uc/item/3m1781f1</t>
  </si>
  <si>
    <t>Oil</t>
  </si>
  <si>
    <t>25-40</t>
  </si>
  <si>
    <t>(87-94)%</t>
  </si>
  <si>
    <t>(81-85)%</t>
  </si>
  <si>
    <t>https://www.iea-etsap.org/E-TechDS/PDF/I01-ind_boilers-GS-AD-gct.pdf</t>
  </si>
  <si>
    <t>~FI_T: AFA</t>
  </si>
  <si>
    <t xml:space="preserve">Coal </t>
  </si>
  <si>
    <t>(78-81)%</t>
  </si>
  <si>
    <t>Natural Gas</t>
  </si>
  <si>
    <t>(76-81)%</t>
  </si>
  <si>
    <t>Biomass</t>
  </si>
  <si>
    <t>(60-70)%</t>
  </si>
  <si>
    <t>FI_T: FIXOM</t>
  </si>
  <si>
    <t>* this information (CAD/kw, 2022), is from RETScreen, steam from coal.But it should be transformed to CAD/PJ</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</si>
  <si>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</si>
  <si>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</si>
  <si>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</si>
  <si>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</si>
  <si>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</si>
  <si>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</si>
  <si>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</si>
  <si>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</si>
  <si>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</si>
  <si>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COMSTM00</t>
  </si>
  <si>
    <t>*This was adjusted value, which doesn't correspond to the true energy use</t>
  </si>
  <si>
    <t>~FI_T: Share~UP</t>
  </si>
  <si>
    <t>COACOK</t>
  </si>
  <si>
    <t>COALIG</t>
  </si>
  <si>
    <t>OILHFO</t>
  </si>
  <si>
    <t>Dynamic coefficients for combustion emissions in commercial</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</si>
  <si>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</si>
  <si>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</si>
  <si>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~FI_T: Stock</t>
  </si>
  <si>
    <t>* WE Added a ~FI_T: Demand block compared with EU-TIMES, after cross-checking the Demo12</t>
  </si>
  <si>
    <t>WHOLESALE TRADE</t>
  </si>
  <si>
    <t>Retail Trade Spacing</t>
  </si>
  <si>
    <t>TransWarehouseSpace</t>
  </si>
  <si>
    <t>InformCultIndSpace</t>
  </si>
  <si>
    <t>OfficesSpace</t>
  </si>
  <si>
    <t>EduServSpace</t>
  </si>
  <si>
    <t>HeaSocSpace</t>
  </si>
  <si>
    <t>ArtsSpace</t>
  </si>
  <si>
    <t>AcommFoodSpace</t>
  </si>
  <si>
    <t>Others</t>
  </si>
  <si>
    <t>Split energy consumption (PJ)</t>
  </si>
  <si>
    <t>Multiplying factor</t>
  </si>
  <si>
    <t>~FI_T: Demand</t>
  </si>
  <si>
    <t>*Unit</t>
  </si>
  <si>
    <t>~FI_T:  CAP2ACT</t>
  </si>
  <si>
    <t>~FI_T</t>
  </si>
  <si>
    <t>Attribute</t>
  </si>
  <si>
    <t>Timeslices</t>
  </si>
  <si>
    <t>*</t>
  </si>
  <si>
    <t>Demand Commodity Name</t>
  </si>
  <si>
    <t>*Units</t>
  </si>
  <si>
    <t>COM_FR</t>
  </si>
  <si>
    <t>RD</t>
  </si>
  <si>
    <t>RN</t>
  </si>
  <si>
    <t>RP</t>
  </si>
  <si>
    <t>SD</t>
  </si>
  <si>
    <t>SN</t>
  </si>
  <si>
    <t>SP</t>
  </si>
  <si>
    <t>FD</t>
  </si>
  <si>
    <t>FN</t>
  </si>
  <si>
    <t>FP</t>
  </si>
  <si>
    <t>WD</t>
  </si>
  <si>
    <t>WN</t>
  </si>
  <si>
    <t>WP</t>
  </si>
  <si>
    <t>REFERRD TO EU_TIMES</t>
  </si>
  <si>
    <t>STOCK*EFF*AFA*CAP2ACT=ENERGY CONSUMPTION</t>
  </si>
  <si>
    <t>STOCK*EFF*AFA*CAP2ACT*COMBUSTION FACTOR=CARBON EMISSIONS</t>
  </si>
  <si>
    <t>FI_T: EFF</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</si>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</sst>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108">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1"/>
      <color theme="0"/>
      <name val="Calibri"/>
      <charset val="134"/>
      <scheme val="minor"/>
    </font>
    <font>
      <b/>
      <sz val="11"/>
      <name val="Calibri"/>
      <charset val="134"/>
      <scheme val="minor"/>
    </font>
    <font>
      <b/>
      <sz val="10"/>
      <color rgb="FFFF0000"/>
      <name val="Arial"/>
      <charset val="134"/>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charset val="161"/>
    </font>
    <font>
      <sz val="11"/>
      <color theme="3"/>
      <name val="Calibri"/>
      <charset val="134"/>
      <scheme val="minor"/>
    </font>
    <font>
      <sz val="10"/>
      <color theme="3"/>
      <name val="Arial"/>
      <charset val="134"/>
    </font>
    <font>
      <sz val="10"/>
      <color theme="1"/>
      <name val="Arial"/>
      <charset val="134"/>
    </font>
    <font>
      <b/>
      <sz val="11"/>
      <color theme="3"/>
      <name val="Calibri"/>
      <charset val="134"/>
      <scheme val="minor"/>
    </font>
    <font>
      <b/>
      <sz val="10"/>
      <color theme="3"/>
      <name val="Arial"/>
      <charset val="134"/>
    </font>
    <font>
      <sz val="16"/>
      <color theme="1"/>
      <name val="Calibri"/>
      <charset val="134"/>
      <scheme val="minor"/>
    </font>
    <font>
      <sz val="12"/>
      <color rgb="FF000000"/>
      <name val="Calibri"/>
      <charset val="134"/>
    </font>
    <font>
      <b/>
      <sz val="20"/>
      <color theme="2" tint="-0.0999786370433668"/>
      <name val="Arial"/>
      <charset val="134"/>
    </font>
    <font>
      <sz val="14"/>
      <color theme="1"/>
      <name val="Arial"/>
      <charset val="134"/>
    </font>
    <font>
      <sz val="16"/>
      <color rgb="FFFF0000"/>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vertAlign val="superscript"/>
      <sz val="10"/>
      <name val="Arial"/>
      <charset val="134"/>
    </font>
    <font>
      <b/>
      <i/>
      <vertAlign val="subscript"/>
      <sz val="10"/>
      <name val="Arial"/>
      <charset val="134"/>
    </font>
    <font>
      <vertAlign val="superscript"/>
      <sz val="10"/>
      <name val="Arial"/>
      <charset val="134"/>
    </font>
    <font>
      <u/>
      <sz val="10"/>
      <name val="Arial"/>
      <charset val="134"/>
    </font>
    <font>
      <b/>
      <vertAlign val="subscript"/>
      <sz val="10"/>
      <name val="Arial"/>
      <charset val="134"/>
    </font>
    <font>
      <sz val="10"/>
      <name val="SimSun"/>
      <charset val="134"/>
    </font>
    <font>
      <b/>
      <sz val="8"/>
      <name val="Tahoma"/>
      <charset val="134"/>
    </font>
    <font>
      <sz val="8"/>
      <name val="Tahoma"/>
      <charset val="134"/>
    </font>
  </fonts>
  <fills count="77">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rgb="FFFFFFCC"/>
        <bgColor indexed="64"/>
      </patternFill>
    </fill>
    <fill>
      <patternFill patternType="solid">
        <fgColor rgb="FF92D050"/>
        <bgColor indexed="64"/>
      </patternFill>
    </fill>
    <fill>
      <patternFill patternType="solid">
        <fgColor theme="3"/>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0" tint="-0.15"/>
        <bgColor indexed="64"/>
      </patternFill>
    </fill>
    <fill>
      <patternFill patternType="solid">
        <fgColor theme="3" tint="0.799981688894314"/>
        <bgColor indexed="64"/>
      </patternFill>
    </fill>
    <fill>
      <patternFill patternType="solid">
        <fgColor theme="0" tint="-0.0999786370433668"/>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theme="9" tint="0.799951170384838"/>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945066682943"/>
        <bgColor indexed="64"/>
      </patternFill>
    </fill>
    <fill>
      <patternFill patternType="solid">
        <fgColor theme="5" tint="0.399945066682943"/>
        <bgColor indexed="64"/>
      </patternFill>
    </fill>
    <fill>
      <patternFill patternType="solid">
        <fgColor indexed="53"/>
        <bgColor indexed="64"/>
      </patternFill>
    </fill>
    <fill>
      <patternFill patternType="solid">
        <fgColor theme="6" tint="0.399945066682943"/>
        <bgColor indexed="64"/>
      </patternFill>
    </fill>
    <fill>
      <patternFill patternType="solid">
        <fgColor indexed="36"/>
        <bgColor indexed="64"/>
      </patternFill>
    </fill>
    <fill>
      <patternFill patternType="solid">
        <fgColor theme="7" tint="0.399945066682943"/>
        <bgColor indexed="64"/>
      </patternFill>
    </fill>
    <fill>
      <patternFill patternType="solid">
        <fgColor indexed="49"/>
        <bgColor indexed="64"/>
      </patternFill>
    </fill>
    <fill>
      <patternFill patternType="solid">
        <fgColor theme="8" tint="0.399945066682943"/>
        <bgColor indexed="64"/>
      </patternFill>
    </fill>
    <fill>
      <patternFill patternType="solid">
        <fgColor indexed="52"/>
        <bgColor indexed="64"/>
      </patternFill>
    </fill>
    <fill>
      <patternFill patternType="solid">
        <fgColor theme="9" tint="0.39994506668294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5">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medium">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9" fillId="7" borderId="7"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8" applyNumberFormat="0" applyFill="0" applyAlignment="0" applyProtection="0">
      <alignment vertical="center"/>
    </xf>
    <xf numFmtId="0" fontId="39" fillId="0" borderId="8" applyNumberFormat="0" applyFill="0" applyAlignment="0" applyProtection="0">
      <alignment vertical="center"/>
    </xf>
    <xf numFmtId="0" fontId="26" fillId="0" borderId="9" applyNumberFormat="0" applyFill="0" applyAlignment="0" applyProtection="0">
      <alignment vertical="center"/>
    </xf>
    <xf numFmtId="0" fontId="26" fillId="0" borderId="0" applyNumberFormat="0" applyFill="0" applyBorder="0" applyAlignment="0" applyProtection="0">
      <alignment vertical="center"/>
    </xf>
    <xf numFmtId="0" fontId="40" fillId="17" borderId="10" applyNumberFormat="0" applyAlignment="0" applyProtection="0">
      <alignment vertical="center"/>
    </xf>
    <xf numFmtId="0" fontId="41" fillId="18" borderId="11" applyNumberFormat="0" applyAlignment="0" applyProtection="0">
      <alignment vertical="center"/>
    </xf>
    <xf numFmtId="0" fontId="42" fillId="18" borderId="10" applyNumberFormat="0" applyAlignment="0" applyProtection="0">
      <alignment vertical="center"/>
    </xf>
    <xf numFmtId="0" fontId="43" fillId="19" borderId="12" applyNumberFormat="0" applyAlignment="0" applyProtection="0">
      <alignment vertical="center"/>
    </xf>
    <xf numFmtId="0" fontId="44" fillId="0" borderId="13" applyNumberFormat="0" applyFill="0" applyAlignment="0" applyProtection="0">
      <alignment vertical="center"/>
    </xf>
    <xf numFmtId="0" fontId="45" fillId="0" borderId="14" applyNumberFormat="0" applyFill="0" applyAlignment="0" applyProtection="0">
      <alignment vertical="center"/>
    </xf>
    <xf numFmtId="0" fontId="46" fillId="20" borderId="0" applyNumberFormat="0" applyBorder="0" applyAlignment="0" applyProtection="0">
      <alignment vertical="center"/>
    </xf>
    <xf numFmtId="0" fontId="8" fillId="3" borderId="0" applyNumberFormat="0" applyBorder="0" applyAlignment="0" applyProtection="0"/>
    <xf numFmtId="0" fontId="47" fillId="4" borderId="0" applyNumberFormat="0" applyBorder="0" applyAlignment="0" applyProtection="0">
      <alignment vertical="center"/>
    </xf>
    <xf numFmtId="0" fontId="15" fillId="6" borderId="0" applyNumberFormat="0" applyBorder="0" applyAlignment="0" applyProtection="0"/>
    <xf numFmtId="0" fontId="48" fillId="21" borderId="0" applyNumberFormat="0" applyBorder="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49" fillId="24" borderId="0" applyNumberFormat="0" applyBorder="0" applyAlignment="0" applyProtection="0">
      <alignment vertical="center"/>
    </xf>
    <xf numFmtId="0" fontId="48" fillId="25" borderId="0" applyNumberFormat="0" applyBorder="0" applyAlignment="0" applyProtection="0">
      <alignment vertical="center"/>
    </xf>
    <xf numFmtId="0" fontId="48"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8" fillId="29" borderId="0" applyNumberFormat="0" applyBorder="0" applyAlignment="0" applyProtection="0">
      <alignment vertical="center"/>
    </xf>
    <xf numFmtId="0" fontId="48"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48" fillId="33" borderId="0" applyNumberFormat="0" applyBorder="0" applyAlignment="0" applyProtection="0">
      <alignment vertical="center"/>
    </xf>
    <xf numFmtId="0" fontId="48"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48" fillId="37" borderId="0" applyNumberFormat="0" applyBorder="0" applyAlignment="0" applyProtection="0">
      <alignment vertical="center"/>
    </xf>
    <xf numFmtId="0" fontId="48"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48" fillId="41" borderId="0" applyNumberFormat="0" applyBorder="0" applyAlignment="0" applyProtection="0">
      <alignment vertical="center"/>
    </xf>
    <xf numFmtId="0" fontId="48" fillId="42" borderId="0" applyNumberFormat="0" applyBorder="0" applyAlignment="0" applyProtection="0">
      <alignment vertical="center"/>
    </xf>
    <xf numFmtId="0" fontId="49" fillId="43" borderId="0" applyNumberFormat="0" applyBorder="0" applyAlignment="0" applyProtection="0">
      <alignment vertical="center"/>
    </xf>
    <xf numFmtId="0" fontId="50" fillId="0" borderId="0" applyNumberFormat="0" applyFill="0" applyBorder="0" applyAlignment="0" applyProtection="0">
      <alignment vertical="center"/>
    </xf>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4" borderId="0" applyNumberFormat="0" applyBorder="0" applyAlignment="0" applyProtection="0"/>
    <xf numFmtId="0" fontId="51" fillId="46"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49" fontId="52" fillId="0" borderId="2" applyNumberFormat="0" applyFont="0" applyFill="0" applyBorder="0" applyProtection="0">
      <alignment horizontal="left" vertical="center" indent="2"/>
    </xf>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9" fillId="2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9" fillId="2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54"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6" borderId="0" applyNumberFormat="0" applyBorder="0" applyAlignment="0" applyProtection="0"/>
    <xf numFmtId="0" fontId="0" fillId="0" borderId="0" applyNumberFormat="0" applyFont="0" applyFill="0" applyBorder="0" applyProtection="0">
      <alignment horizontal="left" vertical="center" indent="5"/>
    </xf>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15" fillId="58"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15" fillId="59"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15" fillId="61"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15" fillId="63"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15" fillId="65"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15" fillId="67"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57" borderId="0" applyNumberFormat="0" applyBorder="0" applyAlignment="0" applyProtection="0"/>
    <xf numFmtId="0" fontId="53" fillId="47" borderId="0" applyNumberFormat="0" applyBorder="0" applyAlignment="0" applyProtection="0"/>
    <xf numFmtId="0" fontId="53" fillId="54"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6" borderId="0" applyNumberFormat="0" applyBorder="0" applyAlignment="0" applyProtection="0"/>
    <xf numFmtId="0" fontId="53" fillId="62"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9" borderId="0" applyNumberFormat="0" applyBorder="0" applyAlignment="0" applyProtection="0"/>
    <xf numFmtId="0" fontId="53" fillId="68" borderId="0" applyNumberFormat="0" applyBorder="0" applyAlignment="0" applyProtection="0"/>
    <xf numFmtId="0" fontId="53" fillId="69"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56" borderId="0" applyNumberFormat="0" applyBorder="0" applyAlignment="0" applyProtection="0"/>
    <xf numFmtId="0" fontId="53" fillId="71" borderId="0" applyNumberFormat="0" applyBorder="0" applyAlignment="0" applyProtection="0"/>
    <xf numFmtId="0" fontId="53" fillId="56"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72" borderId="0" applyNumberFormat="0" applyBorder="0" applyAlignment="0" applyProtection="0"/>
    <xf numFmtId="0" fontId="53" fillId="62" borderId="0" applyNumberFormat="0" applyBorder="0" applyAlignment="0" applyProtection="0"/>
    <xf numFmtId="0" fontId="53" fillId="7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4" fillId="52" borderId="0" applyBorder="0" applyAlignment="0"/>
    <xf numFmtId="0" fontId="52" fillId="52" borderId="0" applyBorder="0">
      <alignment horizontal="right" vertical="center"/>
    </xf>
    <xf numFmtId="0" fontId="52" fillId="48" borderId="0" applyBorder="0">
      <alignment horizontal="right" vertical="center"/>
    </xf>
    <xf numFmtId="0" fontId="52" fillId="48" borderId="0" applyBorder="0">
      <alignment horizontal="right" vertical="center"/>
    </xf>
    <xf numFmtId="0" fontId="55" fillId="48" borderId="2">
      <alignment horizontal="right" vertical="center"/>
    </xf>
    <xf numFmtId="0" fontId="56" fillId="48" borderId="2">
      <alignment horizontal="right" vertical="center"/>
    </xf>
    <xf numFmtId="0" fontId="55" fillId="51" borderId="2">
      <alignment horizontal="right" vertical="center"/>
    </xf>
    <xf numFmtId="0" fontId="55" fillId="51" borderId="2">
      <alignment horizontal="right" vertical="center"/>
    </xf>
    <xf numFmtId="0" fontId="55" fillId="51" borderId="15">
      <alignment horizontal="right" vertical="center"/>
    </xf>
    <xf numFmtId="0" fontId="55" fillId="51" borderId="16">
      <alignment horizontal="right" vertical="center"/>
    </xf>
    <xf numFmtId="0" fontId="55" fillId="51" borderId="17">
      <alignment horizontal="right" vertical="center"/>
    </xf>
    <xf numFmtId="0" fontId="53" fillId="68" borderId="0" applyNumberFormat="0" applyBorder="0" applyAlignment="0" applyProtection="0"/>
    <xf numFmtId="0" fontId="53" fillId="70" borderId="0" applyNumberFormat="0" applyBorder="0" applyAlignment="0" applyProtection="0"/>
    <xf numFmtId="0" fontId="53" fillId="71"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0" borderId="0" applyNumberFormat="0" applyBorder="0" applyAlignment="0" applyProtection="0"/>
    <xf numFmtId="0" fontId="57" fillId="73" borderId="18" applyNumberFormat="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50" borderId="0" applyNumberFormat="0" applyBorder="0" applyAlignment="0" applyProtection="0"/>
    <xf numFmtId="0" fontId="58" fillId="46" borderId="0" applyNumberFormat="0" applyBorder="0" applyAlignment="0" applyProtection="0"/>
    <xf numFmtId="0" fontId="58" fillId="5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8" fillId="3"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9" fillId="73" borderId="19" applyNumberFormat="0" applyAlignment="0" applyProtection="0"/>
    <xf numFmtId="4" fontId="54" fillId="0" borderId="20" applyFill="0" applyBorder="0" applyProtection="0">
      <alignment horizontal="right" vertical="center"/>
    </xf>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60" fillId="74" borderId="19" applyNumberFormat="0" applyAlignment="0" applyProtection="0"/>
    <xf numFmtId="0" fontId="59" fillId="73" borderId="19" applyNumberFormat="0" applyAlignment="0" applyProtection="0"/>
    <xf numFmtId="0" fontId="60" fillId="74"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49" fontId="0" fillId="52" borderId="22">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1"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0" fontId="55"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52" fillId="51" borderId="23">
      <alignment horizontal="left" vertical="center" wrapText="1" indent="2"/>
    </xf>
    <xf numFmtId="0" fontId="52" fillId="0" borderId="23">
      <alignment horizontal="left" vertical="center" wrapText="1" indent="2"/>
    </xf>
    <xf numFmtId="0" fontId="52" fillId="48" borderId="16">
      <alignment horizontal="left" vertical="center"/>
    </xf>
    <xf numFmtId="0" fontId="55" fillId="0" borderId="24">
      <alignment horizontal="left" vertical="top" wrapText="1"/>
    </xf>
    <xf numFmtId="3" fontId="64" fillId="0" borderId="22">
      <alignment horizontal="right" vertical="top"/>
    </xf>
    <xf numFmtId="0" fontId="65" fillId="51" borderId="19" applyNumberFormat="0" applyAlignment="0" applyProtection="0"/>
    <xf numFmtId="0" fontId="66" fillId="0" borderId="1"/>
    <xf numFmtId="0" fontId="3" fillId="64" borderId="2">
      <alignment horizontal="centerContinuous" vertical="top" wrapText="1"/>
    </xf>
    <xf numFmtId="0" fontId="67" fillId="0" borderId="0">
      <alignment vertical="top" wrapText="1"/>
    </xf>
    <xf numFmtId="0" fontId="68" fillId="0" borderId="25" applyNumberFormat="0" applyFill="0" applyAlignment="0" applyProtection="0"/>
    <xf numFmtId="0" fontId="69" fillId="0" borderId="0" applyNumberFormat="0" applyFill="0" applyBorder="0" applyAlignment="0" applyProtection="0"/>
    <xf numFmtId="0" fontId="70"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62"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62"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62"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2" fillId="0" borderId="0" applyFont="0" applyFill="0" applyBorder="0" applyAlignment="0" applyProtection="0"/>
    <xf numFmtId="11" fontId="62" fillId="0" borderId="0" applyFont="0" applyFill="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2" fillId="20"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3" fillId="2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5" fillId="0" borderId="27" applyNumberFormat="0" applyFill="0" applyAlignment="0" applyProtection="0"/>
    <xf numFmtId="0" fontId="74" fillId="0" borderId="26" applyNumberFormat="0" applyFill="0" applyAlignment="0" applyProtection="0"/>
    <xf numFmtId="0" fontId="75" fillId="0" borderId="27"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7" fillId="0" borderId="29" applyNumberFormat="0" applyFill="0" applyAlignment="0" applyProtection="0"/>
    <xf numFmtId="0" fontId="76" fillId="0" borderId="28" applyNumberFormat="0" applyFill="0" applyAlignment="0" applyProtection="0"/>
    <xf numFmtId="0" fontId="77" fillId="0" borderId="29"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9" fillId="0" borderId="31" applyNumberFormat="0" applyFill="0" applyAlignment="0" applyProtection="0"/>
    <xf numFmtId="0" fontId="78" fillId="0" borderId="30" applyNumberFormat="0" applyFill="0" applyAlignment="0" applyProtection="0"/>
    <xf numFmtId="0" fontId="79" fillId="0" borderId="31"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5" borderId="19" applyNumberFormat="0" applyAlignment="0" applyProtection="0"/>
    <xf numFmtId="0" fontId="82" fillId="17" borderId="10"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4" fontId="52" fillId="0" borderId="0" applyBorder="0">
      <alignment horizontal="right" vertical="center"/>
    </xf>
    <xf numFmtId="0" fontId="52" fillId="0" borderId="2">
      <alignment horizontal="right" vertical="center"/>
    </xf>
    <xf numFmtId="1" fontId="83" fillId="48" borderId="0" applyBorder="0">
      <alignment horizontal="right" vertical="center"/>
    </xf>
    <xf numFmtId="0" fontId="80" fillId="0" borderId="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5" fillId="0" borderId="33" applyNumberFormat="0" applyFill="0" applyAlignment="0" applyProtection="0"/>
    <xf numFmtId="0" fontId="84" fillId="0" borderId="32" applyNumberFormat="0" applyFill="0" applyAlignment="0" applyProtection="0"/>
    <xf numFmtId="0" fontId="85" fillId="0" borderId="33"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178" fontId="0" fillId="0" borderId="0" applyFont="0" applyFill="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7" fillId="4" borderId="0" applyNumberFormat="0" applyBorder="0" applyAlignment="0" applyProtection="0"/>
    <xf numFmtId="0" fontId="88" fillId="55" borderId="0" applyNumberFormat="0" applyBorder="0" applyAlignment="0" applyProtection="0"/>
    <xf numFmtId="0" fontId="86"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8" fillId="55" borderId="0" applyNumberFormat="0" applyBorder="0" applyAlignment="0" applyProtection="0"/>
    <xf numFmtId="0" fontId="86" fillId="55" borderId="0" applyNumberFormat="0" applyBorder="0" applyAlignment="0" applyProtection="0"/>
    <xf numFmtId="0" fontId="89"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8" fillId="55" borderId="0" applyNumberFormat="0" applyBorder="0" applyAlignment="0" applyProtection="0"/>
    <xf numFmtId="0" fontId="89"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7" fillId="4"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0" fillId="0" borderId="0"/>
    <xf numFmtId="0" fontId="0" fillId="0" borderId="0"/>
    <xf numFmtId="0" fontId="9" fillId="0" borderId="0"/>
    <xf numFmtId="0" fontId="51"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9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5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9" fillId="0" borderId="0"/>
    <xf numFmtId="0" fontId="9" fillId="0" borderId="0"/>
    <xf numFmtId="179" fontId="9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90"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90" fillId="0" borderId="0">
      <alignment vertical="center"/>
    </xf>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179" fontId="90" fillId="0" borderId="0">
      <alignment vertical="center"/>
    </xf>
    <xf numFmtId="0" fontId="9"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51"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51" fillId="0" borderId="0"/>
    <xf numFmtId="0" fontId="0" fillId="0" borderId="0"/>
    <xf numFmtId="0" fontId="91"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51"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9" fillId="0" borderId="0"/>
    <xf numFmtId="0" fontId="9" fillId="0" borderId="0"/>
    <xf numFmtId="0" fontId="9" fillId="0" borderId="0"/>
    <xf numFmtId="0" fontId="51"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51"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90" fillId="0" borderId="0">
      <alignment vertical="center"/>
    </xf>
    <xf numFmtId="0" fontId="92" fillId="0" borderId="0"/>
    <xf numFmtId="189" fontId="90" fillId="0" borderId="0">
      <alignment vertical="center"/>
    </xf>
    <xf numFmtId="0" fontId="0" fillId="0" borderId="0"/>
    <xf numFmtId="0" fontId="0" fillId="0" borderId="0"/>
    <xf numFmtId="0" fontId="92" fillId="0" borderId="0"/>
    <xf numFmtId="0" fontId="0" fillId="0" borderId="0"/>
    <xf numFmtId="0" fontId="51" fillId="0" borderId="0"/>
    <xf numFmtId="0" fontId="51" fillId="0" borderId="0"/>
    <xf numFmtId="0" fontId="0" fillId="0" borderId="0"/>
    <xf numFmtId="0" fontId="0" fillId="0" borderId="0"/>
    <xf numFmtId="0" fontId="0" fillId="0" borderId="0"/>
    <xf numFmtId="0" fontId="0" fillId="0" borderId="0"/>
    <xf numFmtId="0" fontId="9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91" fillId="0" borderId="0"/>
    <xf numFmtId="0" fontId="0" fillId="0" borderId="0"/>
    <xf numFmtId="0" fontId="0" fillId="0" borderId="0"/>
    <xf numFmtId="0" fontId="9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3" fillId="0" borderId="0" applyNumberFormat="0" applyFill="0" applyBorder="0" applyAlignment="0" applyProtection="0"/>
    <xf numFmtId="0" fontId="0" fillId="0" borderId="0"/>
    <xf numFmtId="0" fontId="9" fillId="0" borderId="0"/>
    <xf numFmtId="0" fontId="9" fillId="0" borderId="0"/>
    <xf numFmtId="0" fontId="51" fillId="0" borderId="0"/>
    <xf numFmtId="0" fontId="9"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94" fillId="0" borderId="0"/>
    <xf numFmtId="0" fontId="94" fillId="0" borderId="0"/>
    <xf numFmtId="0" fontId="0" fillId="0" borderId="0"/>
    <xf numFmtId="0" fontId="51" fillId="0" borderId="0" applyFill="0" applyProtection="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95" fillId="0" borderId="0"/>
    <xf numFmtId="0" fontId="0" fillId="0" borderId="0"/>
    <xf numFmtId="0" fontId="0" fillId="0" borderId="0"/>
    <xf numFmtId="0" fontId="51" fillId="0" borderId="0"/>
    <xf numFmtId="0" fontId="0" fillId="0" borderId="0"/>
    <xf numFmtId="0" fontId="0" fillId="0" borderId="0"/>
    <xf numFmtId="0" fontId="51" fillId="0" borderId="0"/>
    <xf numFmtId="0" fontId="0" fillId="0" borderId="0"/>
    <xf numFmtId="0" fontId="91" fillId="0" borderId="0"/>
    <xf numFmtId="0" fontId="51" fillId="0" borderId="0"/>
    <xf numFmtId="0" fontId="0" fillId="0" borderId="0"/>
    <xf numFmtId="0" fontId="0"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91" fillId="0" borderId="0"/>
    <xf numFmtId="0" fontId="9" fillId="0" borderId="0"/>
    <xf numFmtId="0" fontId="9" fillId="0" borderId="0"/>
    <xf numFmtId="0" fontId="9" fillId="0" borderId="0"/>
    <xf numFmtId="0" fontId="9" fillId="0" borderId="0"/>
    <xf numFmtId="0" fontId="9" fillId="0" borderId="0"/>
    <xf numFmtId="0" fontId="9" fillId="0" borderId="0"/>
    <xf numFmtId="0" fontId="91" fillId="0" borderId="0"/>
    <xf numFmtId="0" fontId="0" fillId="0" borderId="0"/>
    <xf numFmtId="0" fontId="0" fillId="0" borderId="0"/>
    <xf numFmtId="0" fontId="0" fillId="0" borderId="0"/>
    <xf numFmtId="0" fontId="91" fillId="0" borderId="0"/>
    <xf numFmtId="0" fontId="0" fillId="0" borderId="0"/>
    <xf numFmtId="0" fontId="0" fillId="0" borderId="0"/>
    <xf numFmtId="0" fontId="91" fillId="0" borderId="0"/>
    <xf numFmtId="0" fontId="0" fillId="0" borderId="0"/>
    <xf numFmtId="0" fontId="51" fillId="0" borderId="0"/>
    <xf numFmtId="0" fontId="9" fillId="0" borderId="0"/>
    <xf numFmtId="0" fontId="9" fillId="0" borderId="0"/>
    <xf numFmtId="0" fontId="9" fillId="0" borderId="0"/>
    <xf numFmtId="0" fontId="51"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6"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91" fillId="0" borderId="0"/>
    <xf numFmtId="0" fontId="51" fillId="0" borderId="0"/>
    <xf numFmtId="0" fontId="0" fillId="0" borderId="0"/>
    <xf numFmtId="0" fontId="97" fillId="0" borderId="0"/>
    <xf numFmtId="0" fontId="0" fillId="0" borderId="0"/>
    <xf numFmtId="0" fontId="0" fillId="0" borderId="0"/>
    <xf numFmtId="0" fontId="51"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9" fillId="0" borderId="0"/>
    <xf numFmtId="0" fontId="9" fillId="0" borderId="0"/>
    <xf numFmtId="0" fontId="51"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51"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92"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2" fillId="0" borderId="0"/>
    <xf numFmtId="0" fontId="0" fillId="0" borderId="0"/>
    <xf numFmtId="0" fontId="51"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51" fillId="0" borderId="0"/>
    <xf numFmtId="4" fontId="52" fillId="0" borderId="2" applyFill="0" applyBorder="0" applyProtection="0">
      <alignment horizontal="right" vertical="center"/>
    </xf>
    <xf numFmtId="0" fontId="54" fillId="0" borderId="0" applyNumberFormat="0" applyFill="0" applyBorder="0" applyProtection="0">
      <alignment horizontal="left" vertical="center"/>
    </xf>
    <xf numFmtId="0" fontId="52" fillId="0" borderId="2" applyNumberFormat="0" applyFill="0" applyAlignment="0" applyProtection="0"/>
    <xf numFmtId="0" fontId="0" fillId="75" borderId="0" applyNumberFormat="0" applyFont="0" applyBorder="0" applyAlignment="0" applyProtection="0"/>
    <xf numFmtId="0" fontId="98" fillId="0" borderId="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9" fillId="7" borderId="7"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62" fillId="49" borderId="34" applyNumberFormat="0" applyFont="0" applyAlignment="0" applyProtection="0"/>
    <xf numFmtId="0" fontId="0" fillId="49" borderId="34" applyNumberFormat="0" applyFont="0" applyAlignment="0" applyProtection="0"/>
    <xf numFmtId="0" fontId="62" fillId="49" borderId="34" applyNumberFormat="0" applyFont="0" applyAlignment="0" applyProtection="0"/>
    <xf numFmtId="190" fontId="99"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4" borderId="18" applyNumberFormat="0" applyAlignment="0" applyProtection="0"/>
    <xf numFmtId="0" fontId="57" fillId="73" borderId="18" applyNumberFormat="0" applyAlignment="0" applyProtection="0"/>
    <xf numFmtId="0" fontId="57" fillId="74"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192" fontId="52" fillId="76" borderId="2" applyNumberFormat="0" applyFont="0" applyBorder="0" applyAlignment="0" applyProtection="0">
      <alignment horizontal="right" vertical="center"/>
    </xf>
    <xf numFmtId="9" fontId="0" fillId="0" borderId="0" applyFont="0" applyFill="0" applyBorder="0" applyAlignment="0" applyProtection="0"/>
    <xf numFmtId="9" fontId="5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70">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1" fillId="0" borderId="2" xfId="0" applyFont="1" applyBorder="1" applyAlignment="1">
      <alignment horizontal="right"/>
    </xf>
    <xf numFmtId="0" fontId="1" fillId="0" borderId="2" xfId="0" applyFont="1" applyBorder="1"/>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3" xfId="3701" applyBorder="1"/>
    <xf numFmtId="0" fontId="9" fillId="0" borderId="3"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3" xfId="0" applyBorder="1"/>
    <xf numFmtId="0" fontId="15" fillId="6" borderId="0" xfId="25"/>
    <xf numFmtId="0" fontId="16" fillId="7" borderId="4" xfId="3701" applyFont="1" applyFill="1" applyBorder="1" applyAlignment="1">
      <alignment vertical="center"/>
    </xf>
    <xf numFmtId="1" fontId="9" fillId="0" borderId="0" xfId="3701" applyNumberFormat="1"/>
    <xf numFmtId="1" fontId="9" fillId="0" borderId="0" xfId="3701" applyNumberFormat="1" applyFill="1"/>
    <xf numFmtId="0" fontId="9" fillId="0" borderId="0" xfId="3701" applyFill="1"/>
    <xf numFmtId="0" fontId="0" fillId="0" borderId="2" xfId="0" applyFill="1" applyBorder="1"/>
    <xf numFmtId="0" fontId="3" fillId="0" borderId="2" xfId="0" applyFont="1" applyFill="1" applyBorder="1" applyAlignment="1">
      <alignment vertical="center"/>
    </xf>
    <xf numFmtId="0" fontId="9" fillId="8" borderId="0" xfId="3701" applyFill="1"/>
    <xf numFmtId="0" fontId="0" fillId="0" borderId="2" xfId="0" applyFont="1" applyFill="1" applyBorder="1"/>
    <xf numFmtId="2" fontId="0" fillId="0" borderId="0" xfId="0" applyNumberFormat="1"/>
    <xf numFmtId="0" fontId="15" fillId="9" borderId="2" xfId="25" applyFill="1" applyBorder="1"/>
    <xf numFmtId="0" fontId="3" fillId="0" borderId="2" xfId="0" applyFont="1" applyFill="1" applyBorder="1" applyAlignment="1">
      <alignment horizontal="center" vertical="center" wrapText="1"/>
    </xf>
    <xf numFmtId="0" fontId="10" fillId="0" borderId="2" xfId="2678" applyFont="1" applyFill="1" applyBorder="1"/>
    <xf numFmtId="2" fontId="0" fillId="0" borderId="2" xfId="0" applyNumberFormat="1" applyFill="1" applyBorder="1"/>
    <xf numFmtId="0" fontId="17" fillId="5" borderId="0" xfId="0" applyFont="1" applyFill="1"/>
    <xf numFmtId="0" fontId="18" fillId="0" borderId="0" xfId="0" applyFont="1"/>
    <xf numFmtId="1" fontId="14" fillId="0" borderId="0" xfId="3701" applyNumberFormat="1" applyFont="1"/>
    <xf numFmtId="0" fontId="0" fillId="0" borderId="0" xfId="0" applyNumberFormat="1" applyFont="1" applyFill="1" applyBorder="1" applyAlignment="1" applyProtection="1"/>
    <xf numFmtId="0" fontId="3" fillId="10" borderId="5" xfId="0" applyNumberFormat="1" applyFont="1" applyFill="1" applyBorder="1" applyAlignment="1" applyProtection="1">
      <alignment vertical="center"/>
    </xf>
    <xf numFmtId="0" fontId="19" fillId="11" borderId="5" xfId="0" applyNumberFormat="1" applyFont="1" applyFill="1" applyBorder="1" applyAlignment="1" applyProtection="1">
      <alignment horizontal="left" wrapText="1"/>
    </xf>
    <xf numFmtId="0" fontId="19" fillId="11" borderId="4" xfId="0" applyNumberFormat="1" applyFont="1" applyFill="1" applyBorder="1" applyAlignment="1" applyProtection="1">
      <alignment horizontal="left" wrapText="1"/>
    </xf>
    <xf numFmtId="0" fontId="0" fillId="0" borderId="3" xfId="0" applyNumberFormat="1" applyFont="1" applyFill="1" applyBorder="1" applyAlignment="1" applyProtection="1"/>
    <xf numFmtId="0" fontId="0" fillId="5" borderId="3" xfId="0" applyNumberFormat="1" applyFont="1" applyFill="1" applyBorder="1" applyAlignment="1" applyProtection="1"/>
    <xf numFmtId="0" fontId="20" fillId="0" borderId="0" xfId="0" applyNumberFormat="1" applyFont="1" applyFill="1" applyBorder="1" applyAlignment="1" applyProtection="1"/>
    <xf numFmtId="0" fontId="3" fillId="10" borderId="0" xfId="0" applyNumberFormat="1" applyFont="1" applyFill="1" applyBorder="1" applyAlignment="1" applyProtection="1">
      <alignment vertical="center"/>
    </xf>
    <xf numFmtId="0" fontId="21" fillId="0" borderId="0" xfId="0" applyNumberFormat="1" applyFont="1" applyFill="1" applyBorder="1" applyAlignment="1" applyProtection="1"/>
    <xf numFmtId="0" fontId="21"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0" fontId="9" fillId="0" borderId="2" xfId="3701" applyFill="1" applyBorder="1"/>
    <xf numFmtId="2" fontId="22" fillId="0" borderId="0" xfId="0" applyNumberFormat="1" applyFont="1" applyFill="1" applyBorder="1" applyAlignment="1">
      <alignment horizontal="center"/>
    </xf>
    <xf numFmtId="0" fontId="9" fillId="0" borderId="0" xfId="3701" applyFill="1" applyBorder="1"/>
    <xf numFmtId="0" fontId="15" fillId="0" borderId="0" xfId="25" applyFill="1" applyBorder="1"/>
    <xf numFmtId="0" fontId="16" fillId="0" borderId="0" xfId="3701" applyFont="1" applyFill="1" applyBorder="1" applyAlignment="1">
      <alignment vertical="center"/>
    </xf>
    <xf numFmtId="0" fontId="10" fillId="0" borderId="0" xfId="2678" applyFont="1" applyFill="1" applyBorder="1"/>
    <xf numFmtId="2" fontId="9" fillId="0" borderId="0" xfId="3701" applyNumberFormat="1" applyFill="1" applyBorder="1"/>
    <xf numFmtId="2" fontId="9" fillId="0" borderId="0" xfId="3701" applyNumberFormat="1" applyFill="1"/>
    <xf numFmtId="1" fontId="9" fillId="0" borderId="0" xfId="3701" applyNumberFormat="1" applyFill="1" applyBorder="1"/>
    <xf numFmtId="0" fontId="0" fillId="0" borderId="2" xfId="0" applyBorder="1"/>
    <xf numFmtId="0" fontId="15" fillId="6" borderId="2" xfId="25" applyBorder="1"/>
    <xf numFmtId="0" fontId="10" fillId="4" borderId="2" xfId="2678" applyFont="1" applyBorder="1"/>
    <xf numFmtId="0" fontId="0" fillId="0" borderId="2" xfId="0" applyFont="1" applyBorder="1"/>
    <xf numFmtId="2" fontId="0" fillId="0" borderId="2" xfId="0" applyNumberFormat="1" applyBorder="1"/>
    <xf numFmtId="2" fontId="9" fillId="5" borderId="0" xfId="3701" applyNumberFormat="1" applyFill="1"/>
    <xf numFmtId="0" fontId="9" fillId="0" borderId="2" xfId="3701" applyBorder="1"/>
    <xf numFmtId="1" fontId="9" fillId="2" borderId="0" xfId="3701" applyNumberFormat="1" applyFill="1"/>
    <xf numFmtId="0" fontId="14" fillId="0" borderId="0" xfId="25" applyFont="1" applyFill="1" applyBorder="1"/>
    <xf numFmtId="0" fontId="9" fillId="0" borderId="0" xfId="3701" applyBorder="1" applyAlignment="1">
      <alignment horizontal="left"/>
    </xf>
    <xf numFmtId="0" fontId="9" fillId="0" borderId="0" xfId="3701" applyFill="1" applyBorder="1" applyAlignment="1">
      <alignment horizontal="left" indent="1"/>
    </xf>
    <xf numFmtId="1" fontId="9" fillId="0" borderId="0" xfId="3701" applyNumberFormat="1" applyFont="1"/>
    <xf numFmtId="0" fontId="18" fillId="0" borderId="0" xfId="0" applyFont="1" applyFill="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0" borderId="0" xfId="2678" applyFont="1" applyFill="1"/>
    <xf numFmtId="0" fontId="0" fillId="0" borderId="0" xfId="0" applyAlignment="1">
      <alignment horizontal="center"/>
    </xf>
    <xf numFmtId="0" fontId="10" fillId="4" borderId="2" xfId="2678" applyFont="1" applyBorder="1" applyAlignment="1">
      <alignment horizontal="right"/>
    </xf>
    <xf numFmtId="0" fontId="0" fillId="0" borderId="0" xfId="0" applyFill="1"/>
    <xf numFmtId="0" fontId="9" fillId="0" borderId="0" xfId="3750"/>
    <xf numFmtId="0" fontId="23" fillId="0" borderId="0" xfId="3750" applyFont="1"/>
    <xf numFmtId="0" fontId="9" fillId="0" borderId="0" xfId="3750" applyFill="1"/>
    <xf numFmtId="0" fontId="24" fillId="0" borderId="0" xfId="0" applyFont="1"/>
    <xf numFmtId="0" fontId="0" fillId="6" borderId="0" xfId="0" applyFill="1"/>
    <xf numFmtId="0" fontId="25" fillId="0" borderId="0" xfId="3614" applyFont="1"/>
    <xf numFmtId="0" fontId="25" fillId="0" borderId="0" xfId="3614" applyFont="1" applyFill="1"/>
    <xf numFmtId="0" fontId="9" fillId="6" borderId="0" xfId="3750" applyFill="1"/>
    <xf numFmtId="0" fontId="25" fillId="6" borderId="0" xfId="3614" applyFont="1" applyFill="1"/>
    <xf numFmtId="0" fontId="9" fillId="12" borderId="0" xfId="3750" applyFill="1"/>
    <xf numFmtId="0" fontId="25" fillId="12" borderId="0" xfId="3614" applyFont="1" applyFill="1"/>
    <xf numFmtId="0" fontId="9" fillId="12" borderId="0" xfId="3750" applyFont="1" applyFill="1"/>
    <xf numFmtId="0" fontId="26" fillId="12" borderId="0" xfId="3750" applyFont="1" applyFill="1"/>
    <xf numFmtId="0" fontId="27" fillId="12" borderId="0" xfId="3614" applyFont="1" applyFill="1"/>
    <xf numFmtId="0" fontId="17" fillId="0" borderId="0" xfId="3614" applyFont="1"/>
    <xf numFmtId="0" fontId="25" fillId="5" borderId="0" xfId="3614" applyFont="1" applyFill="1"/>
    <xf numFmtId="0" fontId="25" fillId="0" borderId="0" xfId="3614" applyFont="1" applyFill="1" applyBorder="1"/>
    <xf numFmtId="0" fontId="25" fillId="6" borderId="0" xfId="3614" applyFont="1" applyFill="1" applyBorder="1"/>
    <xf numFmtId="0" fontId="10" fillId="12" borderId="0" xfId="2678" applyFont="1" applyFill="1"/>
    <xf numFmtId="194" fontId="25" fillId="12" borderId="0" xfId="3614" applyNumberFormat="1" applyFont="1" applyFill="1"/>
    <xf numFmtId="194" fontId="17" fillId="12" borderId="0" xfId="3614" applyNumberFormat="1" applyFont="1" applyFill="1"/>
    <xf numFmtId="194" fontId="27" fillId="12" borderId="0" xfId="3614" applyNumberFormat="1" applyFont="1" applyFill="1"/>
    <xf numFmtId="194" fontId="25" fillId="0" borderId="0" xfId="3614" applyNumberFormat="1" applyFont="1"/>
    <xf numFmtId="0" fontId="9" fillId="0" borderId="0" xfId="3750" applyFont="1"/>
    <xf numFmtId="0" fontId="17" fillId="0" borderId="0" xfId="3614" applyFont="1" applyFill="1"/>
    <xf numFmtId="0" fontId="9" fillId="0" borderId="0" xfId="0" applyFont="1" applyFill="1" applyAlignment="1"/>
    <xf numFmtId="0" fontId="26" fillId="0" borderId="0" xfId="3750" applyFont="1" applyFill="1"/>
    <xf numFmtId="0" fontId="27" fillId="0" borderId="0" xfId="3614" applyFont="1" applyFill="1"/>
    <xf numFmtId="0" fontId="14" fillId="13" borderId="0" xfId="3750" applyFont="1" applyFill="1"/>
    <xf numFmtId="0" fontId="14" fillId="13" borderId="0" xfId="0" applyFont="1" applyFill="1" applyAlignment="1"/>
    <xf numFmtId="0" fontId="18" fillId="13" borderId="0" xfId="3614" applyFont="1" applyFill="1"/>
    <xf numFmtId="0" fontId="18" fillId="13" borderId="0" xfId="0" applyFont="1" applyFill="1"/>
    <xf numFmtId="194" fontId="25" fillId="0" borderId="0" xfId="3614" applyNumberFormat="1" applyFont="1" applyFill="1"/>
    <xf numFmtId="194" fontId="17" fillId="0" borderId="0" xfId="3614" applyNumberFormat="1" applyFont="1" applyFill="1"/>
    <xf numFmtId="194" fontId="27" fillId="0" borderId="0" xfId="3614" applyNumberFormat="1" applyFont="1" applyFill="1"/>
    <xf numFmtId="0" fontId="12" fillId="13" borderId="0" xfId="2678" applyFont="1" applyFill="1"/>
    <xf numFmtId="0" fontId="28" fillId="14" borderId="3" xfId="0" applyFont="1" applyFill="1" applyBorder="1" applyAlignment="1">
      <alignment horizontal="center" vertical="center" wrapText="1"/>
    </xf>
    <xf numFmtId="0" fontId="9" fillId="15" borderId="2" xfId="0" applyFont="1" applyFill="1" applyBorder="1" applyAlignment="1">
      <alignment wrapText="1"/>
    </xf>
    <xf numFmtId="0" fontId="9" fillId="0" borderId="2" xfId="0" applyFont="1" applyFill="1" applyBorder="1" applyAlignment="1">
      <alignment wrapText="1"/>
    </xf>
    <xf numFmtId="0" fontId="9" fillId="0" borderId="2" xfId="0" applyFont="1" applyFill="1" applyBorder="1" applyAlignment="1">
      <alignment horizontal="center" vertical="center" wrapText="1"/>
    </xf>
    <xf numFmtId="0" fontId="0" fillId="0" borderId="0" xfId="0" applyFill="1" applyAlignment="1">
      <alignment horizontal="center"/>
    </xf>
    <xf numFmtId="0" fontId="9" fillId="0" borderId="0" xfId="0" applyFont="1" applyFill="1" applyAlignment="1">
      <alignment wrapText="1"/>
    </xf>
    <xf numFmtId="0" fontId="0" fillId="0" borderId="0" xfId="0" applyFont="1" applyFill="1"/>
    <xf numFmtId="0" fontId="29" fillId="0" borderId="0" xfId="0" applyFont="1" applyAlignment="1">
      <alignment wrapText="1"/>
    </xf>
    <xf numFmtId="0" fontId="9" fillId="15" borderId="2" xfId="0" applyFont="1" applyFill="1" applyBorder="1" applyAlignment="1"/>
    <xf numFmtId="0" fontId="9" fillId="0" borderId="2" xfId="0" applyFont="1" applyFill="1" applyBorder="1" applyAlignment="1"/>
    <xf numFmtId="9" fontId="9" fillId="0" borderId="2" xfId="0" applyNumberFormat="1" applyFont="1" applyFill="1" applyBorder="1" applyAlignment="1"/>
    <xf numFmtId="10" fontId="9" fillId="0" borderId="0" xfId="0" applyNumberFormat="1" applyFont="1" applyFill="1" applyAlignment="1"/>
    <xf numFmtId="0" fontId="30" fillId="0" borderId="0" xfId="3220" applyFont="1"/>
    <xf numFmtId="0" fontId="31" fillId="16" borderId="0" xfId="0" applyFont="1" applyFill="1"/>
    <xf numFmtId="195" fontId="15" fillId="6" borderId="0" xfId="25" applyNumberFormat="1"/>
    <xf numFmtId="195" fontId="9" fillId="0" borderId="0" xfId="3701" applyNumberFormat="1"/>
    <xf numFmtId="0" fontId="16" fillId="7" borderId="5" xfId="3701" applyFont="1" applyFill="1" applyBorder="1" applyAlignment="1">
      <alignment vertical="center"/>
    </xf>
    <xf numFmtId="0" fontId="9" fillId="0" borderId="2" xfId="3701" applyFont="1" applyFill="1" applyBorder="1"/>
    <xf numFmtId="0" fontId="25" fillId="0" borderId="2" xfId="0" applyFont="1" applyFill="1" applyBorder="1"/>
    <xf numFmtId="0" fontId="9" fillId="0" borderId="0" xfId="3701" applyFont="1"/>
    <xf numFmtId="0" fontId="0" fillId="0" borderId="0" xfId="0" applyFill="1" applyBorder="1"/>
    <xf numFmtId="0" fontId="0" fillId="0" borderId="0" xfId="0" applyFont="1" applyFill="1" applyBorder="1"/>
    <xf numFmtId="0" fontId="14" fillId="0" borderId="2" xfId="3701" applyFont="1" applyFill="1" applyBorder="1"/>
    <xf numFmtId="0" fontId="18" fillId="0" borderId="2" xfId="0" applyFont="1" applyFill="1" applyBorder="1"/>
    <xf numFmtId="0" fontId="18" fillId="0" borderId="0" xfId="0" applyFont="1" applyFill="1" applyBorder="1"/>
    <xf numFmtId="0" fontId="9" fillId="0" borderId="0" xfId="3750" applyFill="1" applyBorder="1"/>
    <xf numFmtId="0" fontId="9" fillId="0" borderId="0" xfId="3750" applyFont="1" applyFill="1" applyBorder="1"/>
    <xf numFmtId="0" fontId="18" fillId="0" borderId="0" xfId="0" applyFont="1" applyBorder="1"/>
    <xf numFmtId="0" fontId="14" fillId="0" borderId="0" xfId="3750" applyFont="1" applyFill="1" applyBorder="1"/>
    <xf numFmtId="0" fontId="12" fillId="5" borderId="6" xfId="3750" applyFont="1" applyFill="1" applyBorder="1"/>
    <xf numFmtId="0" fontId="32" fillId="5" borderId="0" xfId="0" applyFont="1" applyFill="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aredStrings" Target="sharedStrings.xml"/><Relationship Id="rId35" Type="http://schemas.openxmlformats.org/officeDocument/2006/relationships/theme" Target="theme/theme1.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0</xdr:colOff>
      <xdr:row>46</xdr:row>
      <xdr:rowOff>0</xdr:rowOff>
    </xdr:from>
    <xdr:to>
      <xdr:col>69</xdr:col>
      <xdr:colOff>209550</xdr:colOff>
      <xdr:row>100</xdr:row>
      <xdr:rowOff>60325</xdr:rowOff>
    </xdr:to>
    <xdr:pic>
      <xdr:nvPicPr>
        <xdr:cNvPr id="2" name="Picture 1"/>
        <xdr:cNvPicPr>
          <a:picLocks noChangeAspect="1"/>
        </xdr:cNvPicPr>
      </xdr:nvPicPr>
      <xdr:blipFill>
        <a:blip r:embed="rId1"/>
        <a:stretch>
          <a:fillRect/>
        </a:stretch>
      </xdr:blipFill>
      <xdr:spPr>
        <a:xfrm>
          <a:off x="16122650" y="11836400"/>
          <a:ext cx="31642050" cy="93249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271145</xdr:colOff>
      <xdr:row>8</xdr:row>
      <xdr:rowOff>45720</xdr:rowOff>
    </xdr:from>
    <xdr:to>
      <xdr:col>33</xdr:col>
      <xdr:colOff>78740</xdr:colOff>
      <xdr:row>61</xdr:row>
      <xdr:rowOff>21590</xdr:rowOff>
    </xdr:to>
    <xdr:pic>
      <xdr:nvPicPr>
        <xdr:cNvPr id="2" name="Picture 1"/>
        <xdr:cNvPicPr>
          <a:picLocks noChangeAspect="1"/>
        </xdr:cNvPicPr>
      </xdr:nvPicPr>
      <xdr:blipFill>
        <a:blip r:embed="rId1"/>
        <a:srcRect t="24951" r="27663"/>
        <a:stretch>
          <a:fillRect/>
        </a:stretch>
      </xdr:blipFill>
      <xdr:spPr>
        <a:xfrm>
          <a:off x="12380595" y="1493520"/>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RS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mm_FIProcess"/>
      <sheetName val="Tech_Fuel"/>
      <sheetName val="Fuel_tech_steam"/>
      <sheetName val="EMI"/>
      <sheetName val="TechHeat-RES-SD"/>
      <sheetName val="attached_DetachedHeatingStock"/>
      <sheetName val="attached_heating_EFF"/>
      <sheetName val="attached_space_heating_byenergy"/>
      <sheetName val="attached_space_heating_byendtyp"/>
      <sheetName val="TechHeat-RES-SA"/>
      <sheetName val="attached_AttachedHeatingStock"/>
      <sheetName val="TechHeat-RES-AP"/>
      <sheetName val="attached_ApartmentHeatingStock"/>
      <sheetName val="TechHeat-RES-MOB"/>
      <sheetName val="attached_MobileHeatingStock"/>
      <sheetName val="Demand"/>
      <sheetName val="TechCooling-RES"/>
      <sheetName val="attached_CoolingStock"/>
      <sheetName val="attached_HousingStock"/>
      <sheetName val="attached_coolingsecuse"/>
      <sheetName val="TechWatHea-SingleDetached-RES"/>
      <sheetName val="TechWatHea-SingleAttached"/>
      <sheetName val="TechWatHea-Appartment"/>
      <sheetName val="TechWatHea-MobileHome"/>
      <sheetName val="attached_WatHeaEnergyUse"/>
      <sheetName val="attached_DetachedAttachWatStock"/>
      <sheetName val="attached_ApaMobWatStock"/>
      <sheetName val="attached_WatHeaSecEneUse"/>
      <sheetName val="Tech-Appliance"/>
      <sheetName val="attached_ApplianceConsume"/>
      <sheetName val="attached_ApplianceStock"/>
      <sheetName val="TechLighting"/>
      <sheetName val="attached_lighting"/>
      <sheetName val="NO-USE-Dwelling_stock"/>
      <sheetName val="attached_Detached_Attached"/>
      <sheetName val="attached_Apar_Mobile"/>
      <sheetName val="attached_space_cooling"/>
    </sheetNames>
    <sheetDataSet>
      <sheetData sheetId="0"/>
      <sheetData sheetId="1"/>
      <sheetData sheetId="2"/>
      <sheetData sheetId="3"/>
      <sheetData sheetId="4">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4.29366085695747</v>
          </cell>
          <cell r="H76">
            <v>3.14449042816569</v>
          </cell>
          <cell r="I76">
            <v>2.58654237331206</v>
          </cell>
          <cell r="J76">
            <v>2.2024043792668</v>
          </cell>
          <cell r="K76">
            <v>0.676794067530242</v>
          </cell>
          <cell r="L76">
            <v>0.138596504541707</v>
          </cell>
          <cell r="M76">
            <v>0.33611762013352</v>
          </cell>
        </row>
        <row r="77">
          <cell r="G77">
            <v>4.29366085695747</v>
          </cell>
          <cell r="H77">
            <v>3.14449042816569</v>
          </cell>
          <cell r="I77">
            <v>2.58654237331206</v>
          </cell>
          <cell r="J77">
            <v>2.2024043792668</v>
          </cell>
          <cell r="K77">
            <v>0.676794067530242</v>
          </cell>
          <cell r="L77">
            <v>0.138596504541707</v>
          </cell>
          <cell r="M77">
            <v>0.33611762013352</v>
          </cell>
        </row>
        <row r="78">
          <cell r="G78">
            <v>4.29366085695747</v>
          </cell>
          <cell r="H78">
            <v>3.14449042816569</v>
          </cell>
          <cell r="I78">
            <v>2.58654237331206</v>
          </cell>
          <cell r="J78">
            <v>2.2024043792668</v>
          </cell>
          <cell r="K78">
            <v>0.676794067530242</v>
          </cell>
          <cell r="L78">
            <v>0.138596504541707</v>
          </cell>
          <cell r="M78">
            <v>0.33611762013352</v>
          </cell>
        </row>
        <row r="79">
          <cell r="G79">
            <v>0.937299660069221</v>
          </cell>
          <cell r="H79">
            <v>4.88044247812938</v>
          </cell>
          <cell r="I79">
            <v>2.65387602051673</v>
          </cell>
          <cell r="J79">
            <v>2.21808998097133</v>
          </cell>
          <cell r="K79">
            <v>2.66452807080976</v>
          </cell>
          <cell r="L79">
            <v>3.47442423318683</v>
          </cell>
          <cell r="M79">
            <v>2.52222756865448</v>
          </cell>
        </row>
        <row r="80">
          <cell r="G80">
            <v>0.937299660069221</v>
          </cell>
          <cell r="H80">
            <v>4.88044247812938</v>
          </cell>
          <cell r="I80">
            <v>2.65387602051673</v>
          </cell>
          <cell r="J80">
            <v>2.21808998097133</v>
          </cell>
          <cell r="K80">
            <v>2.66452807080976</v>
          </cell>
          <cell r="L80">
            <v>3.47442423318683</v>
          </cell>
          <cell r="M80">
            <v>2.52222756865448</v>
          </cell>
        </row>
        <row r="81">
          <cell r="G81">
            <v>0.937299660069221</v>
          </cell>
          <cell r="H81">
            <v>4.88044247812938</v>
          </cell>
          <cell r="I81">
            <v>2.65387602051673</v>
          </cell>
          <cell r="J81">
            <v>2.21808998097133</v>
          </cell>
          <cell r="K81">
            <v>2.66452807080976</v>
          </cell>
          <cell r="L81">
            <v>3.47442423318683</v>
          </cell>
          <cell r="M81">
            <v>2.52222756865448</v>
          </cell>
        </row>
        <row r="82">
          <cell r="G82">
            <v>1.68238798813888</v>
          </cell>
          <cell r="H82">
            <v>3.32868110122686</v>
          </cell>
          <cell r="I82">
            <v>2.7798940661272</v>
          </cell>
          <cell r="J82">
            <v>2.53576569069639</v>
          </cell>
          <cell r="K82">
            <v>2.53364015699187</v>
          </cell>
          <cell r="L82">
            <v>2.66901251814476</v>
          </cell>
          <cell r="M82">
            <v>1.78259767819358</v>
          </cell>
        </row>
        <row r="84">
          <cell r="G84">
            <v>1.65082929881997</v>
          </cell>
          <cell r="H84">
            <v>3.91772951521755</v>
          </cell>
          <cell r="I84">
            <v>1.94259331360724</v>
          </cell>
          <cell r="J84">
            <v>6.24210249936226</v>
          </cell>
          <cell r="K84">
            <v>1.26757803018786</v>
          </cell>
          <cell r="L84">
            <v>4.96418788031167</v>
          </cell>
          <cell r="M84">
            <v>2.56140611048769</v>
          </cell>
        </row>
      </sheetData>
      <sheetData sheetId="5"/>
      <sheetData sheetId="6"/>
      <sheetData sheetId="7"/>
      <sheetData sheetId="8"/>
      <sheetData sheetId="9">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2.63853844230718</v>
          </cell>
          <cell r="H76">
            <v>2.06731826243463</v>
          </cell>
          <cell r="I76">
            <v>1.33820217242657</v>
          </cell>
          <cell r="J76">
            <v>0.849478312190869</v>
          </cell>
          <cell r="K76">
            <v>0.438000563671528</v>
          </cell>
          <cell r="L76">
            <v>0.0416080461667723</v>
          </cell>
          <cell r="M76">
            <v>0.158124740967516</v>
          </cell>
        </row>
        <row r="77">
          <cell r="G77">
            <v>2.63853844230718</v>
          </cell>
          <cell r="H77">
            <v>2.06731826243463</v>
          </cell>
          <cell r="I77">
            <v>1.33820217242657</v>
          </cell>
          <cell r="J77">
            <v>0.849478312190869</v>
          </cell>
          <cell r="K77">
            <v>0.438000563671528</v>
          </cell>
          <cell r="L77">
            <v>0.0416080461667723</v>
          </cell>
          <cell r="M77">
            <v>0.158124740967516</v>
          </cell>
        </row>
        <row r="78">
          <cell r="G78">
            <v>2.63853844230718</v>
          </cell>
          <cell r="H78">
            <v>2.06731826243463</v>
          </cell>
          <cell r="I78">
            <v>1.33820217242657</v>
          </cell>
          <cell r="J78">
            <v>0.849478312190869</v>
          </cell>
          <cell r="K78">
            <v>0.438000563671528</v>
          </cell>
          <cell r="L78">
            <v>0.0416080461667723</v>
          </cell>
          <cell r="M78">
            <v>0.158124740967516</v>
          </cell>
        </row>
        <row r="79">
          <cell r="G79">
            <v>0.590125899436826</v>
          </cell>
          <cell r="H79">
            <v>2.81506795300025</v>
          </cell>
          <cell r="I79">
            <v>1.56783280976131</v>
          </cell>
          <cell r="J79">
            <v>1.36783371828845</v>
          </cell>
          <cell r="K79">
            <v>1.43840949750473</v>
          </cell>
          <cell r="L79">
            <v>1.32360439086867</v>
          </cell>
          <cell r="M79">
            <v>1.25779490008139</v>
          </cell>
        </row>
        <row r="80">
          <cell r="G80">
            <v>0.590125899436826</v>
          </cell>
          <cell r="H80">
            <v>2.81506795300025</v>
          </cell>
          <cell r="I80">
            <v>1.56783280976131</v>
          </cell>
          <cell r="J80">
            <v>1.36783371828845</v>
          </cell>
          <cell r="K80">
            <v>1.43840949750473</v>
          </cell>
          <cell r="L80">
            <v>1.32360439086867</v>
          </cell>
          <cell r="M80">
            <v>1.25779490008139</v>
          </cell>
        </row>
        <row r="81">
          <cell r="G81">
            <v>0.590125899436826</v>
          </cell>
          <cell r="H81">
            <v>2.81506795300025</v>
          </cell>
          <cell r="I81">
            <v>1.56783280976131</v>
          </cell>
          <cell r="J81">
            <v>1.36783371828845</v>
          </cell>
          <cell r="K81">
            <v>1.43840949750473</v>
          </cell>
          <cell r="L81">
            <v>1.32360439086867</v>
          </cell>
          <cell r="M81">
            <v>1.25779490008139</v>
          </cell>
        </row>
        <row r="82">
          <cell r="G82">
            <v>1.01879202925254</v>
          </cell>
          <cell r="H82">
            <v>1.30306818166778</v>
          </cell>
          <cell r="I82">
            <v>1.25247776836012</v>
          </cell>
          <cell r="J82">
            <v>1.41986704975547</v>
          </cell>
          <cell r="K82">
            <v>1.29347992778105</v>
          </cell>
          <cell r="L82">
            <v>0.995276407542315</v>
          </cell>
          <cell r="M82">
            <v>0.826311806736251</v>
          </cell>
        </row>
        <row r="84">
          <cell r="G84">
            <v>0.991881995438332</v>
          </cell>
          <cell r="H84">
            <v>2.22788557612465</v>
          </cell>
          <cell r="I84">
            <v>1.14983377519319</v>
          </cell>
          <cell r="J84">
            <v>3.15998805832276</v>
          </cell>
          <cell r="K84">
            <v>0.631029230712746</v>
          </cell>
          <cell r="L84">
            <v>1.89674350579138</v>
          </cell>
          <cell r="M84">
            <v>1.19973454509841</v>
          </cell>
        </row>
      </sheetData>
      <sheetData sheetId="10"/>
      <sheetData sheetId="11">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1.18212002427441</v>
          </cell>
          <cell r="H76">
            <v>1.14494034831158</v>
          </cell>
          <cell r="I76">
            <v>0.769985104911132</v>
          </cell>
          <cell r="J76">
            <v>0.489781235666686</v>
          </cell>
          <cell r="K76">
            <v>0.257179298087085</v>
          </cell>
          <cell r="L76">
            <v>0.0480140323853308</v>
          </cell>
          <cell r="M76">
            <v>0.122219430980329</v>
          </cell>
        </row>
        <row r="77">
          <cell r="G77">
            <v>1.18212002427441</v>
          </cell>
          <cell r="H77">
            <v>1.14494034831158</v>
          </cell>
          <cell r="I77">
            <v>0.769985104911132</v>
          </cell>
          <cell r="J77">
            <v>0.489781235666686</v>
          </cell>
          <cell r="K77">
            <v>0.257179298087085</v>
          </cell>
          <cell r="L77">
            <v>0.0480140323853308</v>
          </cell>
          <cell r="M77">
            <v>0.122219430980329</v>
          </cell>
        </row>
        <row r="78">
          <cell r="G78">
            <v>1.18212002427441</v>
          </cell>
          <cell r="H78">
            <v>1.14494034831158</v>
          </cell>
          <cell r="I78">
            <v>0.769985104911132</v>
          </cell>
          <cell r="J78">
            <v>0.489781235666686</v>
          </cell>
          <cell r="K78">
            <v>0.257179298087085</v>
          </cell>
          <cell r="L78">
            <v>0.0480140323853308</v>
          </cell>
          <cell r="M78">
            <v>0.122219430980329</v>
          </cell>
        </row>
        <row r="79">
          <cell r="G79">
            <v>0.259750262250283</v>
          </cell>
          <cell r="H79">
            <v>1.88069429616691</v>
          </cell>
          <cell r="I79">
            <v>0.817440309290908</v>
          </cell>
          <cell r="J79">
            <v>0.858234481621598</v>
          </cell>
          <cell r="K79">
            <v>0.970243919331337</v>
          </cell>
          <cell r="L79">
            <v>1.27255461194813</v>
          </cell>
          <cell r="M79">
            <v>0.556352433835579</v>
          </cell>
        </row>
        <row r="80">
          <cell r="G80">
            <v>0.259750262250283</v>
          </cell>
          <cell r="H80">
            <v>1.88069429616691</v>
          </cell>
          <cell r="I80">
            <v>0.817440309290908</v>
          </cell>
          <cell r="J80">
            <v>0.858234481621598</v>
          </cell>
          <cell r="K80">
            <v>0.970243919331337</v>
          </cell>
          <cell r="L80">
            <v>1.27255461194813</v>
          </cell>
          <cell r="M80">
            <v>0.556352433835579</v>
          </cell>
        </row>
        <row r="81">
          <cell r="G81">
            <v>0.259750262250283</v>
          </cell>
          <cell r="H81">
            <v>1.88069429616691</v>
          </cell>
          <cell r="I81">
            <v>0.817440309290908</v>
          </cell>
          <cell r="J81">
            <v>0.858234481621598</v>
          </cell>
          <cell r="K81">
            <v>0.970243919331337</v>
          </cell>
          <cell r="L81">
            <v>1.27255461194813</v>
          </cell>
          <cell r="M81">
            <v>0.556352433835579</v>
          </cell>
        </row>
        <row r="82">
          <cell r="G82">
            <v>0.502231483963772</v>
          </cell>
          <cell r="H82">
            <v>0.80878832009826</v>
          </cell>
          <cell r="I82">
            <v>0.613088285409819</v>
          </cell>
          <cell r="J82">
            <v>0.882545477445564</v>
          </cell>
          <cell r="K82">
            <v>0.886069567238251</v>
          </cell>
          <cell r="L82">
            <v>0.957830263789637</v>
          </cell>
          <cell r="M82">
            <v>0.355657660521401</v>
          </cell>
        </row>
        <row r="84">
          <cell r="G84">
            <v>0.430350564638101</v>
          </cell>
          <cell r="H84">
            <v>1.50831186234147</v>
          </cell>
          <cell r="I84">
            <v>0.598283116416364</v>
          </cell>
          <cell r="J84">
            <v>2.22682179960051</v>
          </cell>
          <cell r="K84">
            <v>0.463149103241915</v>
          </cell>
          <cell r="L84">
            <v>1.8155668122777</v>
          </cell>
          <cell r="M84">
            <v>0.651800279070925</v>
          </cell>
        </row>
      </sheetData>
      <sheetData sheetId="12"/>
      <sheetData sheetId="13">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3.07037692409745</v>
          </cell>
          <cell r="H76">
            <v>2.83689831719692</v>
          </cell>
          <cell r="I76">
            <v>1.77088175067035</v>
          </cell>
          <cell r="J76">
            <v>1.27160203752061</v>
          </cell>
          <cell r="K76">
            <v>0.722247477948637</v>
          </cell>
          <cell r="L76">
            <v>0.18469145576728</v>
          </cell>
          <cell r="M76">
            <v>0.184588578323324</v>
          </cell>
        </row>
        <row r="77">
          <cell r="G77">
            <v>3.07037692409745</v>
          </cell>
          <cell r="H77">
            <v>2.83689831719692</v>
          </cell>
          <cell r="I77">
            <v>1.77088175067035</v>
          </cell>
          <cell r="J77">
            <v>1.27160203752061</v>
          </cell>
          <cell r="K77">
            <v>0.722247477948637</v>
          </cell>
          <cell r="L77">
            <v>0.18469145576728</v>
          </cell>
          <cell r="M77">
            <v>0.184588578323324</v>
          </cell>
        </row>
        <row r="78">
          <cell r="G78">
            <v>3.07037692409745</v>
          </cell>
          <cell r="H78">
            <v>2.83689831719692</v>
          </cell>
          <cell r="I78">
            <v>1.77088175067035</v>
          </cell>
          <cell r="J78">
            <v>1.27160203752061</v>
          </cell>
          <cell r="K78">
            <v>0.722247477948637</v>
          </cell>
          <cell r="L78">
            <v>0.18469145576728</v>
          </cell>
          <cell r="M78">
            <v>0.184588578323324</v>
          </cell>
        </row>
        <row r="79">
          <cell r="G79">
            <v>0.714820229584919</v>
          </cell>
          <cell r="H79">
            <v>5.37412216935162</v>
          </cell>
          <cell r="I79">
            <v>2.38130639210487</v>
          </cell>
          <cell r="J79">
            <v>2.4839000122641</v>
          </cell>
          <cell r="K79">
            <v>2.73310960234335</v>
          </cell>
          <cell r="L79">
            <v>3.56469651960402</v>
          </cell>
          <cell r="M79">
            <v>1.74134230750227</v>
          </cell>
        </row>
        <row r="80">
          <cell r="G80">
            <v>0.714820229584919</v>
          </cell>
          <cell r="H80">
            <v>5.37412216935162</v>
          </cell>
          <cell r="I80">
            <v>2.38130639210487</v>
          </cell>
          <cell r="J80">
            <v>2.4839000122641</v>
          </cell>
          <cell r="K80">
            <v>2.73310960234335</v>
          </cell>
          <cell r="L80">
            <v>3.56469651960402</v>
          </cell>
          <cell r="M80">
            <v>1.74134230750227</v>
          </cell>
        </row>
        <row r="81">
          <cell r="G81">
            <v>0.714820229584919</v>
          </cell>
          <cell r="H81">
            <v>5.37412216935162</v>
          </cell>
          <cell r="I81">
            <v>2.38130639210487</v>
          </cell>
          <cell r="J81">
            <v>2.4839000122641</v>
          </cell>
          <cell r="K81">
            <v>2.73310960234335</v>
          </cell>
          <cell r="L81">
            <v>3.56469651960402</v>
          </cell>
          <cell r="M81">
            <v>1.74134230750227</v>
          </cell>
        </row>
        <row r="82">
          <cell r="G82">
            <v>1.34095147779111</v>
          </cell>
          <cell r="H82">
            <v>2.44454456237159</v>
          </cell>
          <cell r="I82">
            <v>2.12884394906275</v>
          </cell>
          <cell r="J82">
            <v>2.9578886816338</v>
          </cell>
          <cell r="K82">
            <v>2.45911142920568</v>
          </cell>
          <cell r="L82">
            <v>2.77339288219029</v>
          </cell>
          <cell r="M82">
            <v>1.21123541883314</v>
          </cell>
        </row>
        <row r="84">
          <cell r="G84">
            <v>1.20146788401765</v>
          </cell>
          <cell r="H84">
            <v>3.46187292965441</v>
          </cell>
          <cell r="I84">
            <v>1.6489396325539</v>
          </cell>
          <cell r="J84">
            <v>2.66400362457291</v>
          </cell>
          <cell r="K84">
            <v>1.04054494033925</v>
          </cell>
          <cell r="L84">
            <v>4.81105186650856</v>
          </cell>
          <cell r="M84">
            <v>1.46099984884115</v>
          </cell>
        </row>
      </sheetData>
      <sheetData sheetId="14"/>
      <sheetData sheetId="15"/>
      <sheetData sheetId="16">
        <row r="33">
          <cell r="G33">
            <v>0.119</v>
          </cell>
          <cell r="H33">
            <v>0.119</v>
          </cell>
          <cell r="I33">
            <v>0.119</v>
          </cell>
          <cell r="J33">
            <v>0.119</v>
          </cell>
          <cell r="K33">
            <v>0.119</v>
          </cell>
          <cell r="L33">
            <v>0.119</v>
          </cell>
          <cell r="M33">
            <v>0.119</v>
          </cell>
        </row>
        <row r="34">
          <cell r="G34">
            <v>0.129</v>
          </cell>
          <cell r="H34">
            <v>0.129</v>
          </cell>
          <cell r="I34">
            <v>0.129</v>
          </cell>
          <cell r="J34">
            <v>0.129</v>
          </cell>
          <cell r="K34">
            <v>0.129</v>
          </cell>
          <cell r="L34">
            <v>0.129</v>
          </cell>
          <cell r="M34">
            <v>0.129</v>
          </cell>
        </row>
        <row r="35">
          <cell r="G35">
            <v>0.119</v>
          </cell>
          <cell r="H35">
            <v>0.119</v>
          </cell>
          <cell r="I35">
            <v>0.119</v>
          </cell>
          <cell r="J35">
            <v>0.119</v>
          </cell>
          <cell r="K35">
            <v>0.119</v>
          </cell>
          <cell r="L35">
            <v>0.119</v>
          </cell>
          <cell r="M35">
            <v>0.119</v>
          </cell>
        </row>
        <row r="36">
          <cell r="G36">
            <v>0.129</v>
          </cell>
          <cell r="H36">
            <v>0.129</v>
          </cell>
          <cell r="I36">
            <v>0.129</v>
          </cell>
          <cell r="J36">
            <v>0.129</v>
          </cell>
          <cell r="K36">
            <v>0.129</v>
          </cell>
          <cell r="L36">
            <v>0.129</v>
          </cell>
          <cell r="M36">
            <v>0.129</v>
          </cell>
        </row>
        <row r="37">
          <cell r="G37">
            <v>0.119</v>
          </cell>
          <cell r="H37">
            <v>0.119</v>
          </cell>
          <cell r="I37">
            <v>0.119</v>
          </cell>
          <cell r="J37">
            <v>0.119</v>
          </cell>
          <cell r="K37">
            <v>0.119</v>
          </cell>
          <cell r="L37">
            <v>0.119</v>
          </cell>
          <cell r="M37">
            <v>0.119</v>
          </cell>
        </row>
        <row r="38">
          <cell r="G38">
            <v>0.129</v>
          </cell>
          <cell r="H38">
            <v>0.129</v>
          </cell>
          <cell r="I38">
            <v>0.129</v>
          </cell>
          <cell r="J38">
            <v>0.129</v>
          </cell>
          <cell r="K38">
            <v>0.129</v>
          </cell>
          <cell r="L38">
            <v>0.129</v>
          </cell>
          <cell r="M38">
            <v>0.129</v>
          </cell>
        </row>
        <row r="39">
          <cell r="G39">
            <v>0.119</v>
          </cell>
          <cell r="H39">
            <v>0.119</v>
          </cell>
          <cell r="I39">
            <v>0.119</v>
          </cell>
          <cell r="J39">
            <v>0.119</v>
          </cell>
          <cell r="K39">
            <v>0.119</v>
          </cell>
          <cell r="L39">
            <v>0.119</v>
          </cell>
          <cell r="M39">
            <v>0.119</v>
          </cell>
        </row>
        <row r="40">
          <cell r="G40">
            <v>0.129</v>
          </cell>
          <cell r="H40">
            <v>0.129</v>
          </cell>
          <cell r="I40">
            <v>0.129</v>
          </cell>
          <cell r="J40">
            <v>0.129</v>
          </cell>
          <cell r="K40">
            <v>0.129</v>
          </cell>
          <cell r="L40">
            <v>0.129</v>
          </cell>
          <cell r="M40">
            <v>0.129</v>
          </cell>
        </row>
        <row r="87">
          <cell r="G87">
            <v>0.0191751732011632</v>
          </cell>
          <cell r="H87">
            <v>0.0408461345829194</v>
          </cell>
          <cell r="I87">
            <v>0.0369783197885274</v>
          </cell>
          <cell r="J87">
            <v>0.0366371342692034</v>
          </cell>
          <cell r="K87">
            <v>0.0115083408216339</v>
          </cell>
          <cell r="L87">
            <v>0.00475196695875386</v>
          </cell>
          <cell r="M87">
            <v>0.0118816776760031</v>
          </cell>
        </row>
        <row r="88">
          <cell r="G88">
            <v>0.0191751732011632</v>
          </cell>
          <cell r="H88">
            <v>0.0408461345829194</v>
          </cell>
          <cell r="I88">
            <v>0.0369783197885274</v>
          </cell>
          <cell r="J88">
            <v>0.0366371342692034</v>
          </cell>
          <cell r="K88">
            <v>0.0115083408216339</v>
          </cell>
          <cell r="L88">
            <v>0.00475196695875386</v>
          </cell>
          <cell r="M88">
            <v>0.0118816776760031</v>
          </cell>
        </row>
        <row r="89">
          <cell r="G89">
            <v>0.0191751732011632</v>
          </cell>
          <cell r="H89">
            <v>0.0408461345829194</v>
          </cell>
          <cell r="I89">
            <v>0.0369783197885274</v>
          </cell>
          <cell r="J89">
            <v>0.0366371342692034</v>
          </cell>
          <cell r="K89">
            <v>0.0115083408216339</v>
          </cell>
          <cell r="L89">
            <v>0.00475196695875386</v>
          </cell>
          <cell r="M89">
            <v>0.0118816776760031</v>
          </cell>
        </row>
        <row r="90">
          <cell r="G90">
            <v>0.0191751732011632</v>
          </cell>
          <cell r="H90">
            <v>0.0408461345829194</v>
          </cell>
          <cell r="I90">
            <v>0.0369783197885274</v>
          </cell>
          <cell r="J90">
            <v>0.0366371342692034</v>
          </cell>
          <cell r="K90">
            <v>0.0115083408216339</v>
          </cell>
          <cell r="L90">
            <v>0.00475196695875386</v>
          </cell>
          <cell r="M90">
            <v>0.0118816776760031</v>
          </cell>
        </row>
      </sheetData>
      <sheetData sheetId="17"/>
      <sheetData sheetId="18"/>
      <sheetData sheetId="19"/>
      <sheetData sheetId="20">
        <row r="23">
          <cell r="F23">
            <v>0.970011830644902</v>
          </cell>
          <cell r="G23">
            <v>0.973093845585806</v>
          </cell>
          <cell r="H23">
            <v>0.963028793007524</v>
          </cell>
          <cell r="I23">
            <v>0.958546416777637</v>
          </cell>
          <cell r="J23">
            <v>0.9500831419266</v>
          </cell>
          <cell r="K23">
            <v>0.952371964421161</v>
          </cell>
          <cell r="L23">
            <v>0.976150956400473</v>
          </cell>
        </row>
        <row r="54">
          <cell r="F54">
            <v>0.148247819421755</v>
          </cell>
          <cell r="G54">
            <v>0.212419150973422</v>
          </cell>
          <cell r="H54">
            <v>0.132104456833305</v>
          </cell>
          <cell r="I54">
            <v>0.234913136682253</v>
          </cell>
          <cell r="J54">
            <v>0.152865170299578</v>
          </cell>
          <cell r="K54">
            <v>0.150554150184165</v>
          </cell>
          <cell r="L54">
            <v>0.171270552433296</v>
          </cell>
        </row>
        <row r="55">
          <cell r="F55">
            <v>0.22205391734746</v>
          </cell>
          <cell r="G55">
            <v>0.629946908278304</v>
          </cell>
          <cell r="H55">
            <v>0.335023411272038</v>
          </cell>
          <cell r="I55">
            <v>0.425928957047008</v>
          </cell>
          <cell r="J55">
            <v>0.434577483417905</v>
          </cell>
          <cell r="K55">
            <v>0.515506111985665</v>
          </cell>
          <cell r="L55">
            <v>0.493808882807028</v>
          </cell>
        </row>
        <row r="56">
          <cell r="F56">
            <v>0.471053237684043</v>
          </cell>
          <cell r="G56">
            <v>0.179067301184092</v>
          </cell>
          <cell r="H56">
            <v>0.162136413127471</v>
          </cell>
          <cell r="I56">
            <v>0.102996098180089</v>
          </cell>
          <cell r="J56">
            <v>0.0676035302155992</v>
          </cell>
          <cell r="K56">
            <v>0.0065411341394486</v>
          </cell>
          <cell r="L56">
            <v>0.0365541112353625</v>
          </cell>
        </row>
        <row r="57">
          <cell r="F57">
            <v>0.392480050623136</v>
          </cell>
          <cell r="G57">
            <v>0.340371520072777</v>
          </cell>
          <cell r="H57">
            <v>0.130777047225822</v>
          </cell>
          <cell r="I57">
            <v>0.689383939256949</v>
          </cell>
          <cell r="J57">
            <v>0.145504632572662</v>
          </cell>
          <cell r="K57">
            <v>0.340697989831965</v>
          </cell>
          <cell r="L57">
            <v>0.167800284767401</v>
          </cell>
        </row>
        <row r="58">
          <cell r="F58">
            <v>1.12104527866242</v>
          </cell>
          <cell r="G58">
            <v>0.680424239928067</v>
          </cell>
          <cell r="H58">
            <v>0.0246209548962967</v>
          </cell>
          <cell r="I58">
            <v>2.6830815043754</v>
          </cell>
          <cell r="J58">
            <v>0.0724769789302302</v>
          </cell>
          <cell r="K58">
            <v>1.03088855285055</v>
          </cell>
          <cell r="L58">
            <v>0.137367877361319</v>
          </cell>
        </row>
      </sheetData>
      <sheetData sheetId="21">
        <row r="54">
          <cell r="F54">
            <v>0.136960899037324</v>
          </cell>
          <cell r="G54">
            <v>0.198367437303594</v>
          </cell>
          <cell r="H54">
            <v>0.115318428078919</v>
          </cell>
          <cell r="I54">
            <v>0.146547712519923</v>
          </cell>
          <cell r="J54">
            <v>0.103219800805629</v>
          </cell>
          <cell r="K54">
            <v>0.106659295367305</v>
          </cell>
          <cell r="L54">
            <v>0.159747181414307</v>
          </cell>
        </row>
        <row r="55">
          <cell r="F55">
            <v>0.208191468445625</v>
          </cell>
          <cell r="G55">
            <v>0.588466531729615</v>
          </cell>
          <cell r="H55">
            <v>0.29239144362691</v>
          </cell>
          <cell r="I55">
            <v>0.266123157538762</v>
          </cell>
          <cell r="J55">
            <v>0.29532834416115</v>
          </cell>
          <cell r="K55">
            <v>0.36535264496083</v>
          </cell>
          <cell r="L55">
            <v>0.466896548993581</v>
          </cell>
        </row>
        <row r="56">
          <cell r="F56">
            <v>0.416764708975747</v>
          </cell>
          <cell r="G56">
            <v>0.167356863674837</v>
          </cell>
          <cell r="H56">
            <v>0.141557922827002</v>
          </cell>
          <cell r="I56">
            <v>0.137556956686228</v>
          </cell>
          <cell r="J56">
            <v>0.0350102000269499</v>
          </cell>
          <cell r="K56">
            <v>0.00470979212190869</v>
          </cell>
          <cell r="L56">
            <v>0.0265305079706239</v>
          </cell>
        </row>
        <row r="57">
          <cell r="F57">
            <v>0.380113152593657</v>
          </cell>
          <cell r="G57">
            <v>0.320849834692106</v>
          </cell>
          <cell r="H57">
            <v>0.114153786521542</v>
          </cell>
          <cell r="I57">
            <v>0.137556956686228</v>
          </cell>
          <cell r="J57">
            <v>0.120789224083721</v>
          </cell>
          <cell r="K57">
            <v>0.237150660242783</v>
          </cell>
          <cell r="L57">
            <v>0.156113699337212</v>
          </cell>
        </row>
        <row r="58">
          <cell r="F58">
            <v>1.13864868650959</v>
          </cell>
          <cell r="G58">
            <v>0.650058340752484</v>
          </cell>
          <cell r="H58">
            <v>0.0215011380748778</v>
          </cell>
          <cell r="I58">
            <v>0.137556956686228</v>
          </cell>
          <cell r="J58">
            <v>0.0495985513411541</v>
          </cell>
          <cell r="K58">
            <v>0.709031568763871</v>
          </cell>
          <cell r="L58">
            <v>0.127394258307546</v>
          </cell>
        </row>
      </sheetData>
      <sheetData sheetId="22">
        <row r="54">
          <cell r="F54">
            <v>0.112415477260958</v>
          </cell>
          <cell r="G54">
            <v>0.133003006912931</v>
          </cell>
          <cell r="H54">
            <v>0.0896745445431603</v>
          </cell>
          <cell r="I54">
            <v>0.137769710438174</v>
          </cell>
          <cell r="J54">
            <v>0.0255374837255107</v>
          </cell>
          <cell r="K54">
            <v>0.0861177751979665</v>
          </cell>
          <cell r="L54">
            <v>0.123740420351548</v>
          </cell>
        </row>
        <row r="55">
          <cell r="F55">
            <v>0.149106230393431</v>
          </cell>
          <cell r="G55">
            <v>0.394251221353979</v>
          </cell>
          <cell r="H55">
            <v>0.227428293754407</v>
          </cell>
          <cell r="I55">
            <v>0.250130013034182</v>
          </cell>
          <cell r="J55">
            <v>0.0726000264710972</v>
          </cell>
          <cell r="K55">
            <v>0.295262250788243</v>
          </cell>
          <cell r="L55">
            <v>0.351468388128852</v>
          </cell>
        </row>
        <row r="56">
          <cell r="F56">
            <v>0.297254507624649</v>
          </cell>
          <cell r="G56">
            <v>0.111850062725037</v>
          </cell>
          <cell r="H56">
            <v>0.109563532155774</v>
          </cell>
          <cell r="I56">
            <v>0.046397437263792</v>
          </cell>
          <cell r="J56">
            <v>0.0112937698580034</v>
          </cell>
          <cell r="K56">
            <v>0.00378392086467977</v>
          </cell>
          <cell r="L56">
            <v>0.039781332008147</v>
          </cell>
        </row>
        <row r="57">
          <cell r="F57">
            <v>0.253944543503079</v>
          </cell>
          <cell r="G57">
            <v>0.213822995002112</v>
          </cell>
          <cell r="H57">
            <v>0.0886788118831861</v>
          </cell>
          <cell r="I57">
            <v>0.108574290184037</v>
          </cell>
          <cell r="J57">
            <v>0.0243078405566728</v>
          </cell>
          <cell r="K57">
            <v>0.195709265127021</v>
          </cell>
          <cell r="L57">
            <v>0.122424004135262</v>
          </cell>
        </row>
        <row r="58">
          <cell r="F58">
            <v>0.710946502236354</v>
          </cell>
          <cell r="G58">
            <v>0.430010684018613</v>
          </cell>
          <cell r="H58">
            <v>0.0167276889625893</v>
          </cell>
          <cell r="I58">
            <v>0.108574290184037</v>
          </cell>
          <cell r="J58">
            <v>0.0121079227287528</v>
          </cell>
          <cell r="K58">
            <v>0.593382378784216</v>
          </cell>
          <cell r="L58">
            <v>0.0971298801877626</v>
          </cell>
        </row>
      </sheetData>
      <sheetData sheetId="23">
        <row r="54">
          <cell r="F54">
            <v>0.10830606799151</v>
          </cell>
          <cell r="G54">
            <v>0.090907385659491</v>
          </cell>
          <cell r="H54">
            <v>0.0457751150362285</v>
          </cell>
          <cell r="I54">
            <v>0.130567500415649</v>
          </cell>
          <cell r="J54">
            <v>0.0441056577435557</v>
          </cell>
          <cell r="K54">
            <v>0.128190684192982</v>
          </cell>
          <cell r="L54">
            <v>0.127362983210974</v>
          </cell>
        </row>
        <row r="55">
          <cell r="F55">
            <v>0.114582419384115</v>
          </cell>
          <cell r="G55">
            <v>0.262107022451882</v>
          </cell>
          <cell r="H55">
            <v>0.116619592199805</v>
          </cell>
          <cell r="I55">
            <v>0.234394149966297</v>
          </cell>
          <cell r="J55">
            <v>0.126193334688478</v>
          </cell>
          <cell r="K55">
            <v>0.437850825675696</v>
          </cell>
          <cell r="L55">
            <v>0.37624510741166</v>
          </cell>
        </row>
        <row r="56">
          <cell r="F56">
            <v>0.314698005645006</v>
          </cell>
          <cell r="G56">
            <v>0.0802916808576411</v>
          </cell>
          <cell r="H56">
            <v>0.0635453181991122</v>
          </cell>
          <cell r="I56">
            <v>0.182480825190973</v>
          </cell>
          <cell r="J56">
            <v>0.014959803137286</v>
          </cell>
          <cell r="K56">
            <v>0.00600059496670894</v>
          </cell>
          <cell r="L56">
            <v>0.017626834953234</v>
          </cell>
        </row>
        <row r="57">
          <cell r="F57">
            <v>0.274631570612687</v>
          </cell>
          <cell r="G57">
            <v>0.108326522242253</v>
          </cell>
          <cell r="H57">
            <v>0.0584655170325342</v>
          </cell>
          <cell r="I57">
            <v>0.182480825190973</v>
          </cell>
          <cell r="J57">
            <v>0.0516130445415055</v>
          </cell>
          <cell r="K57">
            <v>0.295079293593108</v>
          </cell>
          <cell r="L57">
            <v>0.123873786124685</v>
          </cell>
        </row>
        <row r="58">
          <cell r="F58">
            <v>0.835571360042803</v>
          </cell>
          <cell r="G58">
            <v>0.108326522242253</v>
          </cell>
          <cell r="H58">
            <v>0.00792204269499049</v>
          </cell>
          <cell r="I58">
            <v>0.182480825190973</v>
          </cell>
          <cell r="J58">
            <v>0.0211933825967026</v>
          </cell>
          <cell r="K58">
            <v>0.903354363130152</v>
          </cell>
          <cell r="L58">
            <v>0.0981340050475587</v>
          </cell>
        </row>
      </sheetData>
      <sheetData sheetId="24"/>
      <sheetData sheetId="25"/>
      <sheetData sheetId="26"/>
      <sheetData sheetId="27"/>
      <sheetData sheetId="28"/>
      <sheetData sheetId="29"/>
      <sheetData sheetId="30"/>
      <sheetData sheetId="31">
        <row r="23">
          <cell r="F23">
            <v>0.714285714285714</v>
          </cell>
          <cell r="G23">
            <v>0.705126573520467</v>
          </cell>
          <cell r="H23">
            <v>0.731461592432344</v>
          </cell>
          <cell r="I23">
            <v>0.648283048007117</v>
          </cell>
          <cell r="J23">
            <v>0.638550203211406</v>
          </cell>
          <cell r="K23">
            <v>0.653281534535523</v>
          </cell>
          <cell r="L23">
            <v>0.778803773317499</v>
          </cell>
        </row>
        <row r="54">
          <cell r="F54">
            <v>0.0183854859090878</v>
          </cell>
          <cell r="G54">
            <v>0.0261957260206566</v>
          </cell>
          <cell r="H54">
            <v>0.0196664071316179</v>
          </cell>
          <cell r="I54">
            <v>0.0283543005629039</v>
          </cell>
          <cell r="J54">
            <v>0.025558188050999</v>
          </cell>
          <cell r="K54">
            <v>0.023134685048803</v>
          </cell>
          <cell r="L54">
            <v>0.0226875051617789</v>
          </cell>
        </row>
      </sheetData>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5" Type="http://schemas.openxmlformats.org/officeDocument/2006/relationships/hyperlink" Target="https://www.iea-etsap.org/E-TechDS/PDF/I01-ind_boilers-GS-AD-gct.pdf" TargetMode="External"/><Relationship Id="rId4" Type="http://schemas.openxmlformats.org/officeDocument/2006/relationships/hyperlink" Target="https://escholarship.org/uc/item/3m1781f1"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3"/>
  <sheetViews>
    <sheetView topLeftCell="A92" workbookViewId="0">
      <selection activeCell="J30" sqref="J30"/>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18" max="18" width="167.909090909091" customWidth="1"/>
    <col min="20" max="20" width="44.4545454545455" customWidth="1"/>
    <col min="21" max="21" width="35.4545454545455" customWidth="1"/>
  </cols>
  <sheetData>
    <row r="1" ht="21.75" customHeight="1" spans="2:13">
      <c r="B1" s="151"/>
      <c r="C1" s="151"/>
      <c r="D1" s="145"/>
      <c r="F1" s="152" t="s">
        <v>0</v>
      </c>
      <c r="M1" s="158" t="s">
        <v>1</v>
      </c>
    </row>
    <row r="2" ht="14.5" spans="3:22">
      <c r="C2" s="153" t="s">
        <v>2</v>
      </c>
      <c r="D2" s="154"/>
      <c r="E2" s="154"/>
      <c r="F2" s="154"/>
      <c r="G2" s="154"/>
      <c r="H2" s="154"/>
      <c r="I2" s="154"/>
      <c r="J2" s="26"/>
      <c r="K2" s="153" t="s">
        <v>3</v>
      </c>
      <c r="L2" s="153"/>
      <c r="M2" s="154"/>
      <c r="N2" s="154"/>
      <c r="O2" s="154"/>
      <c r="P2" s="154"/>
      <c r="Q2" s="154"/>
      <c r="R2" s="154"/>
      <c r="S2" s="26"/>
      <c r="T2" s="26"/>
      <c r="U2" s="26"/>
      <c r="V2" s="26"/>
    </row>
    <row r="3" ht="15.25" spans="2:22">
      <c r="B3" s="155" t="s">
        <v>4</v>
      </c>
      <c r="C3" s="155" t="s">
        <v>5</v>
      </c>
      <c r="D3" s="155" t="s">
        <v>6</v>
      </c>
      <c r="E3" s="155" t="s">
        <v>7</v>
      </c>
      <c r="F3" s="155" t="s">
        <v>8</v>
      </c>
      <c r="G3" s="155" t="s">
        <v>9</v>
      </c>
      <c r="H3" s="155" t="s">
        <v>10</v>
      </c>
      <c r="I3" s="155" t="s">
        <v>11</v>
      </c>
      <c r="J3" s="26"/>
      <c r="K3" s="45" t="s">
        <v>12</v>
      </c>
      <c r="L3" s="45" t="s">
        <v>13</v>
      </c>
      <c r="M3" s="45" t="s">
        <v>14</v>
      </c>
      <c r="N3" s="45" t="s">
        <v>15</v>
      </c>
      <c r="O3" s="45" t="s">
        <v>16</v>
      </c>
      <c r="P3" s="45" t="s">
        <v>17</v>
      </c>
      <c r="Q3" s="45" t="s">
        <v>18</v>
      </c>
      <c r="R3" s="45" t="s">
        <v>19</v>
      </c>
      <c r="S3" s="26"/>
      <c r="T3" s="26" t="s">
        <v>20</v>
      </c>
      <c r="U3" s="26"/>
      <c r="V3" s="26" t="s">
        <v>21</v>
      </c>
    </row>
    <row r="4" ht="14.5" spans="2:22">
      <c r="B4" s="88" t="s">
        <v>22</v>
      </c>
      <c r="C4" s="88" t="s">
        <v>23</v>
      </c>
      <c r="D4" s="88" t="s">
        <v>24</v>
      </c>
      <c r="E4" s="88" t="s">
        <v>25</v>
      </c>
      <c r="F4" s="37"/>
      <c r="G4" s="37"/>
      <c r="H4" s="37"/>
      <c r="I4" s="37"/>
      <c r="K4" s="29" t="s">
        <v>26</v>
      </c>
      <c r="L4" s="26" t="s">
        <v>27</v>
      </c>
      <c r="M4" s="26"/>
      <c r="N4" s="26" t="s">
        <v>28</v>
      </c>
      <c r="O4" s="26" t="s">
        <v>29</v>
      </c>
      <c r="P4" s="26"/>
      <c r="Q4" s="26"/>
      <c r="R4" s="26"/>
      <c r="S4" s="26"/>
      <c r="T4" s="26"/>
      <c r="U4" s="29" t="s">
        <v>30</v>
      </c>
      <c r="V4" s="26" t="s">
        <v>31</v>
      </c>
    </row>
    <row r="5" ht="14.5" spans="2:22">
      <c r="B5" s="88" t="s">
        <v>22</v>
      </c>
      <c r="C5" s="88" t="s">
        <v>32</v>
      </c>
      <c r="D5" s="88" t="s">
        <v>33</v>
      </c>
      <c r="E5" s="88" t="s">
        <v>25</v>
      </c>
      <c r="F5" s="37"/>
      <c r="G5" s="37"/>
      <c r="H5" s="37"/>
      <c r="I5" s="37"/>
      <c r="J5" s="26"/>
      <c r="K5" s="26"/>
      <c r="L5" s="26" t="s">
        <v>34</v>
      </c>
      <c r="M5" s="26"/>
      <c r="N5" s="26" t="s">
        <v>28</v>
      </c>
      <c r="O5" s="26" t="s">
        <v>29</v>
      </c>
      <c r="P5" s="26"/>
      <c r="Q5" s="26"/>
      <c r="R5" s="26"/>
      <c r="S5" s="26"/>
      <c r="T5" s="26"/>
      <c r="U5" s="31" t="s">
        <v>35</v>
      </c>
      <c r="V5" s="26" t="s">
        <v>36</v>
      </c>
    </row>
    <row r="6" ht="14.5" spans="2:22">
      <c r="B6" s="88" t="s">
        <v>22</v>
      </c>
      <c r="C6" s="88" t="s">
        <v>37</v>
      </c>
      <c r="D6" s="88" t="s">
        <v>38</v>
      </c>
      <c r="E6" s="88" t="s">
        <v>25</v>
      </c>
      <c r="F6" s="37"/>
      <c r="G6" s="37"/>
      <c r="H6" s="37"/>
      <c r="I6" s="37"/>
      <c r="J6" s="26"/>
      <c r="K6" s="26"/>
      <c r="L6" s="26" t="s">
        <v>39</v>
      </c>
      <c r="M6" s="26"/>
      <c r="N6" s="26" t="s">
        <v>28</v>
      </c>
      <c r="O6" s="26" t="s">
        <v>29</v>
      </c>
      <c r="P6" s="26"/>
      <c r="Q6" s="26"/>
      <c r="R6" s="26"/>
      <c r="S6" s="26"/>
      <c r="T6" s="26" t="s">
        <v>40</v>
      </c>
      <c r="U6" s="29" t="s">
        <v>30</v>
      </c>
      <c r="V6" s="26" t="s">
        <v>41</v>
      </c>
    </row>
    <row r="7" ht="17.25" customHeight="1" spans="2:22">
      <c r="B7" s="88" t="s">
        <v>22</v>
      </c>
      <c r="C7" s="88" t="s">
        <v>42</v>
      </c>
      <c r="D7" s="88" t="s">
        <v>43</v>
      </c>
      <c r="E7" s="88" t="s">
        <v>25</v>
      </c>
      <c r="F7" s="37"/>
      <c r="G7" s="37"/>
      <c r="H7" s="37"/>
      <c r="I7" s="37"/>
      <c r="J7" s="26"/>
      <c r="K7" s="26"/>
      <c r="L7" s="26" t="s">
        <v>44</v>
      </c>
      <c r="M7" s="26"/>
      <c r="N7" s="26" t="s">
        <v>28</v>
      </c>
      <c r="O7" s="26" t="s">
        <v>29</v>
      </c>
      <c r="P7" s="26"/>
      <c r="Q7" s="26"/>
      <c r="R7" s="26"/>
      <c r="S7" s="26"/>
      <c r="T7" s="26"/>
      <c r="U7" s="31" t="s">
        <v>35</v>
      </c>
      <c r="V7" s="26" t="s">
        <v>45</v>
      </c>
    </row>
    <row r="8" ht="18" customHeight="1" spans="2:22">
      <c r="B8" s="88" t="s">
        <v>22</v>
      </c>
      <c r="C8" s="88" t="s">
        <v>46</v>
      </c>
      <c r="D8" s="88" t="s">
        <v>47</v>
      </c>
      <c r="E8" s="88" t="s">
        <v>25</v>
      </c>
      <c r="F8" s="37"/>
      <c r="G8" s="37"/>
      <c r="H8" s="37"/>
      <c r="I8" s="37"/>
      <c r="J8" s="26"/>
      <c r="K8" s="26"/>
      <c r="L8" s="26" t="s">
        <v>48</v>
      </c>
      <c r="M8" s="26"/>
      <c r="N8" s="26" t="s">
        <v>28</v>
      </c>
      <c r="O8" s="26" t="s">
        <v>29</v>
      </c>
      <c r="P8" s="26"/>
      <c r="Q8" s="26"/>
      <c r="R8" s="26"/>
      <c r="S8" s="26"/>
      <c r="T8" s="26" t="s">
        <v>49</v>
      </c>
      <c r="U8" s="29" t="s">
        <v>30</v>
      </c>
      <c r="V8" s="26" t="s">
        <v>50</v>
      </c>
    </row>
    <row r="9" ht="14.5" spans="2:22">
      <c r="B9" s="88" t="s">
        <v>22</v>
      </c>
      <c r="C9" s="88" t="s">
        <v>51</v>
      </c>
      <c r="D9" s="88" t="s">
        <v>52</v>
      </c>
      <c r="E9" s="88" t="s">
        <v>25</v>
      </c>
      <c r="F9" s="37"/>
      <c r="G9" s="37"/>
      <c r="H9" s="37"/>
      <c r="I9" s="37"/>
      <c r="J9" s="26"/>
      <c r="K9" s="26"/>
      <c r="L9" s="26" t="s">
        <v>53</v>
      </c>
      <c r="M9" s="26"/>
      <c r="N9" s="26" t="s">
        <v>28</v>
      </c>
      <c r="O9" s="26" t="s">
        <v>29</v>
      </c>
      <c r="P9" s="26"/>
      <c r="Q9" s="26"/>
      <c r="R9" s="26"/>
      <c r="S9" s="26"/>
      <c r="T9" s="26"/>
      <c r="U9" s="31" t="s">
        <v>35</v>
      </c>
      <c r="V9" s="26"/>
    </row>
    <row r="10" ht="14.5" spans="2:22">
      <c r="B10" s="88" t="s">
        <v>22</v>
      </c>
      <c r="C10" s="88" t="s">
        <v>54</v>
      </c>
      <c r="D10" s="88" t="s">
        <v>55</v>
      </c>
      <c r="E10" s="88" t="s">
        <v>25</v>
      </c>
      <c r="F10" s="37"/>
      <c r="G10" s="37"/>
      <c r="H10" s="37"/>
      <c r="I10" s="37"/>
      <c r="J10" s="26"/>
      <c r="K10" s="26"/>
      <c r="L10" s="26" t="s">
        <v>56</v>
      </c>
      <c r="M10" s="26"/>
      <c r="N10" s="26" t="s">
        <v>28</v>
      </c>
      <c r="O10" s="26" t="s">
        <v>29</v>
      </c>
      <c r="P10" s="26"/>
      <c r="Q10" s="26"/>
      <c r="R10" s="26"/>
      <c r="S10" s="26"/>
      <c r="T10" s="26"/>
      <c r="U10" s="31" t="s">
        <v>57</v>
      </c>
      <c r="V10" s="26"/>
    </row>
    <row r="11" ht="14.5" spans="2:22">
      <c r="B11" s="88" t="s">
        <v>22</v>
      </c>
      <c r="C11" s="88" t="s">
        <v>58</v>
      </c>
      <c r="D11" s="88" t="s">
        <v>59</v>
      </c>
      <c r="E11" s="88" t="s">
        <v>25</v>
      </c>
      <c r="F11" s="37"/>
      <c r="G11" s="37"/>
      <c r="H11" s="37"/>
      <c r="I11" s="37"/>
      <c r="J11" s="26"/>
      <c r="K11" s="26"/>
      <c r="L11" s="26" t="s">
        <v>60</v>
      </c>
      <c r="M11" s="26"/>
      <c r="N11" s="26" t="s">
        <v>28</v>
      </c>
      <c r="O11" s="26" t="s">
        <v>29</v>
      </c>
      <c r="P11" s="26"/>
      <c r="Q11" s="26"/>
      <c r="R11" s="26"/>
      <c r="S11" s="26"/>
      <c r="T11" s="26"/>
      <c r="U11" s="32" t="s">
        <v>61</v>
      </c>
      <c r="V11" s="26"/>
    </row>
    <row r="12" ht="14.5" spans="2:22">
      <c r="B12" s="88" t="s">
        <v>22</v>
      </c>
      <c r="C12" s="88" t="s">
        <v>62</v>
      </c>
      <c r="D12" s="88" t="s">
        <v>63</v>
      </c>
      <c r="E12" s="88" t="s">
        <v>25</v>
      </c>
      <c r="F12" s="37"/>
      <c r="G12" s="37"/>
      <c r="H12" s="37"/>
      <c r="I12" s="37"/>
      <c r="J12" s="26"/>
      <c r="K12" s="26"/>
      <c r="L12" s="26" t="s">
        <v>64</v>
      </c>
      <c r="M12" s="26"/>
      <c r="N12" s="26" t="s">
        <v>28</v>
      </c>
      <c r="O12" s="26" t="s">
        <v>29</v>
      </c>
      <c r="P12" s="26"/>
      <c r="Q12" s="26"/>
      <c r="R12" s="26"/>
      <c r="S12" s="26"/>
      <c r="T12" s="26"/>
      <c r="U12" s="31" t="s">
        <v>65</v>
      </c>
      <c r="V12" s="26"/>
    </row>
    <row r="13" ht="14.5" spans="2:22">
      <c r="B13" s="88" t="s">
        <v>22</v>
      </c>
      <c r="C13" s="88" t="s">
        <v>66</v>
      </c>
      <c r="D13" s="88" t="s">
        <v>67</v>
      </c>
      <c r="E13" s="88" t="s">
        <v>68</v>
      </c>
      <c r="F13" s="37"/>
      <c r="G13" s="37"/>
      <c r="H13" s="37"/>
      <c r="I13" s="37"/>
      <c r="J13" s="26"/>
      <c r="K13" s="26"/>
      <c r="L13" s="26" t="s">
        <v>69</v>
      </c>
      <c r="M13" s="26"/>
      <c r="N13" s="26" t="s">
        <v>28</v>
      </c>
      <c r="O13" s="26" t="s">
        <v>29</v>
      </c>
      <c r="P13" s="26"/>
      <c r="Q13" s="26"/>
      <c r="R13" s="26"/>
      <c r="S13" s="26"/>
      <c r="T13" s="26"/>
      <c r="U13" s="31" t="s">
        <v>70</v>
      </c>
      <c r="V13" s="26" t="s">
        <v>71</v>
      </c>
    </row>
    <row r="14" ht="14.5" spans="2:22">
      <c r="B14" s="88" t="s">
        <v>22</v>
      </c>
      <c r="C14" s="88" t="s">
        <v>72</v>
      </c>
      <c r="D14" s="88" t="s">
        <v>73</v>
      </c>
      <c r="E14" s="88" t="s">
        <v>68</v>
      </c>
      <c r="F14" s="37"/>
      <c r="G14" s="37"/>
      <c r="H14" s="37"/>
      <c r="I14" s="37"/>
      <c r="J14" s="26"/>
      <c r="K14" s="26"/>
      <c r="L14" s="26" t="s">
        <v>74</v>
      </c>
      <c r="M14" s="26"/>
      <c r="N14" s="26" t="s">
        <v>28</v>
      </c>
      <c r="O14" s="26" t="s">
        <v>29</v>
      </c>
      <c r="P14" s="26"/>
      <c r="Q14" s="26"/>
      <c r="R14" s="26"/>
      <c r="S14" s="26"/>
      <c r="T14" s="26"/>
      <c r="U14" s="31" t="s">
        <v>75</v>
      </c>
      <c r="V14" s="26" t="s">
        <v>76</v>
      </c>
    </row>
    <row r="15" ht="14.5" spans="2:22">
      <c r="B15" s="156" t="s">
        <v>77</v>
      </c>
      <c r="C15" s="156" t="s">
        <v>78</v>
      </c>
      <c r="D15" s="156"/>
      <c r="E15" s="156" t="s">
        <v>28</v>
      </c>
      <c r="F15" s="26"/>
      <c r="G15" s="26"/>
      <c r="H15" s="26"/>
      <c r="I15" s="26"/>
      <c r="J15" s="26"/>
      <c r="K15" s="26"/>
      <c r="L15" s="26" t="s">
        <v>79</v>
      </c>
      <c r="M15" s="26"/>
      <c r="N15" s="26" t="s">
        <v>28</v>
      </c>
      <c r="O15" s="26" t="s">
        <v>29</v>
      </c>
      <c r="P15" s="26"/>
      <c r="Q15" s="26"/>
      <c r="R15" s="26"/>
      <c r="S15" s="26"/>
      <c r="T15" s="26" t="s">
        <v>80</v>
      </c>
      <c r="U15" s="29" t="s">
        <v>30</v>
      </c>
      <c r="V15" s="26" t="s">
        <v>81</v>
      </c>
    </row>
    <row r="16" ht="14.5" spans="2:22">
      <c r="B16" s="156" t="s">
        <v>77</v>
      </c>
      <c r="C16" s="156" t="s">
        <v>82</v>
      </c>
      <c r="D16" s="156"/>
      <c r="E16" s="156" t="s">
        <v>28</v>
      </c>
      <c r="F16" s="26"/>
      <c r="G16" s="26"/>
      <c r="H16" s="26"/>
      <c r="I16" s="26"/>
      <c r="J16" s="26"/>
      <c r="K16" s="26"/>
      <c r="L16" s="26" t="s">
        <v>83</v>
      </c>
      <c r="M16" s="26"/>
      <c r="N16" s="26" t="s">
        <v>28</v>
      </c>
      <c r="O16" s="26" t="s">
        <v>29</v>
      </c>
      <c r="P16" s="26"/>
      <c r="Q16" s="26"/>
      <c r="R16" s="26"/>
      <c r="S16" s="26"/>
      <c r="T16" s="26"/>
      <c r="U16" s="31" t="s">
        <v>35</v>
      </c>
      <c r="V16" s="26" t="s">
        <v>84</v>
      </c>
    </row>
    <row r="17" ht="14.5" spans="2:22">
      <c r="B17" s="156" t="s">
        <v>77</v>
      </c>
      <c r="C17" s="156" t="s">
        <v>85</v>
      </c>
      <c r="D17" s="156"/>
      <c r="E17" s="156" t="s">
        <v>28</v>
      </c>
      <c r="F17" s="26"/>
      <c r="G17" s="26"/>
      <c r="H17" s="26"/>
      <c r="I17" s="26"/>
      <c r="J17" s="26"/>
      <c r="K17" s="26"/>
      <c r="L17" s="26" t="s">
        <v>86</v>
      </c>
      <c r="M17" s="26"/>
      <c r="N17" s="26" t="s">
        <v>28</v>
      </c>
      <c r="O17" s="26" t="s">
        <v>29</v>
      </c>
      <c r="P17" s="26"/>
      <c r="Q17" s="26"/>
      <c r="R17" s="26"/>
      <c r="S17" s="26"/>
      <c r="T17" s="26"/>
      <c r="U17" s="31" t="s">
        <v>57</v>
      </c>
      <c r="V17" s="26" t="s">
        <v>87</v>
      </c>
    </row>
    <row r="18" ht="14.5" spans="2:22">
      <c r="B18" s="156" t="s">
        <v>77</v>
      </c>
      <c r="C18" s="156" t="s">
        <v>88</v>
      </c>
      <c r="D18" s="156"/>
      <c r="E18" s="156" t="s">
        <v>28</v>
      </c>
      <c r="F18" s="26"/>
      <c r="G18" s="26"/>
      <c r="H18" s="26"/>
      <c r="I18" s="26"/>
      <c r="J18" s="26"/>
      <c r="K18" s="26"/>
      <c r="L18" s="26" t="s">
        <v>89</v>
      </c>
      <c r="M18" s="26"/>
      <c r="N18" s="26" t="s">
        <v>28</v>
      </c>
      <c r="O18" s="26" t="s">
        <v>29</v>
      </c>
      <c r="P18" s="26"/>
      <c r="Q18" s="26"/>
      <c r="R18" s="26"/>
      <c r="S18" s="26"/>
      <c r="T18" s="26"/>
      <c r="U18" s="32" t="s">
        <v>61</v>
      </c>
      <c r="V18" s="26" t="s">
        <v>90</v>
      </c>
    </row>
    <row r="19" ht="14.5" spans="2:22">
      <c r="B19" s="156" t="s">
        <v>77</v>
      </c>
      <c r="C19" s="156" t="s">
        <v>91</v>
      </c>
      <c r="D19" s="156"/>
      <c r="E19" s="156" t="s">
        <v>28</v>
      </c>
      <c r="F19" s="26"/>
      <c r="G19" s="26"/>
      <c r="H19" s="26"/>
      <c r="I19" s="26"/>
      <c r="J19" s="26"/>
      <c r="K19" s="26"/>
      <c r="L19" s="26" t="s">
        <v>92</v>
      </c>
      <c r="M19" s="26"/>
      <c r="N19" s="26" t="s">
        <v>28</v>
      </c>
      <c r="O19" s="26" t="s">
        <v>29</v>
      </c>
      <c r="P19" s="26"/>
      <c r="Q19" s="26"/>
      <c r="R19" s="26"/>
      <c r="S19" s="26"/>
      <c r="T19" s="26"/>
      <c r="U19" s="31" t="s">
        <v>65</v>
      </c>
      <c r="V19" s="26" t="s">
        <v>93</v>
      </c>
    </row>
    <row r="20" ht="14.5" spans="2:22">
      <c r="B20" s="156" t="s">
        <v>77</v>
      </c>
      <c r="C20" s="156" t="s">
        <v>94</v>
      </c>
      <c r="D20" s="157"/>
      <c r="E20" s="156" t="s">
        <v>28</v>
      </c>
      <c r="F20" s="26"/>
      <c r="G20" s="26"/>
      <c r="H20" s="26"/>
      <c r="I20" s="26"/>
      <c r="J20" s="26"/>
      <c r="K20" s="26"/>
      <c r="L20" s="26" t="s">
        <v>95</v>
      </c>
      <c r="M20" s="26"/>
      <c r="N20" s="26" t="s">
        <v>28</v>
      </c>
      <c r="O20" s="26" t="s">
        <v>29</v>
      </c>
      <c r="P20" s="26"/>
      <c r="Q20" s="26"/>
      <c r="R20" s="26"/>
      <c r="S20" s="26"/>
      <c r="T20" s="26"/>
      <c r="U20" s="31" t="s">
        <v>70</v>
      </c>
      <c r="V20" s="26" t="s">
        <v>96</v>
      </c>
    </row>
    <row r="21" ht="14.5" spans="2:22">
      <c r="B21" s="156" t="s">
        <v>77</v>
      </c>
      <c r="C21" s="156" t="s">
        <v>97</v>
      </c>
      <c r="D21" s="157"/>
      <c r="E21" s="156" t="s">
        <v>28</v>
      </c>
      <c r="F21" s="26"/>
      <c r="G21" s="26"/>
      <c r="H21" s="26"/>
      <c r="I21" s="26"/>
      <c r="J21" s="26"/>
      <c r="K21" s="26"/>
      <c r="L21" s="26" t="s">
        <v>98</v>
      </c>
      <c r="M21" s="26"/>
      <c r="N21" s="26" t="s">
        <v>28</v>
      </c>
      <c r="O21" s="26" t="s">
        <v>29</v>
      </c>
      <c r="P21" s="26"/>
      <c r="Q21" s="26"/>
      <c r="R21" s="26"/>
      <c r="S21" s="26"/>
      <c r="T21" s="33"/>
      <c r="U21" s="34" t="s">
        <v>75</v>
      </c>
      <c r="V21" s="26" t="s">
        <v>41</v>
      </c>
    </row>
    <row r="22" ht="14.5" spans="2:22">
      <c r="B22" s="156" t="s">
        <v>77</v>
      </c>
      <c r="C22" s="156" t="s">
        <v>99</v>
      </c>
      <c r="D22" s="157"/>
      <c r="E22" s="156" t="s">
        <v>28</v>
      </c>
      <c r="F22" s="26"/>
      <c r="G22" s="26"/>
      <c r="H22" s="26"/>
      <c r="I22" s="26"/>
      <c r="J22" s="26"/>
      <c r="K22" s="26"/>
      <c r="L22" s="26" t="s">
        <v>100</v>
      </c>
      <c r="M22" s="26"/>
      <c r="N22" s="26" t="s">
        <v>28</v>
      </c>
      <c r="O22" s="26" t="s">
        <v>29</v>
      </c>
      <c r="P22" s="26"/>
      <c r="Q22" s="26"/>
      <c r="R22" s="26"/>
      <c r="S22" s="26"/>
      <c r="T22" s="26"/>
      <c r="U22" s="26"/>
      <c r="V22" s="26" t="s">
        <v>101</v>
      </c>
    </row>
    <row r="23" ht="14.5" spans="2:22">
      <c r="B23" s="156" t="s">
        <v>77</v>
      </c>
      <c r="C23" s="156" t="s">
        <v>102</v>
      </c>
      <c r="D23" s="157"/>
      <c r="E23" s="156" t="s">
        <v>28</v>
      </c>
      <c r="F23" s="26"/>
      <c r="G23" s="26"/>
      <c r="H23" s="26"/>
      <c r="I23" s="26"/>
      <c r="J23" s="26"/>
      <c r="K23" s="26"/>
      <c r="L23" s="26" t="s">
        <v>103</v>
      </c>
      <c r="M23" s="26"/>
      <c r="N23" s="26" t="s">
        <v>28</v>
      </c>
      <c r="O23" s="26" t="s">
        <v>29</v>
      </c>
      <c r="P23" s="26"/>
      <c r="Q23" s="26"/>
      <c r="R23" s="26"/>
      <c r="S23" s="26"/>
      <c r="T23" s="26" t="s">
        <v>104</v>
      </c>
      <c r="U23" s="26"/>
      <c r="V23" s="26"/>
    </row>
    <row r="24" ht="14.5" spans="2:22">
      <c r="B24" s="156" t="s">
        <v>77</v>
      </c>
      <c r="C24" s="156" t="s">
        <v>105</v>
      </c>
      <c r="D24" s="157"/>
      <c r="E24" s="156" t="s">
        <v>28</v>
      </c>
      <c r="F24" s="26"/>
      <c r="G24" s="26"/>
      <c r="H24" s="26"/>
      <c r="I24" s="26"/>
      <c r="J24" s="26"/>
      <c r="K24" s="26"/>
      <c r="L24" s="26" t="s">
        <v>106</v>
      </c>
      <c r="M24" s="26"/>
      <c r="N24" s="26" t="s">
        <v>28</v>
      </c>
      <c r="O24" s="26" t="s">
        <v>29</v>
      </c>
      <c r="P24" s="26"/>
      <c r="Q24" s="26"/>
      <c r="R24" s="26"/>
      <c r="S24" s="26"/>
      <c r="T24" s="26"/>
      <c r="U24" s="29" t="s">
        <v>107</v>
      </c>
      <c r="V24" s="26"/>
    </row>
    <row r="25" ht="14.5" spans="2:22">
      <c r="B25" s="156" t="s">
        <v>77</v>
      </c>
      <c r="C25" s="156" t="s">
        <v>108</v>
      </c>
      <c r="D25" s="157"/>
      <c r="E25" s="156" t="s">
        <v>28</v>
      </c>
      <c r="F25" s="26"/>
      <c r="G25" s="26"/>
      <c r="H25" s="26"/>
      <c r="I25" s="26"/>
      <c r="J25" s="26"/>
      <c r="K25" s="26"/>
      <c r="L25" s="26" t="s">
        <v>109</v>
      </c>
      <c r="M25" s="26"/>
      <c r="N25" s="26" t="s">
        <v>28</v>
      </c>
      <c r="O25" s="158" t="s">
        <v>110</v>
      </c>
      <c r="P25" s="26"/>
      <c r="Q25" s="26"/>
      <c r="R25" s="26"/>
      <c r="S25" s="26"/>
      <c r="T25" s="26"/>
      <c r="U25" s="26" t="s">
        <v>35</v>
      </c>
      <c r="V25" s="26"/>
    </row>
    <row r="26" ht="14.5" spans="2:22">
      <c r="B26" s="156" t="s">
        <v>77</v>
      </c>
      <c r="C26" s="156" t="s">
        <v>111</v>
      </c>
      <c r="D26" s="157"/>
      <c r="E26" s="156" t="s">
        <v>28</v>
      </c>
      <c r="F26" s="26"/>
      <c r="G26" s="26"/>
      <c r="H26" s="26"/>
      <c r="I26" s="26"/>
      <c r="J26" s="26"/>
      <c r="K26" s="26"/>
      <c r="L26" s="26" t="s">
        <v>112</v>
      </c>
      <c r="M26" s="26"/>
      <c r="N26" s="26" t="s">
        <v>28</v>
      </c>
      <c r="O26" s="158" t="s">
        <v>110</v>
      </c>
      <c r="P26" s="26"/>
      <c r="Q26" s="26"/>
      <c r="R26" s="26"/>
      <c r="S26" s="26"/>
      <c r="T26" s="26"/>
      <c r="U26" s="26" t="s">
        <v>113</v>
      </c>
      <c r="V26" s="26"/>
    </row>
    <row r="27" ht="14.5" spans="2:22">
      <c r="B27" s="156" t="s">
        <v>77</v>
      </c>
      <c r="C27" s="156" t="s">
        <v>114</v>
      </c>
      <c r="D27" s="157"/>
      <c r="E27" s="156" t="s">
        <v>28</v>
      </c>
      <c r="F27" s="26"/>
      <c r="G27" s="26"/>
      <c r="H27" s="26"/>
      <c r="I27" s="26"/>
      <c r="J27" s="26"/>
      <c r="K27" s="26"/>
      <c r="L27" s="26" t="s">
        <v>115</v>
      </c>
      <c r="M27" s="26"/>
      <c r="N27" s="26" t="s">
        <v>28</v>
      </c>
      <c r="O27" s="158" t="s">
        <v>110</v>
      </c>
      <c r="P27" s="26"/>
      <c r="Q27" s="26"/>
      <c r="R27" s="26"/>
      <c r="S27" s="26"/>
      <c r="T27" s="26" t="s">
        <v>116</v>
      </c>
      <c r="U27" s="29" t="s">
        <v>107</v>
      </c>
      <c r="V27" s="26"/>
    </row>
    <row r="28" ht="14.5" spans="2:22">
      <c r="B28" s="156" t="s">
        <v>77</v>
      </c>
      <c r="C28" s="156" t="s">
        <v>117</v>
      </c>
      <c r="D28" s="157"/>
      <c r="E28" s="156" t="s">
        <v>28</v>
      </c>
      <c r="F28" s="26"/>
      <c r="G28" s="26"/>
      <c r="H28" s="26"/>
      <c r="I28" s="26"/>
      <c r="J28" s="26"/>
      <c r="K28" s="26"/>
      <c r="L28" s="26" t="s">
        <v>118</v>
      </c>
      <c r="M28" s="26"/>
      <c r="N28" s="26" t="s">
        <v>28</v>
      </c>
      <c r="O28" s="158" t="s">
        <v>110</v>
      </c>
      <c r="P28" s="26"/>
      <c r="Q28" s="26"/>
      <c r="R28" s="26"/>
      <c r="S28" s="26"/>
      <c r="T28" s="26"/>
      <c r="U28" s="35" t="s">
        <v>35</v>
      </c>
      <c r="V28" s="26"/>
    </row>
    <row r="29" ht="14.5" spans="2:22">
      <c r="B29" s="156" t="s">
        <v>77</v>
      </c>
      <c r="C29" s="156" t="s">
        <v>119</v>
      </c>
      <c r="D29" s="157"/>
      <c r="E29" s="156" t="s">
        <v>28</v>
      </c>
      <c r="F29" s="26"/>
      <c r="G29" s="26"/>
      <c r="H29" s="26"/>
      <c r="I29" s="26"/>
      <c r="J29" s="26"/>
      <c r="K29" s="26"/>
      <c r="L29" s="26" t="s">
        <v>120</v>
      </c>
      <c r="M29" s="26"/>
      <c r="N29" s="26" t="s">
        <v>28</v>
      </c>
      <c r="O29" s="158" t="s">
        <v>110</v>
      </c>
      <c r="P29" s="26"/>
      <c r="Q29" s="26"/>
      <c r="R29" s="26"/>
      <c r="S29" s="26"/>
      <c r="T29" s="37"/>
      <c r="U29" s="35" t="s">
        <v>113</v>
      </c>
      <c r="V29" s="26"/>
    </row>
    <row r="30" ht="14.5" spans="2:22">
      <c r="B30" s="156" t="s">
        <v>77</v>
      </c>
      <c r="C30" s="156" t="s">
        <v>121</v>
      </c>
      <c r="D30" s="157"/>
      <c r="E30" s="156" t="s">
        <v>28</v>
      </c>
      <c r="F30" s="26"/>
      <c r="G30" s="26"/>
      <c r="H30" s="26"/>
      <c r="I30" s="26"/>
      <c r="J30" s="26"/>
      <c r="K30" s="26"/>
      <c r="L30" s="26" t="s">
        <v>122</v>
      </c>
      <c r="M30" s="26"/>
      <c r="N30" s="26" t="s">
        <v>28</v>
      </c>
      <c r="O30" s="26" t="s">
        <v>29</v>
      </c>
      <c r="P30" s="26"/>
      <c r="Q30" s="26"/>
      <c r="R30" s="26"/>
      <c r="S30" s="26"/>
      <c r="T30" s="26"/>
      <c r="U30" s="32" t="s">
        <v>61</v>
      </c>
      <c r="V30" s="26"/>
    </row>
    <row r="31" ht="14.5" spans="2:22">
      <c r="B31" s="156" t="s">
        <v>77</v>
      </c>
      <c r="C31" s="156" t="s">
        <v>123</v>
      </c>
      <c r="D31" s="157"/>
      <c r="E31" s="156" t="s">
        <v>28</v>
      </c>
      <c r="F31" s="26"/>
      <c r="G31" s="26"/>
      <c r="H31" s="26"/>
      <c r="I31" s="26"/>
      <c r="J31" s="26"/>
      <c r="K31" s="26"/>
      <c r="L31" s="26" t="s">
        <v>124</v>
      </c>
      <c r="M31" s="26"/>
      <c r="N31" s="26" t="s">
        <v>28</v>
      </c>
      <c r="O31" s="158" t="s">
        <v>110</v>
      </c>
      <c r="P31" s="26"/>
      <c r="Q31" s="26"/>
      <c r="R31" s="26"/>
      <c r="S31" s="26"/>
      <c r="T31" s="26"/>
      <c r="U31" s="31" t="s">
        <v>65</v>
      </c>
      <c r="V31" s="26"/>
    </row>
    <row r="32" ht="14.5" spans="2:22">
      <c r="B32" s="156" t="s">
        <v>77</v>
      </c>
      <c r="C32" s="156" t="s">
        <v>125</v>
      </c>
      <c r="D32" s="157"/>
      <c r="E32" s="156" t="s">
        <v>28</v>
      </c>
      <c r="F32" s="26"/>
      <c r="G32" s="26"/>
      <c r="H32" s="26"/>
      <c r="I32" s="26"/>
      <c r="J32" s="26"/>
      <c r="K32" s="26"/>
      <c r="L32" s="26" t="s">
        <v>126</v>
      </c>
      <c r="M32" s="26"/>
      <c r="N32" s="26" t="s">
        <v>28</v>
      </c>
      <c r="O32" s="158" t="s">
        <v>110</v>
      </c>
      <c r="P32" s="26"/>
      <c r="Q32" s="26"/>
      <c r="R32" s="26"/>
      <c r="S32" s="26"/>
      <c r="T32" s="26"/>
      <c r="U32" s="31" t="s">
        <v>70</v>
      </c>
      <c r="V32" s="26"/>
    </row>
    <row r="33" ht="14.5" spans="2:21">
      <c r="B33" s="156" t="s">
        <v>77</v>
      </c>
      <c r="C33" s="156" t="s">
        <v>127</v>
      </c>
      <c r="D33" s="157"/>
      <c r="E33" s="156" t="s">
        <v>28</v>
      </c>
      <c r="F33" s="26"/>
      <c r="G33" s="26"/>
      <c r="H33" s="26"/>
      <c r="I33" s="26"/>
      <c r="J33" s="26"/>
      <c r="K33" s="26"/>
      <c r="L33" s="26" t="s">
        <v>128</v>
      </c>
      <c r="M33" s="26"/>
      <c r="N33" s="26" t="s">
        <v>28</v>
      </c>
      <c r="O33" s="158" t="s">
        <v>110</v>
      </c>
      <c r="P33" s="26"/>
      <c r="Q33" s="26"/>
      <c r="R33" s="26"/>
      <c r="S33" s="26"/>
      <c r="T33" s="33"/>
      <c r="U33" s="34" t="s">
        <v>75</v>
      </c>
    </row>
    <row r="34" ht="14.5" spans="2:21">
      <c r="B34" s="156" t="s">
        <v>77</v>
      </c>
      <c r="C34" s="156" t="s">
        <v>129</v>
      </c>
      <c r="D34" s="157"/>
      <c r="E34" s="156" t="s">
        <v>28</v>
      </c>
      <c r="F34" s="26"/>
      <c r="G34" s="26"/>
      <c r="H34" s="26"/>
      <c r="I34" s="26"/>
      <c r="J34" s="26"/>
      <c r="K34" s="26"/>
      <c r="L34" s="26" t="s">
        <v>130</v>
      </c>
      <c r="M34" s="26"/>
      <c r="N34" s="26" t="s">
        <v>28</v>
      </c>
      <c r="O34" s="158" t="s">
        <v>110</v>
      </c>
      <c r="P34" s="26"/>
      <c r="Q34" s="26"/>
      <c r="R34" s="26"/>
      <c r="S34" s="26"/>
      <c r="T34" s="26" t="s">
        <v>131</v>
      </c>
      <c r="U34" s="26" t="s">
        <v>132</v>
      </c>
    </row>
    <row r="35" ht="14.5" spans="2:21">
      <c r="B35" s="156" t="s">
        <v>77</v>
      </c>
      <c r="C35" s="156" t="s">
        <v>133</v>
      </c>
      <c r="D35" s="157"/>
      <c r="E35" s="156" t="s">
        <v>28</v>
      </c>
      <c r="F35" s="26"/>
      <c r="G35" s="26"/>
      <c r="H35" s="26"/>
      <c r="I35" s="26"/>
      <c r="J35" s="26"/>
      <c r="K35" s="26"/>
      <c r="L35" s="26" t="s">
        <v>134</v>
      </c>
      <c r="M35" s="26"/>
      <c r="N35" s="26" t="s">
        <v>28</v>
      </c>
      <c r="O35" s="158" t="s">
        <v>110</v>
      </c>
      <c r="P35" s="26"/>
      <c r="Q35" s="26"/>
      <c r="R35" s="26"/>
      <c r="S35" s="26"/>
      <c r="T35" s="26" t="s">
        <v>135</v>
      </c>
      <c r="U35" s="26" t="s">
        <v>136</v>
      </c>
    </row>
    <row r="36" ht="14.5" spans="2:21">
      <c r="B36" s="156" t="s">
        <v>77</v>
      </c>
      <c r="C36" s="156" t="s">
        <v>137</v>
      </c>
      <c r="D36" s="157"/>
      <c r="E36" s="156" t="s">
        <v>28</v>
      </c>
      <c r="F36" s="26"/>
      <c r="G36" s="26"/>
      <c r="H36" s="26"/>
      <c r="I36" s="26"/>
      <c r="J36" s="26"/>
      <c r="K36" s="26"/>
      <c r="L36" s="26" t="s">
        <v>138</v>
      </c>
      <c r="M36" s="26"/>
      <c r="N36" s="26" t="s">
        <v>28</v>
      </c>
      <c r="O36" s="26" t="s">
        <v>29</v>
      </c>
      <c r="P36" s="26"/>
      <c r="Q36" s="26"/>
      <c r="R36" s="26"/>
      <c r="S36" s="26"/>
      <c r="T36" s="26" t="s">
        <v>139</v>
      </c>
      <c r="U36" s="26" t="s">
        <v>140</v>
      </c>
    </row>
    <row r="37" ht="14.5" spans="2:21">
      <c r="B37" s="156" t="s">
        <v>77</v>
      </c>
      <c r="C37" s="156" t="s">
        <v>141</v>
      </c>
      <c r="D37" s="157"/>
      <c r="E37" s="156" t="s">
        <v>28</v>
      </c>
      <c r="F37" s="26"/>
      <c r="G37" s="26"/>
      <c r="H37" s="26"/>
      <c r="I37" s="26"/>
      <c r="J37" s="26"/>
      <c r="K37" s="26"/>
      <c r="L37" s="26" t="s">
        <v>142</v>
      </c>
      <c r="M37" s="26"/>
      <c r="N37" s="26" t="s">
        <v>28</v>
      </c>
      <c r="O37" s="158" t="s">
        <v>110</v>
      </c>
      <c r="Q37" s="26"/>
      <c r="R37" s="26"/>
      <c r="S37" s="26"/>
      <c r="T37" s="26"/>
      <c r="U37" s="26"/>
    </row>
    <row r="38" ht="14.5" spans="2:21">
      <c r="B38" s="156" t="s">
        <v>77</v>
      </c>
      <c r="C38" s="156" t="s">
        <v>143</v>
      </c>
      <c r="D38" s="157"/>
      <c r="E38" s="156" t="s">
        <v>28</v>
      </c>
      <c r="F38" s="26"/>
      <c r="G38" s="26"/>
      <c r="H38" s="26"/>
      <c r="I38" s="26"/>
      <c r="J38" s="26"/>
      <c r="K38" s="26"/>
      <c r="L38" s="26" t="s">
        <v>144</v>
      </c>
      <c r="M38" s="26"/>
      <c r="N38" s="26" t="s">
        <v>28</v>
      </c>
      <c r="O38" s="158" t="s">
        <v>110</v>
      </c>
      <c r="Q38" s="26"/>
      <c r="R38" s="26"/>
      <c r="S38" s="26"/>
      <c r="T38" s="26"/>
      <c r="U38" s="26"/>
    </row>
    <row r="39" ht="14.5" spans="2:21">
      <c r="B39" s="156" t="s">
        <v>77</v>
      </c>
      <c r="C39" s="156" t="s">
        <v>145</v>
      </c>
      <c r="D39" s="157"/>
      <c r="E39" s="156" t="s">
        <v>28</v>
      </c>
      <c r="F39" s="26"/>
      <c r="G39" s="26"/>
      <c r="H39" s="26"/>
      <c r="I39" s="26"/>
      <c r="J39" s="26"/>
      <c r="K39" s="26"/>
      <c r="L39" s="26" t="s">
        <v>146</v>
      </c>
      <c r="M39" s="26"/>
      <c r="N39" s="26" t="s">
        <v>28</v>
      </c>
      <c r="O39" s="158" t="s">
        <v>110</v>
      </c>
      <c r="Q39" s="26"/>
      <c r="R39" s="26"/>
      <c r="S39" s="26"/>
      <c r="T39" s="26"/>
      <c r="U39" s="26"/>
    </row>
    <row r="40" ht="14.5" spans="2:21">
      <c r="B40" s="156" t="s">
        <v>77</v>
      </c>
      <c r="C40" s="156" t="s">
        <v>147</v>
      </c>
      <c r="D40" s="157"/>
      <c r="E40" s="156" t="s">
        <v>28</v>
      </c>
      <c r="F40" s="26"/>
      <c r="G40" s="26"/>
      <c r="H40" s="26"/>
      <c r="I40" s="26"/>
      <c r="J40" s="26"/>
      <c r="K40" s="26"/>
      <c r="L40" s="26" t="s">
        <v>148</v>
      </c>
      <c r="M40" s="26"/>
      <c r="N40" s="26" t="s">
        <v>28</v>
      </c>
      <c r="O40" s="158" t="s">
        <v>110</v>
      </c>
      <c r="Q40" s="26"/>
      <c r="R40" s="26"/>
      <c r="S40" s="26"/>
      <c r="T40" s="26"/>
      <c r="U40" s="26"/>
    </row>
    <row r="41" ht="14.5" spans="2:21">
      <c r="B41" s="156" t="s">
        <v>77</v>
      </c>
      <c r="C41" s="156" t="s">
        <v>149</v>
      </c>
      <c r="D41" s="157"/>
      <c r="E41" s="156" t="s">
        <v>28</v>
      </c>
      <c r="F41" s="26"/>
      <c r="G41" s="26"/>
      <c r="H41" s="26"/>
      <c r="I41" s="26"/>
      <c r="J41" s="26"/>
      <c r="K41" s="26"/>
      <c r="L41" s="26" t="s">
        <v>150</v>
      </c>
      <c r="M41" s="26"/>
      <c r="N41" s="26" t="s">
        <v>28</v>
      </c>
      <c r="O41" s="158" t="s">
        <v>110</v>
      </c>
      <c r="Q41" s="26"/>
      <c r="R41" s="26"/>
      <c r="S41" s="26"/>
      <c r="T41" s="26"/>
      <c r="U41" s="26"/>
    </row>
    <row r="42" ht="14.5" spans="2:21">
      <c r="B42" s="156" t="s">
        <v>77</v>
      </c>
      <c r="C42" s="156" t="s">
        <v>151</v>
      </c>
      <c r="D42" s="157"/>
      <c r="E42" s="156" t="s">
        <v>28</v>
      </c>
      <c r="F42" s="26"/>
      <c r="G42" s="26"/>
      <c r="H42" s="26"/>
      <c r="I42" s="26"/>
      <c r="J42" s="26"/>
      <c r="K42" s="26"/>
      <c r="L42" s="26" t="s">
        <v>152</v>
      </c>
      <c r="M42" s="26"/>
      <c r="N42" s="26" t="s">
        <v>28</v>
      </c>
      <c r="O42" s="26" t="s">
        <v>29</v>
      </c>
      <c r="Q42" s="26"/>
      <c r="R42" s="26"/>
      <c r="S42" s="26"/>
      <c r="T42" s="26"/>
      <c r="U42" s="26"/>
    </row>
    <row r="43" ht="14.5" spans="2:21">
      <c r="B43" s="156" t="s">
        <v>77</v>
      </c>
      <c r="C43" s="156" t="s">
        <v>153</v>
      </c>
      <c r="D43" s="157"/>
      <c r="E43" s="156" t="s">
        <v>28</v>
      </c>
      <c r="F43" s="26"/>
      <c r="G43" s="26"/>
      <c r="H43" s="26"/>
      <c r="I43" s="26"/>
      <c r="J43" s="26"/>
      <c r="K43" s="26"/>
      <c r="L43" s="26" t="s">
        <v>154</v>
      </c>
      <c r="M43" s="26"/>
      <c r="N43" s="26" t="s">
        <v>28</v>
      </c>
      <c r="O43" s="158" t="s">
        <v>110</v>
      </c>
      <c r="Q43" s="26"/>
      <c r="R43" s="26"/>
      <c r="S43" s="26"/>
      <c r="T43" s="26"/>
      <c r="U43" s="26"/>
    </row>
    <row r="44" ht="14.5" spans="2:21">
      <c r="B44" s="156" t="s">
        <v>77</v>
      </c>
      <c r="C44" s="156" t="s">
        <v>155</v>
      </c>
      <c r="D44" s="157"/>
      <c r="E44" s="156" t="s">
        <v>28</v>
      </c>
      <c r="F44" s="26"/>
      <c r="G44" s="26"/>
      <c r="H44" s="26"/>
      <c r="I44" s="26"/>
      <c r="J44" s="26"/>
      <c r="K44" s="26"/>
      <c r="L44" s="26" t="s">
        <v>156</v>
      </c>
      <c r="M44" s="26"/>
      <c r="N44" s="26" t="s">
        <v>28</v>
      </c>
      <c r="O44" s="158" t="s">
        <v>110</v>
      </c>
      <c r="Q44" s="26"/>
      <c r="R44" s="26"/>
      <c r="S44" s="26"/>
      <c r="T44" s="26"/>
      <c r="U44" s="26"/>
    </row>
    <row r="45" ht="14.5" spans="2:21">
      <c r="B45" s="156" t="s">
        <v>77</v>
      </c>
      <c r="C45" s="156" t="s">
        <v>157</v>
      </c>
      <c r="D45" s="157"/>
      <c r="E45" s="156" t="s">
        <v>28</v>
      </c>
      <c r="F45" s="26"/>
      <c r="G45" s="26"/>
      <c r="H45" s="26"/>
      <c r="I45" s="26"/>
      <c r="J45" s="26"/>
      <c r="K45" s="26"/>
      <c r="L45" s="26" t="s">
        <v>158</v>
      </c>
      <c r="M45" s="26"/>
      <c r="N45" s="26" t="s">
        <v>28</v>
      </c>
      <c r="O45" s="158" t="s">
        <v>110</v>
      </c>
      <c r="Q45" s="26"/>
      <c r="R45" s="26"/>
      <c r="S45" s="26"/>
      <c r="T45" s="26"/>
      <c r="U45" s="26"/>
    </row>
    <row r="46" ht="14.5" spans="2:21">
      <c r="B46" s="156" t="s">
        <v>77</v>
      </c>
      <c r="C46" s="156" t="s">
        <v>159</v>
      </c>
      <c r="D46" s="157"/>
      <c r="E46" s="156" t="s">
        <v>28</v>
      </c>
      <c r="F46" s="26"/>
      <c r="G46" s="26"/>
      <c r="H46" s="26"/>
      <c r="I46" s="26"/>
      <c r="J46" s="26"/>
      <c r="K46" s="26"/>
      <c r="L46" s="26" t="s">
        <v>160</v>
      </c>
      <c r="M46" s="26"/>
      <c r="N46" s="26" t="s">
        <v>28</v>
      </c>
      <c r="O46" s="158" t="s">
        <v>110</v>
      </c>
      <c r="Q46" s="26"/>
      <c r="R46" s="26"/>
      <c r="S46" s="26"/>
      <c r="T46" s="26"/>
      <c r="U46" s="26"/>
    </row>
    <row r="47" ht="14.5" spans="2:21">
      <c r="B47" s="156" t="s">
        <v>77</v>
      </c>
      <c r="C47" s="156" t="s">
        <v>161</v>
      </c>
      <c r="D47" s="157"/>
      <c r="E47" s="156" t="s">
        <v>28</v>
      </c>
      <c r="F47" s="26"/>
      <c r="G47" s="26"/>
      <c r="H47" s="26"/>
      <c r="I47" s="26"/>
      <c r="J47" s="26"/>
      <c r="K47" s="26"/>
      <c r="L47" s="26" t="s">
        <v>162</v>
      </c>
      <c r="M47" s="26"/>
      <c r="N47" s="26" t="s">
        <v>28</v>
      </c>
      <c r="O47" s="158" t="s">
        <v>110</v>
      </c>
      <c r="Q47" s="26"/>
      <c r="R47" s="26"/>
      <c r="S47" s="26"/>
      <c r="T47" s="26"/>
      <c r="U47" s="26"/>
    </row>
    <row r="48" ht="14.5" spans="2:21">
      <c r="B48" s="156" t="s">
        <v>77</v>
      </c>
      <c r="C48" s="156" t="s">
        <v>163</v>
      </c>
      <c r="D48" s="157"/>
      <c r="E48" s="156" t="s">
        <v>28</v>
      </c>
      <c r="F48" s="26"/>
      <c r="G48" s="26"/>
      <c r="H48" s="26"/>
      <c r="I48" s="26"/>
      <c r="J48" s="26"/>
      <c r="K48" s="26"/>
      <c r="L48" s="26" t="s">
        <v>164</v>
      </c>
      <c r="M48" s="26"/>
      <c r="N48" s="26" t="s">
        <v>28</v>
      </c>
      <c r="O48" s="26" t="s">
        <v>29</v>
      </c>
      <c r="Q48" s="26"/>
      <c r="R48" s="26"/>
      <c r="S48" s="26"/>
      <c r="T48" s="26"/>
      <c r="U48" s="26"/>
    </row>
    <row r="49" ht="14.5" spans="2:15">
      <c r="B49" s="156" t="s">
        <v>77</v>
      </c>
      <c r="C49" s="156" t="s">
        <v>165</v>
      </c>
      <c r="D49" s="157"/>
      <c r="E49" s="156" t="s">
        <v>28</v>
      </c>
      <c r="F49" s="26"/>
      <c r="G49" s="26"/>
      <c r="H49" s="26"/>
      <c r="I49" s="26"/>
      <c r="J49" s="26"/>
      <c r="K49" s="26"/>
      <c r="L49" s="26" t="s">
        <v>166</v>
      </c>
      <c r="M49" s="26"/>
      <c r="N49" s="26" t="s">
        <v>28</v>
      </c>
      <c r="O49" s="158" t="s">
        <v>110</v>
      </c>
    </row>
    <row r="50" ht="14.5" spans="2:15">
      <c r="B50" s="156" t="s">
        <v>77</v>
      </c>
      <c r="C50" s="156" t="s">
        <v>167</v>
      </c>
      <c r="D50" s="157"/>
      <c r="E50" s="156" t="s">
        <v>28</v>
      </c>
      <c r="F50" s="26"/>
      <c r="G50" s="26"/>
      <c r="H50" s="26"/>
      <c r="I50" s="26"/>
      <c r="J50" s="26"/>
      <c r="K50" s="26"/>
      <c r="L50" s="26" t="s">
        <v>168</v>
      </c>
      <c r="M50" s="26"/>
      <c r="N50" s="26" t="s">
        <v>28</v>
      </c>
      <c r="O50" s="158" t="s">
        <v>110</v>
      </c>
    </row>
    <row r="51" ht="14.5" spans="2:15">
      <c r="B51" s="156" t="s">
        <v>77</v>
      </c>
      <c r="C51" s="156" t="s">
        <v>169</v>
      </c>
      <c r="D51" s="157"/>
      <c r="E51" s="156" t="s">
        <v>28</v>
      </c>
      <c r="F51" s="26"/>
      <c r="G51" s="26"/>
      <c r="H51" s="26"/>
      <c r="I51" s="26"/>
      <c r="J51" s="26"/>
      <c r="K51" s="26"/>
      <c r="L51" s="26" t="s">
        <v>170</v>
      </c>
      <c r="M51" s="26"/>
      <c r="N51" s="26" t="s">
        <v>28</v>
      </c>
      <c r="O51" s="158" t="s">
        <v>110</v>
      </c>
    </row>
    <row r="52" ht="14.5" spans="2:15">
      <c r="B52" s="156" t="s">
        <v>77</v>
      </c>
      <c r="C52" s="156" t="s">
        <v>171</v>
      </c>
      <c r="D52" s="157"/>
      <c r="E52" s="156" t="s">
        <v>28</v>
      </c>
      <c r="F52" s="26"/>
      <c r="G52" s="26"/>
      <c r="H52" s="26"/>
      <c r="I52" s="26"/>
      <c r="J52" s="26"/>
      <c r="K52" s="26"/>
      <c r="L52" s="26" t="s">
        <v>172</v>
      </c>
      <c r="M52" s="26"/>
      <c r="N52" s="26" t="s">
        <v>28</v>
      </c>
      <c r="O52" s="158" t="s">
        <v>110</v>
      </c>
    </row>
    <row r="53" ht="14.5" spans="2:15">
      <c r="B53" s="156" t="s">
        <v>77</v>
      </c>
      <c r="C53" s="156" t="s">
        <v>173</v>
      </c>
      <c r="D53" s="157"/>
      <c r="E53" s="156" t="s">
        <v>28</v>
      </c>
      <c r="F53" s="26"/>
      <c r="G53" s="26"/>
      <c r="H53" s="26"/>
      <c r="I53" s="26"/>
      <c r="J53" s="26"/>
      <c r="L53" s="26" t="s">
        <v>174</v>
      </c>
      <c r="M53" s="26"/>
      <c r="N53" s="26" t="s">
        <v>28</v>
      </c>
      <c r="O53" s="158" t="s">
        <v>110</v>
      </c>
    </row>
    <row r="54" ht="14.5" spans="2:15">
      <c r="B54" s="156" t="s">
        <v>77</v>
      </c>
      <c r="C54" s="156" t="s">
        <v>175</v>
      </c>
      <c r="D54" s="157"/>
      <c r="E54" s="156" t="s">
        <v>28</v>
      </c>
      <c r="F54" s="26"/>
      <c r="G54" s="26"/>
      <c r="H54" s="26"/>
      <c r="I54" s="26"/>
      <c r="J54" s="26"/>
      <c r="L54" s="26" t="s">
        <v>176</v>
      </c>
      <c r="M54" s="26"/>
      <c r="N54" s="26" t="s">
        <v>28</v>
      </c>
      <c r="O54" s="26" t="s">
        <v>29</v>
      </c>
    </row>
    <row r="55" ht="14.5" spans="2:15">
      <c r="B55" s="156" t="s">
        <v>77</v>
      </c>
      <c r="C55" s="156" t="s">
        <v>177</v>
      </c>
      <c r="D55" s="157"/>
      <c r="E55" s="156" t="s">
        <v>28</v>
      </c>
      <c r="F55" s="26"/>
      <c r="G55" s="26"/>
      <c r="H55" s="26"/>
      <c r="I55" s="26"/>
      <c r="J55" s="26"/>
      <c r="L55" s="26" t="s">
        <v>178</v>
      </c>
      <c r="M55" s="26"/>
      <c r="N55" s="26" t="s">
        <v>28</v>
      </c>
      <c r="O55" s="158" t="s">
        <v>110</v>
      </c>
    </row>
    <row r="56" ht="14.5" spans="2:15">
      <c r="B56" s="156" t="s">
        <v>77</v>
      </c>
      <c r="C56" s="156" t="s">
        <v>179</v>
      </c>
      <c r="D56" s="157"/>
      <c r="E56" s="156" t="s">
        <v>28</v>
      </c>
      <c r="F56" s="26"/>
      <c r="G56" s="26"/>
      <c r="H56" s="26"/>
      <c r="I56" s="26"/>
      <c r="J56" s="26"/>
      <c r="L56" s="26" t="s">
        <v>180</v>
      </c>
      <c r="M56" s="26"/>
      <c r="N56" s="26" t="s">
        <v>28</v>
      </c>
      <c r="O56" s="158" t="s">
        <v>110</v>
      </c>
    </row>
    <row r="57" ht="14.5" spans="2:15">
      <c r="B57" s="156" t="s">
        <v>77</v>
      </c>
      <c r="C57" s="156" t="s">
        <v>181</v>
      </c>
      <c r="D57" s="157"/>
      <c r="E57" s="156" t="s">
        <v>28</v>
      </c>
      <c r="F57" s="26"/>
      <c r="G57" s="26"/>
      <c r="H57" s="26"/>
      <c r="I57" s="26"/>
      <c r="J57" s="26"/>
      <c r="L57" s="26" t="s">
        <v>182</v>
      </c>
      <c r="M57" s="26"/>
      <c r="N57" s="26" t="s">
        <v>28</v>
      </c>
      <c r="O57" s="158" t="s">
        <v>110</v>
      </c>
    </row>
    <row r="58" ht="14.5" spans="2:15">
      <c r="B58" s="156" t="s">
        <v>77</v>
      </c>
      <c r="C58" s="156" t="s">
        <v>183</v>
      </c>
      <c r="D58" s="157"/>
      <c r="E58" s="156" t="s">
        <v>28</v>
      </c>
      <c r="F58" s="26"/>
      <c r="G58" s="26"/>
      <c r="H58" s="26"/>
      <c r="I58" s="26"/>
      <c r="J58" s="26"/>
      <c r="L58" s="26" t="s">
        <v>184</v>
      </c>
      <c r="M58" s="26"/>
      <c r="N58" s="26" t="s">
        <v>28</v>
      </c>
      <c r="O58" s="158" t="s">
        <v>110</v>
      </c>
    </row>
    <row r="59" ht="14.5" spans="2:15">
      <c r="B59" s="156" t="s">
        <v>77</v>
      </c>
      <c r="C59" s="156" t="s">
        <v>185</v>
      </c>
      <c r="D59" s="157"/>
      <c r="E59" s="156" t="s">
        <v>28</v>
      </c>
      <c r="F59" s="26"/>
      <c r="G59" s="26"/>
      <c r="H59" s="26"/>
      <c r="I59" s="26"/>
      <c r="J59" s="26"/>
      <c r="L59" s="26" t="s">
        <v>186</v>
      </c>
      <c r="M59" s="26"/>
      <c r="N59" s="26" t="s">
        <v>28</v>
      </c>
      <c r="O59" s="158" t="s">
        <v>110</v>
      </c>
    </row>
    <row r="60" ht="14.5" spans="2:15">
      <c r="B60" s="156" t="s">
        <v>77</v>
      </c>
      <c r="C60" s="156" t="s">
        <v>187</v>
      </c>
      <c r="D60" s="157"/>
      <c r="E60" s="156" t="s">
        <v>28</v>
      </c>
      <c r="F60" s="26"/>
      <c r="G60" s="26"/>
      <c r="H60" s="26"/>
      <c r="I60" s="26"/>
      <c r="J60" s="26"/>
      <c r="L60" s="26" t="s">
        <v>188</v>
      </c>
      <c r="M60" s="26"/>
      <c r="N60" s="26" t="s">
        <v>28</v>
      </c>
      <c r="O60" s="26" t="s">
        <v>29</v>
      </c>
    </row>
    <row r="61" ht="14.5" spans="2:15">
      <c r="B61" s="156" t="s">
        <v>77</v>
      </c>
      <c r="C61" s="156" t="s">
        <v>189</v>
      </c>
      <c r="D61" s="157"/>
      <c r="E61" s="156" t="s">
        <v>28</v>
      </c>
      <c r="F61" s="26"/>
      <c r="G61" s="26"/>
      <c r="H61" s="26"/>
      <c r="I61" s="26"/>
      <c r="J61" s="26"/>
      <c r="L61" s="26" t="s">
        <v>190</v>
      </c>
      <c r="M61" s="26"/>
      <c r="N61" s="26" t="s">
        <v>28</v>
      </c>
      <c r="O61" s="158" t="s">
        <v>110</v>
      </c>
    </row>
    <row r="62" ht="14.5" spans="2:15">
      <c r="B62" s="156" t="s">
        <v>77</v>
      </c>
      <c r="C62" s="156" t="s">
        <v>191</v>
      </c>
      <c r="D62" s="157"/>
      <c r="E62" s="156" t="s">
        <v>28</v>
      </c>
      <c r="F62" s="26"/>
      <c r="G62" s="26"/>
      <c r="H62" s="26"/>
      <c r="I62" s="26"/>
      <c r="J62" s="26"/>
      <c r="L62" s="26" t="s">
        <v>192</v>
      </c>
      <c r="M62" s="26"/>
      <c r="N62" s="26" t="s">
        <v>28</v>
      </c>
      <c r="O62" s="158" t="s">
        <v>110</v>
      </c>
    </row>
    <row r="63" ht="14.5" spans="2:15">
      <c r="B63" s="156" t="s">
        <v>77</v>
      </c>
      <c r="C63" s="156" t="s">
        <v>193</v>
      </c>
      <c r="D63" s="157"/>
      <c r="E63" s="156" t="s">
        <v>28</v>
      </c>
      <c r="F63" s="26"/>
      <c r="G63" s="26"/>
      <c r="H63" s="26"/>
      <c r="I63" s="26"/>
      <c r="J63" s="26"/>
      <c r="L63" s="26" t="s">
        <v>194</v>
      </c>
      <c r="M63" s="26"/>
      <c r="N63" s="26" t="s">
        <v>28</v>
      </c>
      <c r="O63" s="158" t="s">
        <v>110</v>
      </c>
    </row>
    <row r="64" ht="14.5" spans="2:15">
      <c r="B64" s="156" t="s">
        <v>77</v>
      </c>
      <c r="C64" s="156" t="s">
        <v>195</v>
      </c>
      <c r="D64" s="157"/>
      <c r="E64" s="156" t="s">
        <v>28</v>
      </c>
      <c r="F64" s="26"/>
      <c r="G64" s="26"/>
      <c r="H64" s="26"/>
      <c r="I64" s="26"/>
      <c r="J64" s="26"/>
      <c r="L64" s="26" t="s">
        <v>196</v>
      </c>
      <c r="M64" s="26"/>
      <c r="N64" s="26" t="s">
        <v>28</v>
      </c>
      <c r="O64" s="158" t="s">
        <v>110</v>
      </c>
    </row>
    <row r="65" ht="14.5" spans="2:15">
      <c r="B65" s="156" t="s">
        <v>77</v>
      </c>
      <c r="C65" s="156" t="s">
        <v>197</v>
      </c>
      <c r="D65" s="157"/>
      <c r="E65" s="156" t="s">
        <v>28</v>
      </c>
      <c r="L65" s="26" t="s">
        <v>198</v>
      </c>
      <c r="M65" s="26"/>
      <c r="N65" s="26" t="s">
        <v>28</v>
      </c>
      <c r="O65" s="158" t="s">
        <v>110</v>
      </c>
    </row>
    <row r="66" ht="14.5" spans="2:15">
      <c r="B66" s="156" t="s">
        <v>77</v>
      </c>
      <c r="C66" s="156" t="s">
        <v>199</v>
      </c>
      <c r="D66" s="157"/>
      <c r="E66" s="156" t="s">
        <v>28</v>
      </c>
      <c r="L66" s="26" t="s">
        <v>200</v>
      </c>
      <c r="M66" s="26"/>
      <c r="N66" s="26" t="s">
        <v>28</v>
      </c>
      <c r="O66" s="26" t="s">
        <v>29</v>
      </c>
    </row>
    <row r="67" ht="14.5" spans="2:15">
      <c r="B67" s="156" t="s">
        <v>77</v>
      </c>
      <c r="C67" s="156" t="s">
        <v>201</v>
      </c>
      <c r="D67" s="157"/>
      <c r="E67" s="156" t="s">
        <v>28</v>
      </c>
      <c r="L67" s="26" t="s">
        <v>202</v>
      </c>
      <c r="M67" s="26"/>
      <c r="N67" s="26" t="s">
        <v>28</v>
      </c>
      <c r="O67" s="158" t="s">
        <v>110</v>
      </c>
    </row>
    <row r="68" ht="14.5" spans="2:15">
      <c r="B68" s="156" t="s">
        <v>77</v>
      </c>
      <c r="C68" s="156" t="s">
        <v>203</v>
      </c>
      <c r="D68" s="157"/>
      <c r="E68" s="156" t="s">
        <v>28</v>
      </c>
      <c r="L68" s="26" t="s">
        <v>204</v>
      </c>
      <c r="M68" s="26"/>
      <c r="N68" s="26" t="s">
        <v>28</v>
      </c>
      <c r="O68" s="158" t="s">
        <v>110</v>
      </c>
    </row>
    <row r="69" ht="14.5" spans="2:15">
      <c r="B69" s="156" t="s">
        <v>77</v>
      </c>
      <c r="C69" s="156" t="s">
        <v>205</v>
      </c>
      <c r="D69" s="157"/>
      <c r="E69" s="156" t="s">
        <v>28</v>
      </c>
      <c r="L69" s="26" t="s">
        <v>206</v>
      </c>
      <c r="M69" s="26"/>
      <c r="N69" s="26" t="s">
        <v>28</v>
      </c>
      <c r="O69" s="158" t="s">
        <v>110</v>
      </c>
    </row>
    <row r="70" ht="14.5" spans="2:15">
      <c r="B70" s="156" t="s">
        <v>77</v>
      </c>
      <c r="C70" s="156" t="s">
        <v>207</v>
      </c>
      <c r="D70" s="157"/>
      <c r="E70" s="156" t="s">
        <v>28</v>
      </c>
      <c r="L70" s="26" t="s">
        <v>208</v>
      </c>
      <c r="M70" s="26"/>
      <c r="N70" s="26" t="s">
        <v>28</v>
      </c>
      <c r="O70" s="158" t="s">
        <v>110</v>
      </c>
    </row>
    <row r="71" ht="14.5" spans="2:15">
      <c r="B71" s="156" t="s">
        <v>77</v>
      </c>
      <c r="C71" s="156" t="s">
        <v>209</v>
      </c>
      <c r="D71" s="157"/>
      <c r="E71" s="156" t="s">
        <v>28</v>
      </c>
      <c r="L71" s="26" t="s">
        <v>210</v>
      </c>
      <c r="M71" s="26"/>
      <c r="N71" s="26" t="s">
        <v>28</v>
      </c>
      <c r="O71" s="158" t="s">
        <v>110</v>
      </c>
    </row>
    <row r="72" ht="14.5" spans="2:15">
      <c r="B72" s="156" t="s">
        <v>77</v>
      </c>
      <c r="C72" s="156" t="s">
        <v>211</v>
      </c>
      <c r="D72" s="157"/>
      <c r="E72" s="156" t="s">
        <v>28</v>
      </c>
      <c r="L72" s="26" t="s">
        <v>212</v>
      </c>
      <c r="M72" s="26"/>
      <c r="N72" s="26" t="s">
        <v>28</v>
      </c>
      <c r="O72" s="26" t="s">
        <v>29</v>
      </c>
    </row>
    <row r="73" ht="14.5" spans="2:15">
      <c r="B73" s="156" t="s">
        <v>77</v>
      </c>
      <c r="C73" s="156" t="s">
        <v>213</v>
      </c>
      <c r="D73" s="157"/>
      <c r="E73" s="156" t="s">
        <v>28</v>
      </c>
      <c r="L73" s="26" t="s">
        <v>214</v>
      </c>
      <c r="M73" s="26"/>
      <c r="N73" s="26" t="s">
        <v>28</v>
      </c>
      <c r="O73" s="158" t="s">
        <v>110</v>
      </c>
    </row>
    <row r="74" ht="14.5" spans="2:15">
      <c r="B74" s="156" t="s">
        <v>77</v>
      </c>
      <c r="C74" s="156" t="s">
        <v>215</v>
      </c>
      <c r="D74" s="157"/>
      <c r="E74" s="156" t="s">
        <v>28</v>
      </c>
      <c r="L74" s="26" t="s">
        <v>216</v>
      </c>
      <c r="M74" s="26"/>
      <c r="N74" s="26" t="s">
        <v>28</v>
      </c>
      <c r="O74" s="158" t="s">
        <v>110</v>
      </c>
    </row>
    <row r="75" ht="14.5" spans="2:15">
      <c r="B75" s="156" t="s">
        <v>217</v>
      </c>
      <c r="C75" s="156" t="s">
        <v>218</v>
      </c>
      <c r="D75" s="157"/>
      <c r="E75" s="156" t="s">
        <v>28</v>
      </c>
      <c r="F75" s="159"/>
      <c r="G75" s="160" t="s">
        <v>219</v>
      </c>
      <c r="H75" s="159"/>
      <c r="I75" s="160" t="s">
        <v>220</v>
      </c>
      <c r="L75" s="26" t="s">
        <v>221</v>
      </c>
      <c r="M75" s="26"/>
      <c r="N75" s="26" t="s">
        <v>28</v>
      </c>
      <c r="O75" s="158" t="s">
        <v>110</v>
      </c>
    </row>
    <row r="76" ht="14.5" spans="2:15">
      <c r="B76" s="156" t="s">
        <v>217</v>
      </c>
      <c r="C76" s="156" t="s">
        <v>222</v>
      </c>
      <c r="D76" s="157"/>
      <c r="E76" s="156" t="s">
        <v>28</v>
      </c>
      <c r="F76" s="159"/>
      <c r="G76" s="159"/>
      <c r="H76" s="159"/>
      <c r="I76" s="159"/>
      <c r="L76" s="26" t="s">
        <v>223</v>
      </c>
      <c r="M76" s="26"/>
      <c r="N76" s="26" t="s">
        <v>28</v>
      </c>
      <c r="O76" s="158" t="s">
        <v>110</v>
      </c>
    </row>
    <row r="77" ht="14.5" spans="2:15">
      <c r="B77" s="156" t="s">
        <v>217</v>
      </c>
      <c r="C77" s="156" t="s">
        <v>224</v>
      </c>
      <c r="D77" s="157"/>
      <c r="E77" s="156" t="s">
        <v>28</v>
      </c>
      <c r="F77" s="159"/>
      <c r="G77" s="159"/>
      <c r="H77" s="159"/>
      <c r="I77" s="159"/>
      <c r="L77" s="26" t="s">
        <v>225</v>
      </c>
      <c r="M77" s="26"/>
      <c r="N77" s="26" t="s">
        <v>28</v>
      </c>
      <c r="O77" s="158" t="s">
        <v>110</v>
      </c>
    </row>
    <row r="78" ht="14.5" spans="2:15">
      <c r="B78" s="156" t="s">
        <v>217</v>
      </c>
      <c r="C78" s="156" t="s">
        <v>226</v>
      </c>
      <c r="D78" s="157"/>
      <c r="E78" s="156" t="s">
        <v>28</v>
      </c>
      <c r="F78" s="159"/>
      <c r="G78" s="159"/>
      <c r="H78" s="159"/>
      <c r="I78" s="159"/>
      <c r="L78" s="26" t="s">
        <v>227</v>
      </c>
      <c r="M78" s="26"/>
      <c r="N78" s="26" t="s">
        <v>28</v>
      </c>
      <c r="O78" s="26" t="s">
        <v>29</v>
      </c>
    </row>
    <row r="79" ht="14.5" spans="2:15">
      <c r="B79" s="161" t="s">
        <v>217</v>
      </c>
      <c r="C79" s="161" t="s">
        <v>228</v>
      </c>
      <c r="D79" s="162"/>
      <c r="E79" s="161" t="s">
        <v>28</v>
      </c>
      <c r="F79" s="163"/>
      <c r="G79" s="163" t="s">
        <v>219</v>
      </c>
      <c r="H79" s="159"/>
      <c r="I79" s="159"/>
      <c r="L79" s="26" t="s">
        <v>229</v>
      </c>
      <c r="M79" s="26"/>
      <c r="N79" s="26" t="s">
        <v>28</v>
      </c>
      <c r="O79" s="158" t="s">
        <v>110</v>
      </c>
    </row>
    <row r="80" ht="14.5" spans="2:15">
      <c r="B80" s="156" t="s">
        <v>217</v>
      </c>
      <c r="C80" s="156" t="s">
        <v>136</v>
      </c>
      <c r="D80" s="157"/>
      <c r="E80" s="156" t="s">
        <v>28</v>
      </c>
      <c r="F80" s="159"/>
      <c r="G80" s="159"/>
      <c r="H80" s="159"/>
      <c r="I80" s="159"/>
      <c r="L80" s="26" t="s">
        <v>230</v>
      </c>
      <c r="M80" s="26"/>
      <c r="N80" s="26" t="s">
        <v>28</v>
      </c>
      <c r="O80" s="158" t="s">
        <v>110</v>
      </c>
    </row>
    <row r="81" ht="14.5" spans="12:15">
      <c r="L81" s="26" t="s">
        <v>231</v>
      </c>
      <c r="M81" s="26"/>
      <c r="N81" s="26" t="s">
        <v>28</v>
      </c>
      <c r="O81" s="158" t="s">
        <v>110</v>
      </c>
    </row>
    <row r="82" ht="14.5" spans="12:15">
      <c r="L82" s="26" t="s">
        <v>232</v>
      </c>
      <c r="M82" s="26"/>
      <c r="N82" s="26" t="s">
        <v>28</v>
      </c>
      <c r="O82" s="158" t="s">
        <v>110</v>
      </c>
    </row>
    <row r="83" ht="14.5" spans="12:15">
      <c r="L83" s="26" t="s">
        <v>233</v>
      </c>
      <c r="M83" s="26"/>
      <c r="N83" s="26" t="s">
        <v>28</v>
      </c>
      <c r="O83" s="158" t="s">
        <v>110</v>
      </c>
    </row>
    <row r="84" ht="14.5" spans="12:15">
      <c r="L84" s="26" t="s">
        <v>234</v>
      </c>
      <c r="M84" s="26"/>
      <c r="N84" s="26" t="s">
        <v>28</v>
      </c>
      <c r="O84" s="26" t="s">
        <v>29</v>
      </c>
    </row>
    <row r="85" ht="14.5" spans="12:15">
      <c r="L85" s="26" t="s">
        <v>235</v>
      </c>
      <c r="M85" s="26"/>
      <c r="N85" s="26" t="s">
        <v>28</v>
      </c>
      <c r="O85" s="158" t="s">
        <v>110</v>
      </c>
    </row>
    <row r="86" ht="14.5" spans="12:15">
      <c r="L86" s="26" t="s">
        <v>236</v>
      </c>
      <c r="M86" s="26"/>
      <c r="N86" s="26" t="s">
        <v>28</v>
      </c>
      <c r="O86" s="158" t="s">
        <v>110</v>
      </c>
    </row>
    <row r="87" ht="14.5" spans="12:15">
      <c r="L87" s="26" t="s">
        <v>237</v>
      </c>
      <c r="M87" s="26"/>
      <c r="N87" s="26" t="s">
        <v>28</v>
      </c>
      <c r="O87" s="158" t="s">
        <v>110</v>
      </c>
    </row>
    <row r="88" ht="14.5" spans="12:15">
      <c r="L88" s="26" t="s">
        <v>238</v>
      </c>
      <c r="M88" s="26"/>
      <c r="N88" s="26" t="s">
        <v>28</v>
      </c>
      <c r="O88" s="158" t="s">
        <v>110</v>
      </c>
    </row>
    <row r="89" ht="14.5" spans="12:15">
      <c r="L89" s="26" t="s">
        <v>239</v>
      </c>
      <c r="M89" s="26"/>
      <c r="N89" s="26" t="s">
        <v>28</v>
      </c>
      <c r="O89" s="158" t="s">
        <v>110</v>
      </c>
    </row>
    <row r="90" ht="14.5" spans="12:15">
      <c r="L90" s="26" t="s">
        <v>240</v>
      </c>
      <c r="M90" s="26"/>
      <c r="N90" s="26" t="s">
        <v>28</v>
      </c>
      <c r="O90" s="26" t="s">
        <v>29</v>
      </c>
    </row>
    <row r="91" ht="14.5" spans="12:15">
      <c r="L91" s="26" t="s">
        <v>241</v>
      </c>
      <c r="M91" s="26"/>
      <c r="N91" s="26" t="s">
        <v>28</v>
      </c>
      <c r="O91" s="158" t="s">
        <v>110</v>
      </c>
    </row>
    <row r="92" ht="14.5" spans="12:15">
      <c r="L92" s="26" t="s">
        <v>242</v>
      </c>
      <c r="M92" s="26"/>
      <c r="N92" s="26" t="s">
        <v>28</v>
      </c>
      <c r="O92" s="158" t="s">
        <v>110</v>
      </c>
    </row>
    <row r="93" ht="14.5" spans="12:15">
      <c r="L93" s="26" t="s">
        <v>243</v>
      </c>
      <c r="M93" s="26"/>
      <c r="N93" s="26" t="s">
        <v>28</v>
      </c>
      <c r="O93" s="158" t="s">
        <v>110</v>
      </c>
    </row>
    <row r="94" ht="14.5" spans="12:15">
      <c r="L94" s="26" t="s">
        <v>244</v>
      </c>
      <c r="M94" s="26"/>
      <c r="N94" s="26" t="s">
        <v>28</v>
      </c>
      <c r="O94" s="158" t="s">
        <v>110</v>
      </c>
    </row>
    <row r="95" ht="14.5" spans="12:15">
      <c r="L95" s="26" t="s">
        <v>245</v>
      </c>
      <c r="M95" s="26"/>
      <c r="N95" s="26" t="s">
        <v>28</v>
      </c>
      <c r="O95" s="158" t="s">
        <v>110</v>
      </c>
    </row>
    <row r="96" ht="14.5" spans="12:15">
      <c r="L96" s="26" t="s">
        <v>246</v>
      </c>
      <c r="M96" s="26"/>
      <c r="N96" s="26" t="s">
        <v>28</v>
      </c>
      <c r="O96" s="26" t="s">
        <v>29</v>
      </c>
    </row>
    <row r="97" ht="14.5" spans="12:15">
      <c r="L97" s="26" t="s">
        <v>247</v>
      </c>
      <c r="M97" s="26"/>
      <c r="N97" s="26" t="s">
        <v>28</v>
      </c>
      <c r="O97" s="158" t="s">
        <v>110</v>
      </c>
    </row>
    <row r="98" ht="14.5" spans="12:15">
      <c r="L98" s="26" t="s">
        <v>248</v>
      </c>
      <c r="M98" s="26"/>
      <c r="N98" s="26" t="s">
        <v>28</v>
      </c>
      <c r="O98" s="158" t="s">
        <v>110</v>
      </c>
    </row>
    <row r="99" ht="14.5" spans="12:15">
      <c r="L99" s="26" t="s">
        <v>249</v>
      </c>
      <c r="M99" s="26"/>
      <c r="N99" s="26" t="s">
        <v>28</v>
      </c>
      <c r="O99" s="158" t="s">
        <v>110</v>
      </c>
    </row>
    <row r="100" ht="14.5" spans="12:15">
      <c r="L100" s="26" t="s">
        <v>250</v>
      </c>
      <c r="M100" s="26"/>
      <c r="N100" s="26" t="s">
        <v>28</v>
      </c>
      <c r="O100" s="158" t="s">
        <v>110</v>
      </c>
    </row>
    <row r="101" ht="14.5" spans="12:15">
      <c r="L101" s="26" t="s">
        <v>251</v>
      </c>
      <c r="M101" s="26"/>
      <c r="N101" s="26" t="s">
        <v>28</v>
      </c>
      <c r="O101" s="158" t="s">
        <v>110</v>
      </c>
    </row>
    <row r="102" ht="14.5" spans="12:15">
      <c r="L102" s="26" t="s">
        <v>252</v>
      </c>
      <c r="M102" s="26"/>
      <c r="N102" s="26" t="s">
        <v>28</v>
      </c>
      <c r="O102" s="26" t="s">
        <v>29</v>
      </c>
    </row>
    <row r="103" ht="14.5" spans="12:15">
      <c r="L103" s="26" t="s">
        <v>253</v>
      </c>
      <c r="M103" s="26"/>
      <c r="N103" s="26" t="s">
        <v>28</v>
      </c>
      <c r="O103" s="158" t="s">
        <v>110</v>
      </c>
    </row>
    <row r="104" ht="14.5" spans="12:15">
      <c r="L104" s="26" t="s">
        <v>254</v>
      </c>
      <c r="M104" s="26"/>
      <c r="N104" s="26" t="s">
        <v>28</v>
      </c>
      <c r="O104" s="158" t="s">
        <v>110</v>
      </c>
    </row>
    <row r="105" ht="14.5" spans="12:15">
      <c r="L105" s="26" t="s">
        <v>255</v>
      </c>
      <c r="M105" s="26"/>
      <c r="N105" s="26" t="s">
        <v>28</v>
      </c>
      <c r="O105" s="158" t="s">
        <v>110</v>
      </c>
    </row>
    <row r="106" ht="14.5" spans="12:15">
      <c r="L106" s="26" t="s">
        <v>256</v>
      </c>
      <c r="M106" s="26"/>
      <c r="N106" s="26" t="s">
        <v>28</v>
      </c>
      <c r="O106" s="158" t="s">
        <v>110</v>
      </c>
    </row>
    <row r="107" ht="14.5" spans="12:15">
      <c r="L107" s="26" t="s">
        <v>257</v>
      </c>
      <c r="M107" s="26"/>
      <c r="N107" s="26" t="s">
        <v>28</v>
      </c>
      <c r="O107" s="158" t="s">
        <v>110</v>
      </c>
    </row>
    <row r="108" ht="14.5" spans="12:15">
      <c r="L108" s="26" t="s">
        <v>258</v>
      </c>
      <c r="M108" s="26"/>
      <c r="N108" s="26" t="s">
        <v>28</v>
      </c>
      <c r="O108" s="26" t="s">
        <v>29</v>
      </c>
    </row>
    <row r="109" ht="14.5" spans="12:15">
      <c r="L109" s="26" t="s">
        <v>259</v>
      </c>
      <c r="M109" s="26"/>
      <c r="N109" s="26" t="s">
        <v>28</v>
      </c>
      <c r="O109" s="158" t="s">
        <v>110</v>
      </c>
    </row>
    <row r="110" ht="14.5" spans="12:15">
      <c r="L110" s="26" t="s">
        <v>260</v>
      </c>
      <c r="M110" s="26"/>
      <c r="N110" s="26" t="s">
        <v>28</v>
      </c>
      <c r="O110" s="158" t="s">
        <v>110</v>
      </c>
    </row>
    <row r="111" ht="14.5" spans="12:15">
      <c r="L111" s="26" t="s">
        <v>261</v>
      </c>
      <c r="M111" s="26"/>
      <c r="N111" s="26" t="s">
        <v>28</v>
      </c>
      <c r="O111" s="158" t="s">
        <v>110</v>
      </c>
    </row>
    <row r="112" ht="14.5" spans="12:15">
      <c r="L112" s="26" t="s">
        <v>262</v>
      </c>
      <c r="M112" s="26"/>
      <c r="N112" s="26" t="s">
        <v>28</v>
      </c>
      <c r="O112" s="158" t="s">
        <v>110</v>
      </c>
    </row>
    <row r="113" ht="14.5" spans="12:15">
      <c r="L113" s="26" t="s">
        <v>263</v>
      </c>
      <c r="M113" s="26"/>
      <c r="N113" s="26" t="s">
        <v>28</v>
      </c>
      <c r="O113" s="158" t="s">
        <v>110</v>
      </c>
    </row>
    <row r="114" ht="14.5" spans="12:15">
      <c r="L114" s="26" t="s">
        <v>264</v>
      </c>
      <c r="M114" s="26"/>
      <c r="N114" s="26" t="s">
        <v>28</v>
      </c>
      <c r="O114" s="26" t="s">
        <v>29</v>
      </c>
    </row>
    <row r="115" ht="14.5" spans="12:15">
      <c r="L115" s="26" t="s">
        <v>265</v>
      </c>
      <c r="M115" s="26"/>
      <c r="N115" s="26" t="s">
        <v>28</v>
      </c>
      <c r="O115" s="158" t="s">
        <v>110</v>
      </c>
    </row>
    <row r="116" ht="14.5" spans="12:15">
      <c r="L116" s="26" t="s">
        <v>266</v>
      </c>
      <c r="M116" s="26"/>
      <c r="N116" s="26" t="s">
        <v>28</v>
      </c>
      <c r="O116" s="158" t="s">
        <v>110</v>
      </c>
    </row>
    <row r="117" ht="14.5" spans="12:15">
      <c r="L117" s="26" t="s">
        <v>267</v>
      </c>
      <c r="M117" s="26"/>
      <c r="N117" s="26" t="s">
        <v>28</v>
      </c>
      <c r="O117" s="158" t="s">
        <v>110</v>
      </c>
    </row>
    <row r="118" ht="14.5" spans="12:15">
      <c r="L118" s="26" t="s">
        <v>268</v>
      </c>
      <c r="M118" s="26"/>
      <c r="N118" s="26" t="s">
        <v>28</v>
      </c>
      <c r="O118" s="158" t="s">
        <v>110</v>
      </c>
    </row>
    <row r="119" ht="14.5" spans="12:15">
      <c r="L119" s="26" t="s">
        <v>269</v>
      </c>
      <c r="M119" s="26"/>
      <c r="N119" s="26" t="s">
        <v>28</v>
      </c>
      <c r="O119" s="158" t="s">
        <v>110</v>
      </c>
    </row>
    <row r="120" ht="14.5" spans="12:15">
      <c r="L120" s="26" t="s">
        <v>270</v>
      </c>
      <c r="M120" s="26"/>
      <c r="N120" s="26" t="s">
        <v>28</v>
      </c>
      <c r="O120" s="26" t="s">
        <v>29</v>
      </c>
    </row>
    <row r="121" ht="14.5" spans="12:15">
      <c r="L121" s="26" t="s">
        <v>271</v>
      </c>
      <c r="M121" s="26"/>
      <c r="N121" s="26" t="s">
        <v>28</v>
      </c>
      <c r="O121" s="158" t="s">
        <v>110</v>
      </c>
    </row>
    <row r="122" ht="14.5" spans="12:15">
      <c r="L122" s="26" t="s">
        <v>272</v>
      </c>
      <c r="M122" s="26"/>
      <c r="N122" s="26" t="s">
        <v>28</v>
      </c>
      <c r="O122" s="158" t="s">
        <v>110</v>
      </c>
    </row>
    <row r="123" ht="14.5" spans="12:15">
      <c r="L123" s="26" t="s">
        <v>273</v>
      </c>
      <c r="M123" s="26"/>
      <c r="N123" s="26" t="s">
        <v>28</v>
      </c>
      <c r="O123" s="158" t="s">
        <v>110</v>
      </c>
    </row>
    <row r="124" ht="14.5" spans="12:15">
      <c r="L124" s="26" t="s">
        <v>274</v>
      </c>
      <c r="M124" s="26"/>
      <c r="N124" s="26" t="s">
        <v>28</v>
      </c>
      <c r="O124" s="158" t="s">
        <v>110</v>
      </c>
    </row>
    <row r="125" ht="14.5" spans="12:15">
      <c r="L125" s="26" t="s">
        <v>275</v>
      </c>
      <c r="M125" s="26"/>
      <c r="N125" s="26" t="s">
        <v>28</v>
      </c>
      <c r="O125" s="158" t="s">
        <v>110</v>
      </c>
    </row>
    <row r="126" ht="14.5" spans="12:15">
      <c r="L126" s="26" t="s">
        <v>276</v>
      </c>
      <c r="M126" s="26"/>
      <c r="N126" s="26" t="s">
        <v>28</v>
      </c>
      <c r="O126" s="26" t="s">
        <v>29</v>
      </c>
    </row>
    <row r="127" ht="14.5" spans="12:15">
      <c r="L127" s="26" t="s">
        <v>277</v>
      </c>
      <c r="M127" s="26"/>
      <c r="N127" s="26" t="s">
        <v>28</v>
      </c>
      <c r="O127" s="158" t="s">
        <v>110</v>
      </c>
    </row>
    <row r="128" ht="14.5" spans="12:15">
      <c r="L128" s="26" t="s">
        <v>278</v>
      </c>
      <c r="M128" s="26"/>
      <c r="N128" s="26" t="s">
        <v>28</v>
      </c>
      <c r="O128" s="158" t="s">
        <v>110</v>
      </c>
    </row>
    <row r="129" ht="14.5" spans="12:15">
      <c r="L129" s="26" t="s">
        <v>279</v>
      </c>
      <c r="M129" s="26"/>
      <c r="N129" s="26" t="s">
        <v>28</v>
      </c>
      <c r="O129" s="158" t="s">
        <v>110</v>
      </c>
    </row>
    <row r="130" ht="14.5" spans="12:15">
      <c r="L130" s="26" t="s">
        <v>280</v>
      </c>
      <c r="M130" s="26"/>
      <c r="N130" s="26" t="s">
        <v>28</v>
      </c>
      <c r="O130" s="158" t="s">
        <v>110</v>
      </c>
    </row>
    <row r="131" ht="14.5" spans="12:15">
      <c r="L131" s="26" t="s">
        <v>281</v>
      </c>
      <c r="M131" s="26"/>
      <c r="N131" s="26" t="s">
        <v>28</v>
      </c>
      <c r="O131" s="158" t="s">
        <v>110</v>
      </c>
    </row>
    <row r="132" ht="14.5" spans="12:15">
      <c r="L132" s="26" t="s">
        <v>282</v>
      </c>
      <c r="M132" s="26"/>
      <c r="N132" s="26" t="s">
        <v>28</v>
      </c>
      <c r="O132" s="26" t="s">
        <v>29</v>
      </c>
    </row>
    <row r="133" ht="14.5" spans="11:16">
      <c r="K133" s="26"/>
      <c r="L133" s="26" t="s">
        <v>283</v>
      </c>
      <c r="M133" s="26"/>
      <c r="N133" s="26" t="s">
        <v>28</v>
      </c>
      <c r="O133" s="158" t="s">
        <v>110</v>
      </c>
      <c r="P133" s="26"/>
    </row>
    <row r="134" ht="14.5" spans="11:16">
      <c r="K134" s="26"/>
      <c r="L134" s="26" t="s">
        <v>284</v>
      </c>
      <c r="M134" s="26"/>
      <c r="N134" s="26" t="s">
        <v>28</v>
      </c>
      <c r="O134" s="158" t="s">
        <v>110</v>
      </c>
      <c r="P134" s="26"/>
    </row>
    <row r="135" ht="14.5" spans="11:16">
      <c r="K135" s="26"/>
      <c r="L135" s="26" t="s">
        <v>285</v>
      </c>
      <c r="M135" s="26"/>
      <c r="N135" s="26" t="s">
        <v>28</v>
      </c>
      <c r="O135" s="158" t="s">
        <v>110</v>
      </c>
      <c r="P135" s="26"/>
    </row>
    <row r="136" ht="14.5" spans="11:16">
      <c r="K136" s="26"/>
      <c r="L136" s="26" t="s">
        <v>286</v>
      </c>
      <c r="M136" s="26"/>
      <c r="N136" s="26" t="s">
        <v>28</v>
      </c>
      <c r="O136" s="158" t="s">
        <v>110</v>
      </c>
      <c r="P136" s="26"/>
    </row>
    <row r="137" ht="14.5" spans="11:16">
      <c r="K137" s="26"/>
      <c r="L137" s="26" t="s">
        <v>287</v>
      </c>
      <c r="M137" s="26"/>
      <c r="N137" s="26" t="s">
        <v>28</v>
      </c>
      <c r="O137" s="158" t="s">
        <v>110</v>
      </c>
      <c r="P137" s="26"/>
    </row>
    <row r="138" ht="14.5" spans="11:16">
      <c r="K138" s="26"/>
      <c r="L138" s="26" t="s">
        <v>288</v>
      </c>
      <c r="M138" s="26"/>
      <c r="N138" s="26" t="s">
        <v>28</v>
      </c>
      <c r="O138" s="26" t="s">
        <v>29</v>
      </c>
      <c r="P138" s="26"/>
    </row>
    <row r="139" ht="14.5" spans="11:16">
      <c r="K139" s="26"/>
      <c r="L139" s="26" t="s">
        <v>289</v>
      </c>
      <c r="M139" s="26"/>
      <c r="N139" s="26" t="s">
        <v>28</v>
      </c>
      <c r="O139" s="158" t="s">
        <v>110</v>
      </c>
      <c r="P139" s="26"/>
    </row>
    <row r="140" ht="14.5" spans="11:16">
      <c r="K140" s="26"/>
      <c r="L140" s="26" t="s">
        <v>290</v>
      </c>
      <c r="M140" s="26"/>
      <c r="N140" s="26" t="s">
        <v>28</v>
      </c>
      <c r="O140" s="158" t="s">
        <v>110</v>
      </c>
      <c r="P140" s="26"/>
    </row>
    <row r="141" ht="14.5" spans="11:16">
      <c r="K141" s="26"/>
      <c r="L141" s="26" t="s">
        <v>291</v>
      </c>
      <c r="M141" s="26"/>
      <c r="N141" s="26" t="s">
        <v>28</v>
      </c>
      <c r="O141" s="158" t="s">
        <v>110</v>
      </c>
      <c r="P141" s="26"/>
    </row>
    <row r="142" ht="14.5" spans="11:16">
      <c r="K142" s="26"/>
      <c r="L142" s="26" t="s">
        <v>292</v>
      </c>
      <c r="M142" s="26"/>
      <c r="N142" s="26" t="s">
        <v>28</v>
      </c>
      <c r="O142" s="158" t="s">
        <v>110</v>
      </c>
      <c r="P142" s="26"/>
    </row>
    <row r="143" ht="14.5" spans="11:15">
      <c r="K143" s="26"/>
      <c r="L143" s="26" t="s">
        <v>293</v>
      </c>
      <c r="M143" s="26"/>
      <c r="N143" s="26" t="s">
        <v>28</v>
      </c>
      <c r="O143" s="158" t="s">
        <v>110</v>
      </c>
    </row>
    <row r="144" ht="14.5" spans="11:16">
      <c r="K144" s="26"/>
      <c r="L144" s="26" t="s">
        <v>294</v>
      </c>
      <c r="M144" s="26"/>
      <c r="N144" s="26" t="s">
        <v>28</v>
      </c>
      <c r="O144" s="26" t="s">
        <v>29</v>
      </c>
      <c r="P144" s="26"/>
    </row>
    <row r="145" ht="14.5" spans="11:16">
      <c r="K145" s="26"/>
      <c r="L145" s="26" t="s">
        <v>295</v>
      </c>
      <c r="M145" s="26"/>
      <c r="N145" s="26" t="s">
        <v>28</v>
      </c>
      <c r="O145" s="158" t="s">
        <v>110</v>
      </c>
      <c r="P145" s="26"/>
    </row>
    <row r="146" ht="14.5" spans="11:16">
      <c r="K146" s="26"/>
      <c r="L146" s="26" t="s">
        <v>296</v>
      </c>
      <c r="M146" s="26"/>
      <c r="N146" s="26" t="s">
        <v>28</v>
      </c>
      <c r="O146" s="26" t="s">
        <v>29</v>
      </c>
      <c r="P146" s="26"/>
    </row>
    <row r="147" ht="14.5" spans="11:16">
      <c r="K147" s="26"/>
      <c r="L147" s="26" t="s">
        <v>297</v>
      </c>
      <c r="M147" s="26"/>
      <c r="N147" s="26" t="s">
        <v>28</v>
      </c>
      <c r="O147" s="158" t="s">
        <v>110</v>
      </c>
      <c r="P147" s="26"/>
    </row>
    <row r="148" ht="14.5" spans="11:16">
      <c r="K148" s="26"/>
      <c r="L148" s="26" t="s">
        <v>298</v>
      </c>
      <c r="M148" s="26"/>
      <c r="N148" s="26" t="s">
        <v>28</v>
      </c>
      <c r="O148" s="26" t="s">
        <v>29</v>
      </c>
      <c r="P148" s="26"/>
    </row>
    <row r="149" ht="14.5" spans="11:16">
      <c r="K149" s="26"/>
      <c r="L149" s="26" t="s">
        <v>299</v>
      </c>
      <c r="M149" s="26"/>
      <c r="N149" s="26" t="s">
        <v>28</v>
      </c>
      <c r="O149" s="158" t="s">
        <v>110</v>
      </c>
      <c r="P149" s="26"/>
    </row>
    <row r="150" ht="14.5" spans="11:16">
      <c r="K150" s="26"/>
      <c r="L150" s="26" t="s">
        <v>300</v>
      </c>
      <c r="M150" s="26"/>
      <c r="N150" s="26" t="s">
        <v>28</v>
      </c>
      <c r="O150" s="26" t="s">
        <v>29</v>
      </c>
      <c r="P150" s="26"/>
    </row>
    <row r="151" ht="14.5" spans="11:16">
      <c r="K151" s="26"/>
      <c r="L151" s="26" t="s">
        <v>301</v>
      </c>
      <c r="M151" s="26"/>
      <c r="N151" s="26" t="s">
        <v>28</v>
      </c>
      <c r="O151" s="158" t="s">
        <v>110</v>
      </c>
      <c r="P151" s="26"/>
    </row>
    <row r="152" ht="14.5" spans="11:16">
      <c r="K152" s="26"/>
      <c r="L152" s="26" t="s">
        <v>302</v>
      </c>
      <c r="M152" s="26"/>
      <c r="N152" s="26" t="s">
        <v>28</v>
      </c>
      <c r="O152" s="26" t="s">
        <v>29</v>
      </c>
      <c r="P152" s="26"/>
    </row>
    <row r="153" ht="14.5" spans="11:16">
      <c r="K153" s="26"/>
      <c r="L153" s="26" t="s">
        <v>303</v>
      </c>
      <c r="M153" s="26"/>
      <c r="N153" s="26" t="s">
        <v>28</v>
      </c>
      <c r="O153" s="158" t="s">
        <v>110</v>
      </c>
      <c r="P153" s="26"/>
    </row>
    <row r="154" ht="14.5" spans="11:16">
      <c r="K154" s="26"/>
      <c r="L154" s="26" t="s">
        <v>304</v>
      </c>
      <c r="M154" s="26"/>
      <c r="N154" s="26" t="s">
        <v>28</v>
      </c>
      <c r="O154" s="26" t="s">
        <v>29</v>
      </c>
      <c r="P154" s="26"/>
    </row>
    <row r="155" ht="14.5" spans="12:15">
      <c r="L155" s="26" t="s">
        <v>305</v>
      </c>
      <c r="N155" s="26" t="s">
        <v>28</v>
      </c>
      <c r="O155" s="158" t="s">
        <v>110</v>
      </c>
    </row>
    <row r="156" ht="14.5" spans="12:15">
      <c r="L156" s="26" t="s">
        <v>306</v>
      </c>
      <c r="N156" s="26" t="s">
        <v>28</v>
      </c>
      <c r="O156" s="26" t="s">
        <v>29</v>
      </c>
    </row>
    <row r="157" ht="14.5" spans="12:15">
      <c r="L157" s="26" t="s">
        <v>307</v>
      </c>
      <c r="N157" s="26" t="s">
        <v>28</v>
      </c>
      <c r="O157" s="158" t="s">
        <v>110</v>
      </c>
    </row>
    <row r="158" ht="14.5" spans="12:15">
      <c r="L158" s="26" t="s">
        <v>308</v>
      </c>
      <c r="N158" s="26" t="s">
        <v>28</v>
      </c>
      <c r="O158" s="26" t="s">
        <v>29</v>
      </c>
    </row>
    <row r="159" ht="14.5" spans="12:15">
      <c r="L159" s="26" t="s">
        <v>309</v>
      </c>
      <c r="N159" s="26" t="s">
        <v>28</v>
      </c>
      <c r="O159" s="158" t="s">
        <v>110</v>
      </c>
    </row>
    <row r="160" ht="14.5" spans="12:15">
      <c r="L160" s="26" t="s">
        <v>310</v>
      </c>
      <c r="N160" s="26" t="s">
        <v>28</v>
      </c>
      <c r="O160" s="26" t="s">
        <v>29</v>
      </c>
    </row>
    <row r="161" ht="14.5" spans="12:15">
      <c r="L161" s="26" t="s">
        <v>311</v>
      </c>
      <c r="N161" s="26" t="s">
        <v>28</v>
      </c>
      <c r="O161" s="158" t="s">
        <v>110</v>
      </c>
    </row>
    <row r="162" ht="14.5" spans="12:15">
      <c r="L162" s="26" t="s">
        <v>312</v>
      </c>
      <c r="N162" s="26" t="s">
        <v>28</v>
      </c>
      <c r="O162" s="26" t="s">
        <v>29</v>
      </c>
    </row>
    <row r="163" ht="14.5" spans="12:15">
      <c r="L163" s="26" t="s">
        <v>313</v>
      </c>
      <c r="N163" s="26" t="s">
        <v>28</v>
      </c>
      <c r="O163" s="158" t="s">
        <v>110</v>
      </c>
    </row>
    <row r="164" ht="14.5" spans="12:15">
      <c r="L164" s="26" t="s">
        <v>314</v>
      </c>
      <c r="N164" s="26" t="s">
        <v>28</v>
      </c>
      <c r="O164" s="26" t="s">
        <v>29</v>
      </c>
    </row>
    <row r="165" ht="14.5" spans="12:15">
      <c r="L165" s="26" t="s">
        <v>315</v>
      </c>
      <c r="N165" s="26" t="s">
        <v>28</v>
      </c>
      <c r="O165" s="158" t="s">
        <v>110</v>
      </c>
    </row>
    <row r="166" ht="14.5" spans="12:15">
      <c r="L166" s="26" t="s">
        <v>316</v>
      </c>
      <c r="N166" s="26" t="s">
        <v>28</v>
      </c>
      <c r="O166" s="158" t="s">
        <v>110</v>
      </c>
    </row>
    <row r="167" ht="14.5" spans="12:15">
      <c r="L167" s="26" t="s">
        <v>317</v>
      </c>
      <c r="N167" s="26" t="s">
        <v>28</v>
      </c>
      <c r="O167" s="158" t="s">
        <v>110</v>
      </c>
    </row>
    <row r="168" ht="14.5" spans="12:15">
      <c r="L168" s="26" t="s">
        <v>318</v>
      </c>
      <c r="N168" s="26" t="s">
        <v>28</v>
      </c>
      <c r="O168" s="158" t="s">
        <v>110</v>
      </c>
    </row>
    <row r="169" ht="14.5" spans="12:15">
      <c r="L169" s="26" t="s">
        <v>319</v>
      </c>
      <c r="N169" s="26" t="s">
        <v>28</v>
      </c>
      <c r="O169" s="158" t="s">
        <v>110</v>
      </c>
    </row>
    <row r="170" ht="14.5" spans="12:15">
      <c r="L170" s="26" t="s">
        <v>320</v>
      </c>
      <c r="N170" s="26" t="s">
        <v>28</v>
      </c>
      <c r="O170" s="158" t="s">
        <v>29</v>
      </c>
    </row>
    <row r="171" ht="14.5" spans="12:15">
      <c r="L171" s="26" t="s">
        <v>321</v>
      </c>
      <c r="N171" s="26" t="s">
        <v>28</v>
      </c>
      <c r="O171" s="158" t="s">
        <v>110</v>
      </c>
    </row>
    <row r="172" ht="14.5" spans="12:15">
      <c r="L172" s="26" t="s">
        <v>322</v>
      </c>
      <c r="N172" s="26" t="s">
        <v>28</v>
      </c>
      <c r="O172" s="158" t="s">
        <v>110</v>
      </c>
    </row>
    <row r="173" ht="14.5" spans="12:15">
      <c r="L173" s="26" t="s">
        <v>323</v>
      </c>
      <c r="N173" s="26" t="s">
        <v>28</v>
      </c>
      <c r="O173" s="158" t="s">
        <v>110</v>
      </c>
    </row>
    <row r="174" ht="14.5" spans="12:15">
      <c r="L174" s="26" t="s">
        <v>324</v>
      </c>
      <c r="N174" s="26" t="s">
        <v>28</v>
      </c>
      <c r="O174" s="158" t="s">
        <v>110</v>
      </c>
    </row>
    <row r="175" ht="14.5" spans="12:15">
      <c r="L175" s="26" t="s">
        <v>325</v>
      </c>
      <c r="N175" s="26" t="s">
        <v>28</v>
      </c>
      <c r="O175" s="158" t="s">
        <v>110</v>
      </c>
    </row>
    <row r="176" ht="14.5" spans="12:15">
      <c r="L176" s="26" t="s">
        <v>326</v>
      </c>
      <c r="N176" s="26" t="s">
        <v>28</v>
      </c>
      <c r="O176" s="26" t="s">
        <v>29</v>
      </c>
    </row>
    <row r="177" ht="14.5" spans="12:15">
      <c r="L177" s="26" t="s">
        <v>327</v>
      </c>
      <c r="N177" s="26" t="s">
        <v>28</v>
      </c>
      <c r="O177" s="158" t="s">
        <v>110</v>
      </c>
    </row>
    <row r="178" ht="14.5" spans="12:15">
      <c r="L178" s="26" t="s">
        <v>328</v>
      </c>
      <c r="N178" s="26" t="s">
        <v>28</v>
      </c>
      <c r="O178" s="158" t="s">
        <v>110</v>
      </c>
    </row>
    <row r="179" ht="14.5" spans="12:15">
      <c r="L179" s="26" t="s">
        <v>329</v>
      </c>
      <c r="N179" s="26" t="s">
        <v>28</v>
      </c>
      <c r="O179" s="158" t="s">
        <v>110</v>
      </c>
    </row>
    <row r="180" ht="14.5" spans="12:15">
      <c r="L180" s="26" t="s">
        <v>330</v>
      </c>
      <c r="N180" s="26" t="s">
        <v>28</v>
      </c>
      <c r="O180" s="158" t="s">
        <v>110</v>
      </c>
    </row>
    <row r="181" ht="14.5" spans="12:15">
      <c r="L181" s="26" t="s">
        <v>331</v>
      </c>
      <c r="N181" s="26" t="s">
        <v>28</v>
      </c>
      <c r="O181" s="158" t="s">
        <v>110</v>
      </c>
    </row>
    <row r="182" ht="14.5" spans="12:15">
      <c r="L182" s="26" t="s">
        <v>332</v>
      </c>
      <c r="N182" s="26" t="s">
        <v>28</v>
      </c>
      <c r="O182" s="26" t="s">
        <v>29</v>
      </c>
    </row>
    <row r="183" ht="14.5" spans="12:15">
      <c r="L183" s="26" t="s">
        <v>333</v>
      </c>
      <c r="N183" s="26" t="s">
        <v>28</v>
      </c>
      <c r="O183" s="158" t="s">
        <v>110</v>
      </c>
    </row>
    <row r="184" ht="14.5" spans="12:15">
      <c r="L184" s="26" t="s">
        <v>334</v>
      </c>
      <c r="N184" s="26" t="s">
        <v>28</v>
      </c>
      <c r="O184" s="158" t="s">
        <v>110</v>
      </c>
    </row>
    <row r="185" ht="14.5" spans="12:15">
      <c r="L185" s="26" t="s">
        <v>335</v>
      </c>
      <c r="N185" s="26" t="s">
        <v>28</v>
      </c>
      <c r="O185" s="158" t="s">
        <v>110</v>
      </c>
    </row>
    <row r="186" ht="14.5" spans="12:15">
      <c r="L186" s="26" t="s">
        <v>336</v>
      </c>
      <c r="N186" s="26" t="s">
        <v>28</v>
      </c>
      <c r="O186" s="158" t="s">
        <v>110</v>
      </c>
    </row>
    <row r="187" ht="14.5" spans="12:15">
      <c r="L187" s="26" t="s">
        <v>337</v>
      </c>
      <c r="N187" s="26" t="s">
        <v>28</v>
      </c>
      <c r="O187" s="158" t="s">
        <v>110</v>
      </c>
    </row>
    <row r="188" ht="14.5" spans="12:15">
      <c r="L188" s="26" t="s">
        <v>338</v>
      </c>
      <c r="N188" s="26" t="s">
        <v>28</v>
      </c>
      <c r="O188" s="26" t="s">
        <v>29</v>
      </c>
    </row>
    <row r="189" ht="14.5" spans="12:15">
      <c r="L189" s="26" t="s">
        <v>339</v>
      </c>
      <c r="N189" s="26" t="s">
        <v>28</v>
      </c>
      <c r="O189" s="158" t="s">
        <v>110</v>
      </c>
    </row>
    <row r="190" ht="14.5" spans="12:15">
      <c r="L190" s="26" t="s">
        <v>340</v>
      </c>
      <c r="N190" s="26" t="s">
        <v>28</v>
      </c>
      <c r="O190" s="158" t="s">
        <v>110</v>
      </c>
    </row>
    <row r="191" ht="14.5" spans="12:15">
      <c r="L191" s="26" t="s">
        <v>341</v>
      </c>
      <c r="N191" s="26" t="s">
        <v>28</v>
      </c>
      <c r="O191" s="158" t="s">
        <v>110</v>
      </c>
    </row>
    <row r="192" ht="14.5" spans="12:15">
      <c r="L192" s="26" t="s">
        <v>342</v>
      </c>
      <c r="N192" s="26" t="s">
        <v>28</v>
      </c>
      <c r="O192" s="158" t="s">
        <v>110</v>
      </c>
    </row>
    <row r="193" ht="14.5" spans="12:15">
      <c r="L193" s="26" t="s">
        <v>343</v>
      </c>
      <c r="N193" s="26" t="s">
        <v>28</v>
      </c>
      <c r="O193" s="158" t="s">
        <v>110</v>
      </c>
    </row>
    <row r="194" ht="14.5" spans="12:15">
      <c r="L194" s="26" t="s">
        <v>344</v>
      </c>
      <c r="N194" s="26" t="s">
        <v>28</v>
      </c>
      <c r="O194" s="26" t="s">
        <v>29</v>
      </c>
    </row>
    <row r="195" ht="14.5" spans="12:15">
      <c r="L195" s="26" t="s">
        <v>345</v>
      </c>
      <c r="N195" s="26" t="s">
        <v>28</v>
      </c>
      <c r="O195" s="158" t="s">
        <v>110</v>
      </c>
    </row>
    <row r="196" ht="14.5" spans="12:15">
      <c r="L196" s="26" t="s">
        <v>346</v>
      </c>
      <c r="N196" s="26" t="s">
        <v>28</v>
      </c>
      <c r="O196" s="158" t="s">
        <v>110</v>
      </c>
    </row>
    <row r="197" ht="14.5" spans="12:15">
      <c r="L197" s="26" t="s">
        <v>347</v>
      </c>
      <c r="N197" s="26" t="s">
        <v>28</v>
      </c>
      <c r="O197" s="158" t="s">
        <v>110</v>
      </c>
    </row>
    <row r="198" ht="14.5" spans="12:15">
      <c r="L198" s="26" t="s">
        <v>348</v>
      </c>
      <c r="N198" s="26" t="s">
        <v>28</v>
      </c>
      <c r="O198" s="158" t="s">
        <v>110</v>
      </c>
    </row>
    <row r="199" ht="14.5" spans="12:15">
      <c r="L199" s="26" t="s">
        <v>349</v>
      </c>
      <c r="N199" s="26" t="s">
        <v>28</v>
      </c>
      <c r="O199" s="158" t="s">
        <v>110</v>
      </c>
    </row>
    <row r="200" ht="14.5" spans="12:15">
      <c r="L200" s="26" t="s">
        <v>350</v>
      </c>
      <c r="N200" s="26" t="s">
        <v>28</v>
      </c>
      <c r="O200" s="26" t="s">
        <v>29</v>
      </c>
    </row>
    <row r="201" ht="14.5" spans="12:15">
      <c r="L201" s="26" t="s">
        <v>351</v>
      </c>
      <c r="N201" s="26" t="s">
        <v>28</v>
      </c>
      <c r="O201" s="158" t="s">
        <v>110</v>
      </c>
    </row>
    <row r="202" ht="14.5" spans="12:15">
      <c r="L202" s="26" t="s">
        <v>352</v>
      </c>
      <c r="N202" s="26" t="s">
        <v>28</v>
      </c>
      <c r="O202" s="158" t="s">
        <v>110</v>
      </c>
    </row>
    <row r="203" ht="14.5" spans="12:15">
      <c r="L203" s="26" t="s">
        <v>353</v>
      </c>
      <c r="N203" s="26" t="s">
        <v>28</v>
      </c>
      <c r="O203" s="158" t="s">
        <v>110</v>
      </c>
    </row>
    <row r="204" ht="14.5" spans="12:15">
      <c r="L204" s="26" t="s">
        <v>354</v>
      </c>
      <c r="N204" s="26" t="s">
        <v>28</v>
      </c>
      <c r="O204" s="158" t="s">
        <v>110</v>
      </c>
    </row>
    <row r="205" ht="14.5" spans="12:15">
      <c r="L205" s="26" t="s">
        <v>355</v>
      </c>
      <c r="N205" s="26" t="s">
        <v>28</v>
      </c>
      <c r="O205" s="158" t="s">
        <v>110</v>
      </c>
    </row>
    <row r="206" ht="14.5" spans="12:15">
      <c r="L206" s="26" t="s">
        <v>356</v>
      </c>
      <c r="N206" s="26" t="s">
        <v>28</v>
      </c>
      <c r="O206" s="26" t="s">
        <v>29</v>
      </c>
    </row>
    <row r="207" ht="14.5" spans="12:15">
      <c r="L207" s="26" t="s">
        <v>357</v>
      </c>
      <c r="N207" s="26" t="s">
        <v>28</v>
      </c>
      <c r="O207" s="158" t="s">
        <v>110</v>
      </c>
    </row>
    <row r="208" ht="14.5" spans="12:15">
      <c r="L208" s="26" t="s">
        <v>358</v>
      </c>
      <c r="N208" s="26" t="s">
        <v>28</v>
      </c>
      <c r="O208" s="158" t="s">
        <v>110</v>
      </c>
    </row>
    <row r="209" ht="14.5" spans="12:15">
      <c r="L209" s="26" t="s">
        <v>359</v>
      </c>
      <c r="N209" s="26" t="s">
        <v>28</v>
      </c>
      <c r="O209" s="158" t="s">
        <v>110</v>
      </c>
    </row>
    <row r="210" ht="14.5" spans="12:15">
      <c r="L210" s="26" t="s">
        <v>360</v>
      </c>
      <c r="N210" s="26" t="s">
        <v>28</v>
      </c>
      <c r="O210" s="158" t="s">
        <v>110</v>
      </c>
    </row>
    <row r="211" ht="14.5" spans="12:15">
      <c r="L211" s="26" t="s">
        <v>361</v>
      </c>
      <c r="N211" s="26" t="s">
        <v>28</v>
      </c>
      <c r="O211" s="158" t="s">
        <v>110</v>
      </c>
    </row>
    <row r="212" ht="14.5" spans="12:15">
      <c r="L212" s="26" t="s">
        <v>362</v>
      </c>
      <c r="N212" s="26" t="s">
        <v>28</v>
      </c>
      <c r="O212" s="26" t="s">
        <v>29</v>
      </c>
    </row>
    <row r="213" ht="14.5" spans="12:15">
      <c r="L213" s="26" t="s">
        <v>363</v>
      </c>
      <c r="N213" s="26" t="s">
        <v>28</v>
      </c>
      <c r="O213" s="158" t="s">
        <v>110</v>
      </c>
    </row>
    <row r="214" ht="14.5" spans="12:15">
      <c r="L214" s="26" t="s">
        <v>364</v>
      </c>
      <c r="N214" s="26" t="s">
        <v>28</v>
      </c>
      <c r="O214" s="158" t="s">
        <v>110</v>
      </c>
    </row>
    <row r="215" ht="14.5" spans="12:15">
      <c r="L215" s="26" t="s">
        <v>365</v>
      </c>
      <c r="N215" s="26" t="s">
        <v>28</v>
      </c>
      <c r="O215" s="158" t="s">
        <v>110</v>
      </c>
    </row>
    <row r="216" ht="14.5" spans="12:15">
      <c r="L216" s="26" t="s">
        <v>366</v>
      </c>
      <c r="N216" s="26" t="s">
        <v>28</v>
      </c>
      <c r="O216" s="158" t="s">
        <v>110</v>
      </c>
    </row>
    <row r="217" ht="14.5" spans="12:15">
      <c r="L217" s="26" t="s">
        <v>367</v>
      </c>
      <c r="N217" s="26" t="s">
        <v>28</v>
      </c>
      <c r="O217" s="158" t="s">
        <v>110</v>
      </c>
    </row>
    <row r="218" ht="14.5" spans="12:15">
      <c r="L218" s="26" t="s">
        <v>368</v>
      </c>
      <c r="N218" s="26" t="s">
        <v>28</v>
      </c>
      <c r="O218" s="26" t="s">
        <v>29</v>
      </c>
    </row>
    <row r="219" ht="14.5" spans="12:15">
      <c r="L219" s="26" t="s">
        <v>369</v>
      </c>
      <c r="N219" s="26" t="s">
        <v>28</v>
      </c>
      <c r="O219" s="158" t="s">
        <v>110</v>
      </c>
    </row>
    <row r="220" ht="14.5" spans="12:15">
      <c r="L220" s="26" t="s">
        <v>370</v>
      </c>
      <c r="N220" s="26" t="s">
        <v>28</v>
      </c>
      <c r="O220" s="158" t="s">
        <v>110</v>
      </c>
    </row>
    <row r="221" ht="14.5" spans="12:15">
      <c r="L221" s="26" t="s">
        <v>371</v>
      </c>
      <c r="N221" s="26" t="s">
        <v>28</v>
      </c>
      <c r="O221" s="158" t="s">
        <v>110</v>
      </c>
    </row>
    <row r="222" ht="14.5" spans="12:15">
      <c r="L222" s="26" t="s">
        <v>372</v>
      </c>
      <c r="N222" s="26" t="s">
        <v>28</v>
      </c>
      <c r="O222" s="158" t="s">
        <v>110</v>
      </c>
    </row>
    <row r="223" ht="14.5" spans="12:15">
      <c r="L223" s="26" t="s">
        <v>373</v>
      </c>
      <c r="N223" s="26" t="s">
        <v>28</v>
      </c>
      <c r="O223" s="158" t="s">
        <v>110</v>
      </c>
    </row>
    <row r="224" ht="14.5" spans="11:19">
      <c r="K224" s="164" t="s">
        <v>374</v>
      </c>
      <c r="L224" s="165" t="s">
        <v>375</v>
      </c>
      <c r="M224" s="164" t="s">
        <v>376</v>
      </c>
      <c r="N224" s="164" t="s">
        <v>28</v>
      </c>
      <c r="O224" s="164" t="s">
        <v>110</v>
      </c>
      <c r="P224" s="164" t="s">
        <v>219</v>
      </c>
      <c r="Q224" s="102"/>
      <c r="R224" s="168" t="s">
        <v>377</v>
      </c>
      <c r="S224" s="168" t="s">
        <v>378</v>
      </c>
    </row>
    <row r="225" ht="14.5" spans="11:19">
      <c r="K225" s="36"/>
      <c r="L225" s="164" t="s">
        <v>379</v>
      </c>
      <c r="M225" s="164"/>
      <c r="N225" s="164" t="s">
        <v>28</v>
      </c>
      <c r="O225" s="164" t="s">
        <v>110</v>
      </c>
      <c r="P225" s="164"/>
      <c r="Q225" s="102"/>
      <c r="R225" s="102"/>
      <c r="S225" s="102"/>
    </row>
    <row r="226" ht="20" spans="11:19">
      <c r="K226" s="164"/>
      <c r="L226" s="164" t="s">
        <v>380</v>
      </c>
      <c r="M226" s="164"/>
      <c r="N226" s="164" t="s">
        <v>28</v>
      </c>
      <c r="O226" s="164" t="s">
        <v>110</v>
      </c>
      <c r="P226" s="164"/>
      <c r="Q226" s="102"/>
      <c r="R226" s="169" t="s">
        <v>381</v>
      </c>
      <c r="S226" s="102"/>
    </row>
    <row r="227" ht="14.5" spans="11:19">
      <c r="K227" s="164"/>
      <c r="L227" s="164" t="s">
        <v>382</v>
      </c>
      <c r="M227" s="164"/>
      <c r="N227" s="164" t="s">
        <v>28</v>
      </c>
      <c r="O227" s="164" t="s">
        <v>110</v>
      </c>
      <c r="P227" s="164"/>
      <c r="Q227" s="102"/>
      <c r="R227" s="102"/>
      <c r="S227" s="102"/>
    </row>
    <row r="228" ht="14.5" spans="11:19">
      <c r="K228" s="164"/>
      <c r="L228" s="164" t="s">
        <v>383</v>
      </c>
      <c r="M228" s="164"/>
      <c r="N228" s="164" t="s">
        <v>28</v>
      </c>
      <c r="O228" s="164" t="s">
        <v>110</v>
      </c>
      <c r="P228" s="164"/>
      <c r="Q228" s="102"/>
      <c r="R228" s="102"/>
      <c r="S228" s="102"/>
    </row>
    <row r="229" ht="14.5" spans="11:19">
      <c r="K229" s="164"/>
      <c r="L229" s="166" t="s">
        <v>384</v>
      </c>
      <c r="M229" s="167"/>
      <c r="N229" s="167" t="s">
        <v>28</v>
      </c>
      <c r="O229" s="167" t="s">
        <v>110</v>
      </c>
      <c r="P229" s="164"/>
      <c r="Q229" s="102"/>
      <c r="R229" s="102"/>
      <c r="S229" s="102"/>
    </row>
    <row r="230" ht="14.5" spans="11:19">
      <c r="K230" s="164"/>
      <c r="L230" s="166" t="s">
        <v>385</v>
      </c>
      <c r="M230" s="167"/>
      <c r="N230" s="167" t="s">
        <v>28</v>
      </c>
      <c r="O230" s="167" t="s">
        <v>110</v>
      </c>
      <c r="P230" s="164"/>
      <c r="Q230" s="102"/>
      <c r="R230" s="102"/>
      <c r="S230" s="102"/>
    </row>
    <row r="231" ht="14.5" spans="11:19">
      <c r="K231" s="164"/>
      <c r="L231" s="166" t="s">
        <v>386</v>
      </c>
      <c r="M231" s="167"/>
      <c r="N231" s="167" t="s">
        <v>28</v>
      </c>
      <c r="O231" s="167" t="s">
        <v>110</v>
      </c>
      <c r="P231" s="164"/>
      <c r="Q231" s="102"/>
      <c r="R231" s="102"/>
      <c r="S231" s="102"/>
    </row>
    <row r="232" ht="14.5" spans="11:19">
      <c r="K232" s="105"/>
      <c r="L232" s="102"/>
      <c r="M232" s="102"/>
      <c r="N232" s="102"/>
      <c r="O232" s="102"/>
      <c r="P232" s="102"/>
      <c r="Q232" s="102"/>
      <c r="R232" s="102"/>
      <c r="S232" s="102"/>
    </row>
    <row r="233" spans="11:19">
      <c r="K233" s="102"/>
      <c r="L233" s="102"/>
      <c r="M233" s="102"/>
      <c r="N233" s="102"/>
      <c r="O233" s="102"/>
      <c r="P233" s="102"/>
      <c r="Q233" s="102"/>
      <c r="R233" s="102"/>
      <c r="S233" s="102"/>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62" zoomScaleNormal="62" workbookViewId="0">
      <selection activeCell="I31" sqref="I31"/>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103"/>
      <c r="C1" s="103"/>
      <c r="D1" s="103"/>
      <c r="E1" s="108" t="s">
        <v>387</v>
      </c>
      <c r="F1" s="109"/>
      <c r="G1" s="103"/>
      <c r="H1" s="103"/>
      <c r="I1" s="103"/>
      <c r="J1" s="103"/>
      <c r="K1" s="103"/>
      <c r="L1" s="103"/>
      <c r="M1" s="103"/>
      <c r="N1" s="103"/>
      <c r="O1" s="103"/>
      <c r="P1" s="103"/>
      <c r="Q1" s="103"/>
      <c r="R1" s="126" t="s">
        <v>388</v>
      </c>
      <c r="S1" s="103"/>
      <c r="T1" s="103"/>
      <c r="U1" s="103"/>
      <c r="V1" s="103"/>
      <c r="W1" s="103"/>
      <c r="X1" s="103"/>
      <c r="Y1" s="13"/>
      <c r="Z1" s="103"/>
      <c r="AA1" s="103"/>
      <c r="AB1" s="103"/>
      <c r="AC1" s="103"/>
      <c r="AD1" s="103"/>
      <c r="AE1" s="103"/>
      <c r="AF1" s="103"/>
      <c r="AG1" s="103"/>
      <c r="AH1" s="103"/>
      <c r="AI1" s="103"/>
      <c r="AJ1" s="103"/>
      <c r="AK1" s="103"/>
      <c r="AL1" s="103"/>
      <c r="AM1" s="103"/>
      <c r="AN1" s="103"/>
      <c r="AO1" s="103"/>
      <c r="AP1" s="103"/>
      <c r="AQ1" s="103"/>
      <c r="AR1" s="103"/>
      <c r="AS1" s="103"/>
    </row>
    <row r="2" s="107" customFormat="1" ht="14.5" spans="2:45">
      <c r="B2" s="110"/>
      <c r="C2" s="110"/>
      <c r="D2" s="110"/>
      <c r="E2" s="110"/>
      <c r="F2" s="110"/>
      <c r="G2" s="110"/>
      <c r="H2" s="111" t="s">
        <v>389</v>
      </c>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row>
    <row r="3" ht="14.5" spans="2:45">
      <c r="B3" s="108" t="s">
        <v>390</v>
      </c>
      <c r="C3" s="103"/>
      <c r="D3" s="103"/>
      <c r="E3" s="103"/>
      <c r="F3" s="108" t="s">
        <v>13</v>
      </c>
      <c r="G3" s="108" t="s">
        <v>391</v>
      </c>
      <c r="H3" s="108" t="s">
        <v>392</v>
      </c>
      <c r="I3" s="27" t="s">
        <v>393</v>
      </c>
      <c r="J3" s="27" t="s">
        <v>394</v>
      </c>
      <c r="K3" s="27" t="s">
        <v>395</v>
      </c>
      <c r="L3" s="27" t="s">
        <v>396</v>
      </c>
      <c r="M3" s="27" t="s">
        <v>397</v>
      </c>
      <c r="N3" s="27" t="s">
        <v>398</v>
      </c>
      <c r="O3" s="27" t="s">
        <v>399</v>
      </c>
      <c r="P3" s="108"/>
      <c r="Q3" s="108"/>
      <c r="R3" s="108"/>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row>
    <row r="4" ht="14.5" spans="2:45">
      <c r="B4" s="103"/>
      <c r="C4" s="103"/>
      <c r="D4" s="103"/>
      <c r="E4" s="103"/>
      <c r="F4" t="s">
        <v>384</v>
      </c>
      <c r="G4" t="s">
        <v>400</v>
      </c>
      <c r="H4" t="s">
        <v>228</v>
      </c>
      <c r="I4">
        <v>0.83</v>
      </c>
      <c r="J4">
        <v>0.83</v>
      </c>
      <c r="K4">
        <v>0.83</v>
      </c>
      <c r="L4">
        <v>0.83</v>
      </c>
      <c r="M4">
        <v>0.83</v>
      </c>
      <c r="N4">
        <v>0.83</v>
      </c>
      <c r="O4">
        <v>0.83</v>
      </c>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row>
    <row r="5" ht="14.5" spans="6:15">
      <c r="F5" t="s">
        <v>385</v>
      </c>
      <c r="G5" s="128" t="s">
        <v>401</v>
      </c>
      <c r="H5" t="s">
        <v>228</v>
      </c>
      <c r="I5">
        <v>0.795</v>
      </c>
      <c r="J5">
        <v>0.795</v>
      </c>
      <c r="K5">
        <v>0.795</v>
      </c>
      <c r="L5">
        <v>0.795</v>
      </c>
      <c r="M5">
        <v>0.795</v>
      </c>
      <c r="N5">
        <v>0.795</v>
      </c>
      <c r="O5">
        <v>0.795</v>
      </c>
    </row>
    <row r="6" spans="6:15">
      <c r="F6" t="s">
        <v>386</v>
      </c>
      <c r="G6" t="s">
        <v>402</v>
      </c>
      <c r="H6" t="s">
        <v>228</v>
      </c>
      <c r="I6">
        <v>0.785</v>
      </c>
      <c r="J6">
        <v>0.785</v>
      </c>
      <c r="K6">
        <v>0.785</v>
      </c>
      <c r="L6">
        <v>0.785</v>
      </c>
      <c r="M6">
        <v>0.785</v>
      </c>
      <c r="N6">
        <v>0.785</v>
      </c>
      <c r="O6">
        <v>0.785</v>
      </c>
    </row>
    <row r="10" spans="8:8">
      <c r="H10" s="13"/>
    </row>
    <row r="12" s="107" customFormat="1" ht="14.5" spans="2:45">
      <c r="B12" s="110"/>
      <c r="C12" s="110"/>
      <c r="D12" s="110"/>
      <c r="E12" s="110"/>
      <c r="F12" s="110"/>
      <c r="G12" s="110"/>
      <c r="H12" s="111" t="s">
        <v>403</v>
      </c>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row>
    <row r="13" ht="14.5" spans="2:45">
      <c r="B13" s="103"/>
      <c r="C13" s="103"/>
      <c r="D13" s="103"/>
      <c r="E13" s="103"/>
      <c r="F13" s="108" t="s">
        <v>13</v>
      </c>
      <c r="G13" s="108" t="s">
        <v>391</v>
      </c>
      <c r="H13" s="108" t="s">
        <v>392</v>
      </c>
      <c r="I13" s="27" t="s">
        <v>393</v>
      </c>
      <c r="J13" s="27" t="s">
        <v>394</v>
      </c>
      <c r="K13" s="27" t="s">
        <v>395</v>
      </c>
      <c r="L13" s="27" t="s">
        <v>396</v>
      </c>
      <c r="M13" s="27" t="s">
        <v>397</v>
      </c>
      <c r="N13" s="27" t="s">
        <v>398</v>
      </c>
      <c r="O13" s="27" t="s">
        <v>399</v>
      </c>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row>
    <row r="14" ht="13" spans="6:45">
      <c r="F14" t="s">
        <v>384</v>
      </c>
      <c r="G14" t="s">
        <v>400</v>
      </c>
      <c r="H14" t="s">
        <v>228</v>
      </c>
      <c r="I14" s="117">
        <v>1</v>
      </c>
      <c r="J14" s="117">
        <v>1</v>
      </c>
      <c r="K14" s="117">
        <v>1</v>
      </c>
      <c r="L14" s="117">
        <v>1</v>
      </c>
      <c r="M14" s="117">
        <v>1</v>
      </c>
      <c r="N14" s="117">
        <v>1</v>
      </c>
      <c r="O14" s="117">
        <v>1</v>
      </c>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row>
    <row r="15" ht="14.5" spans="6:45">
      <c r="F15" t="s">
        <v>385</v>
      </c>
      <c r="G15" s="128" t="s">
        <v>401</v>
      </c>
      <c r="H15" t="s">
        <v>228</v>
      </c>
      <c r="I15" s="103">
        <v>1</v>
      </c>
      <c r="J15" s="103">
        <v>1</v>
      </c>
      <c r="K15" s="103">
        <v>1</v>
      </c>
      <c r="L15" s="103">
        <v>1</v>
      </c>
      <c r="M15" s="103">
        <v>1</v>
      </c>
      <c r="N15" s="103">
        <v>1</v>
      </c>
      <c r="O15" s="103">
        <v>1</v>
      </c>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row>
    <row r="16" ht="14.5" spans="6:45">
      <c r="F16" t="s">
        <v>386</v>
      </c>
      <c r="G16" t="s">
        <v>402</v>
      </c>
      <c r="H16" t="s">
        <v>228</v>
      </c>
      <c r="I16" s="117">
        <v>1</v>
      </c>
      <c r="J16" s="117">
        <v>1</v>
      </c>
      <c r="K16" s="117">
        <v>1</v>
      </c>
      <c r="L16" s="117">
        <v>1</v>
      </c>
      <c r="M16" s="117">
        <v>1</v>
      </c>
      <c r="N16" s="117">
        <v>1</v>
      </c>
      <c r="O16" s="117">
        <v>1</v>
      </c>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row>
    <row r="19" s="102" customFormat="1" ht="14.5" spans="6:45">
      <c r="F19" s="105"/>
      <c r="G19" s="105"/>
      <c r="H19" s="109"/>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row>
    <row r="20" s="102" customFormat="1" ht="14.5" spans="6:45">
      <c r="F20" s="109"/>
      <c r="G20" s="109"/>
      <c r="H20" s="109"/>
      <c r="I20" s="99"/>
      <c r="J20" s="99"/>
      <c r="K20" s="99"/>
      <c r="L20" s="99"/>
      <c r="M20" s="99"/>
      <c r="N20" s="99"/>
      <c r="O20" s="99"/>
      <c r="P20" s="109"/>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c r="AN20" s="109"/>
      <c r="AO20" s="109"/>
      <c r="AP20" s="109"/>
      <c r="AQ20" s="109"/>
      <c r="AR20" s="109"/>
      <c r="AS20" s="109"/>
    </row>
    <row r="21" s="107" customFormat="1" ht="14.5" spans="6:45">
      <c r="F21" s="110"/>
      <c r="G21" s="110"/>
      <c r="H21" s="111" t="s">
        <v>404</v>
      </c>
      <c r="I21" s="110"/>
      <c r="J21" s="110"/>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row>
    <row r="22" ht="14.5" spans="6:45">
      <c r="F22" s="108" t="s">
        <v>13</v>
      </c>
      <c r="G22" s="108" t="s">
        <v>391</v>
      </c>
      <c r="H22" s="108" t="s">
        <v>392</v>
      </c>
      <c r="I22" s="27" t="s">
        <v>393</v>
      </c>
      <c r="J22" s="27" t="s">
        <v>394</v>
      </c>
      <c r="K22" s="27" t="s">
        <v>395</v>
      </c>
      <c r="L22" s="27" t="s">
        <v>396</v>
      </c>
      <c r="M22" s="27" t="s">
        <v>397</v>
      </c>
      <c r="N22" s="27" t="s">
        <v>398</v>
      </c>
      <c r="O22" s="27" t="s">
        <v>399</v>
      </c>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row>
    <row r="23" ht="14.5" spans="6:45">
      <c r="F23" t="s">
        <v>384</v>
      </c>
      <c r="G23" s="103"/>
      <c r="H23" s="103"/>
      <c r="I23" s="108">
        <v>30</v>
      </c>
      <c r="J23" s="108">
        <v>30</v>
      </c>
      <c r="K23" s="108">
        <v>30</v>
      </c>
      <c r="L23" s="108">
        <v>30</v>
      </c>
      <c r="M23" s="108">
        <v>30</v>
      </c>
      <c r="N23" s="108">
        <v>30</v>
      </c>
      <c r="O23" s="108">
        <v>30</v>
      </c>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row>
    <row r="24" spans="6:15">
      <c r="F24" t="s">
        <v>385</v>
      </c>
      <c r="I24">
        <v>30</v>
      </c>
      <c r="J24">
        <v>30</v>
      </c>
      <c r="K24">
        <v>30</v>
      </c>
      <c r="L24">
        <v>30</v>
      </c>
      <c r="M24">
        <v>30</v>
      </c>
      <c r="N24">
        <v>30</v>
      </c>
      <c r="O24">
        <v>30</v>
      </c>
    </row>
    <row r="25" spans="6:15">
      <c r="F25" t="s">
        <v>386</v>
      </c>
      <c r="I25" s="108">
        <v>30</v>
      </c>
      <c r="J25" s="108">
        <v>30</v>
      </c>
      <c r="K25" s="108">
        <v>30</v>
      </c>
      <c r="L25" s="108">
        <v>30</v>
      </c>
      <c r="M25" s="108">
        <v>30</v>
      </c>
      <c r="N25" s="108">
        <v>30</v>
      </c>
      <c r="O25" s="108">
        <v>30</v>
      </c>
    </row>
    <row r="29" ht="93" spans="23:31">
      <c r="W29" s="139" t="s">
        <v>405</v>
      </c>
      <c r="X29" s="139"/>
      <c r="Y29" s="139"/>
      <c r="Z29" s="139"/>
      <c r="AA29" s="139"/>
      <c r="AB29" s="139"/>
      <c r="AC29" s="139"/>
      <c r="AE29" s="146" t="s">
        <v>406</v>
      </c>
    </row>
    <row r="30" ht="77.5" spans="23:31">
      <c r="W30" s="140" t="s">
        <v>407</v>
      </c>
      <c r="X30" s="140" t="s">
        <v>408</v>
      </c>
      <c r="Y30" s="147" t="s">
        <v>409</v>
      </c>
      <c r="Z30" s="147" t="s">
        <v>410</v>
      </c>
      <c r="AA30" s="147" t="s">
        <v>411</v>
      </c>
      <c r="AB30" s="147" t="s">
        <v>412</v>
      </c>
      <c r="AC30" s="147" t="s">
        <v>413</v>
      </c>
      <c r="AE30" s="146" t="s">
        <v>414</v>
      </c>
    </row>
    <row r="31" ht="155" spans="3:31">
      <c r="C31" s="103"/>
      <c r="D31" s="103"/>
      <c r="E31" s="103"/>
      <c r="F31" s="108"/>
      <c r="G31" s="103"/>
      <c r="H31" s="103"/>
      <c r="I31" s="103"/>
      <c r="J31" s="103"/>
      <c r="K31" s="103"/>
      <c r="L31" s="103"/>
      <c r="M31" s="103"/>
      <c r="N31" s="103"/>
      <c r="O31" s="103"/>
      <c r="P31" s="103"/>
      <c r="W31" s="141" t="s">
        <v>415</v>
      </c>
      <c r="X31" s="142"/>
      <c r="Y31" s="142"/>
      <c r="Z31" s="148" t="s">
        <v>416</v>
      </c>
      <c r="AA31" s="148" t="s">
        <v>417</v>
      </c>
      <c r="AB31" s="148">
        <v>439</v>
      </c>
      <c r="AC31" s="148" t="s">
        <v>418</v>
      </c>
      <c r="AE31" s="146" t="s">
        <v>419</v>
      </c>
    </row>
    <row r="32" s="102" customFormat="1" ht="14.5" spans="3:29">
      <c r="C32" s="105"/>
      <c r="D32" s="105"/>
      <c r="E32" s="105"/>
      <c r="F32" s="110"/>
      <c r="G32" s="110"/>
      <c r="H32" s="111" t="s">
        <v>420</v>
      </c>
      <c r="I32" s="110"/>
      <c r="J32" s="110"/>
      <c r="K32" s="110"/>
      <c r="L32" s="110"/>
      <c r="M32" s="110"/>
      <c r="N32" s="110"/>
      <c r="O32" s="110"/>
      <c r="P32" s="105"/>
      <c r="W32" s="141" t="s">
        <v>421</v>
      </c>
      <c r="X32" s="142"/>
      <c r="Y32" s="142"/>
      <c r="Z32" s="148" t="s">
        <v>416</v>
      </c>
      <c r="AA32" s="148" t="s">
        <v>417</v>
      </c>
      <c r="AB32" s="148">
        <v>439</v>
      </c>
      <c r="AC32" s="148" t="s">
        <v>422</v>
      </c>
    </row>
    <row r="33" s="102" customFormat="1" ht="29" spans="3:29">
      <c r="C33" s="105"/>
      <c r="D33" s="105"/>
      <c r="E33" s="105"/>
      <c r="F33" s="108" t="s">
        <v>13</v>
      </c>
      <c r="G33" s="108" t="s">
        <v>391</v>
      </c>
      <c r="H33" s="108" t="s">
        <v>392</v>
      </c>
      <c r="I33" s="27" t="s">
        <v>393</v>
      </c>
      <c r="J33" s="27" t="s">
        <v>394</v>
      </c>
      <c r="K33" s="27" t="s">
        <v>395</v>
      </c>
      <c r="L33" s="27" t="s">
        <v>396</v>
      </c>
      <c r="M33" s="27" t="s">
        <v>397</v>
      </c>
      <c r="N33" s="27" t="s">
        <v>398</v>
      </c>
      <c r="O33" s="27" t="s">
        <v>399</v>
      </c>
      <c r="P33" s="99"/>
      <c r="R33" s="99"/>
      <c r="W33" s="141" t="s">
        <v>423</v>
      </c>
      <c r="X33" s="142"/>
      <c r="Y33" s="142"/>
      <c r="Z33" s="148" t="s">
        <v>416</v>
      </c>
      <c r="AA33" s="148" t="s">
        <v>417</v>
      </c>
      <c r="AB33" s="148">
        <v>439</v>
      </c>
      <c r="AC33" s="148" t="s">
        <v>424</v>
      </c>
    </row>
    <row r="34" s="102" customFormat="1" ht="14.5" spans="3:29">
      <c r="C34" s="109"/>
      <c r="D34" s="105"/>
      <c r="E34" s="105"/>
      <c r="F34" t="s">
        <v>384</v>
      </c>
      <c r="G34" s="103"/>
      <c r="H34" s="103"/>
      <c r="I34" s="108">
        <v>0.905</v>
      </c>
      <c r="J34" s="108">
        <v>0.905</v>
      </c>
      <c r="K34" s="108">
        <v>0.905</v>
      </c>
      <c r="L34" s="108">
        <v>0.905</v>
      </c>
      <c r="M34" s="108">
        <v>0.905</v>
      </c>
      <c r="N34" s="108">
        <v>0.905</v>
      </c>
      <c r="O34" s="108">
        <v>0.905</v>
      </c>
      <c r="P34" s="135"/>
      <c r="W34" s="141" t="s">
        <v>425</v>
      </c>
      <c r="X34" s="142"/>
      <c r="Y34" s="142"/>
      <c r="Z34" s="148" t="s">
        <v>416</v>
      </c>
      <c r="AA34" s="148" t="s">
        <v>417</v>
      </c>
      <c r="AB34" s="148">
        <v>439</v>
      </c>
      <c r="AC34" s="149" t="s">
        <v>426</v>
      </c>
    </row>
    <row r="35" s="102" customFormat="1" ht="14.5" spans="3:29">
      <c r="C35" s="109"/>
      <c r="D35" s="105"/>
      <c r="E35" s="105"/>
      <c r="F35" t="s">
        <v>385</v>
      </c>
      <c r="G35"/>
      <c r="H35"/>
      <c r="I35">
        <v>0.905</v>
      </c>
      <c r="J35">
        <v>0.905</v>
      </c>
      <c r="K35">
        <v>0.905</v>
      </c>
      <c r="L35">
        <v>0.905</v>
      </c>
      <c r="M35">
        <v>0.905</v>
      </c>
      <c r="N35">
        <v>0.905</v>
      </c>
      <c r="O35">
        <v>0.905</v>
      </c>
      <c r="P35" s="135"/>
      <c r="R35" s="143"/>
      <c r="W35" s="144"/>
      <c r="X35" s="144"/>
      <c r="Y35" s="128"/>
      <c r="Z35" s="128"/>
      <c r="AA35" s="128"/>
      <c r="AB35" s="128"/>
      <c r="AC35" s="128"/>
    </row>
    <row r="36" s="102" customFormat="1" ht="14.5" spans="3:29">
      <c r="C36" s="109"/>
      <c r="D36" s="105"/>
      <c r="E36" s="105"/>
      <c r="F36" t="s">
        <v>386</v>
      </c>
      <c r="G36"/>
      <c r="H36"/>
      <c r="I36" s="108">
        <v>0.905</v>
      </c>
      <c r="J36" s="108">
        <v>0.905</v>
      </c>
      <c r="K36" s="108">
        <v>0.905</v>
      </c>
      <c r="L36" s="108">
        <v>0.905</v>
      </c>
      <c r="M36" s="108">
        <v>0.905</v>
      </c>
      <c r="N36" s="108">
        <v>0.905</v>
      </c>
      <c r="O36" s="108">
        <v>0.905</v>
      </c>
      <c r="P36" s="135"/>
      <c r="R36" s="143"/>
      <c r="W36" s="144"/>
      <c r="X36" s="144"/>
      <c r="Y36" s="128"/>
      <c r="Z36" s="128"/>
      <c r="AA36" s="150">
        <v>0.905</v>
      </c>
      <c r="AB36" s="128"/>
      <c r="AC36" s="128"/>
    </row>
    <row r="37" s="102" customFormat="1" ht="14.5" spans="3:18">
      <c r="C37" s="109"/>
      <c r="D37" s="105"/>
      <c r="E37" s="105"/>
      <c r="F37" s="105"/>
      <c r="G37" s="109"/>
      <c r="H37" s="105"/>
      <c r="I37" s="105"/>
      <c r="J37" s="135"/>
      <c r="K37" s="135"/>
      <c r="L37" s="135"/>
      <c r="M37" s="135"/>
      <c r="N37" s="135"/>
      <c r="O37" s="135"/>
      <c r="P37" s="135"/>
      <c r="R37" s="143"/>
    </row>
    <row r="38" s="102" customFormat="1" ht="14.5" spans="3:19">
      <c r="C38" s="109"/>
      <c r="D38" s="105"/>
      <c r="E38" s="105"/>
      <c r="F38" s="105"/>
      <c r="G38" s="109"/>
      <c r="H38" s="105"/>
      <c r="I38" s="105"/>
      <c r="J38" s="136"/>
      <c r="K38" s="136"/>
      <c r="L38" s="136"/>
      <c r="M38" s="136"/>
      <c r="N38" s="136"/>
      <c r="O38" s="136"/>
      <c r="P38" s="136"/>
      <c r="R38" s="143"/>
      <c r="S38" s="145"/>
    </row>
    <row r="39" s="102" customFormat="1" ht="14.5" spans="3:16">
      <c r="C39" s="109"/>
      <c r="D39" s="129"/>
      <c r="E39" s="129"/>
      <c r="F39" s="129"/>
      <c r="G39" s="130"/>
      <c r="H39" s="129"/>
      <c r="I39" s="129"/>
      <c r="J39" s="137"/>
      <c r="K39" s="137"/>
      <c r="L39" s="137"/>
      <c r="M39" s="137"/>
      <c r="N39" s="137"/>
      <c r="O39" s="137"/>
      <c r="P39" s="137"/>
    </row>
    <row r="40" s="102" customFormat="1"/>
    <row r="41" s="102" customFormat="1"/>
    <row r="42" s="102" customFormat="1" ht="14.5" spans="3:18">
      <c r="C42" s="105"/>
      <c r="D42" s="105"/>
      <c r="E42" s="105"/>
      <c r="F42" s="131"/>
      <c r="G42" s="131"/>
      <c r="H42" s="132" t="s">
        <v>427</v>
      </c>
      <c r="I42" s="133"/>
      <c r="J42" s="131"/>
      <c r="K42" s="131"/>
      <c r="L42" s="131"/>
      <c r="M42" s="131"/>
      <c r="N42" s="131"/>
      <c r="O42" s="131"/>
      <c r="P42" s="131"/>
      <c r="Q42" s="134"/>
      <c r="R42" s="134" t="s">
        <v>428</v>
      </c>
    </row>
    <row r="43" s="102" customFormat="1" ht="14.5" spans="3:18">
      <c r="C43" s="105"/>
      <c r="D43" s="105"/>
      <c r="E43" s="105"/>
      <c r="F43" s="133" t="s">
        <v>13</v>
      </c>
      <c r="G43" s="133" t="s">
        <v>391</v>
      </c>
      <c r="H43" s="133" t="s">
        <v>392</v>
      </c>
      <c r="I43" s="138" t="s">
        <v>393</v>
      </c>
      <c r="J43" s="138" t="s">
        <v>394</v>
      </c>
      <c r="K43" s="138" t="s">
        <v>395</v>
      </c>
      <c r="L43" s="138" t="s">
        <v>396</v>
      </c>
      <c r="M43" s="138" t="s">
        <v>397</v>
      </c>
      <c r="N43" s="138" t="s">
        <v>398</v>
      </c>
      <c r="O43" s="138" t="s">
        <v>399</v>
      </c>
      <c r="P43" s="138"/>
      <c r="Q43" s="134"/>
      <c r="R43" s="134"/>
    </row>
    <row r="44" s="102" customFormat="1" ht="14.5" spans="2:18">
      <c r="B44" s="105"/>
      <c r="C44" s="105"/>
      <c r="D44" s="105"/>
      <c r="E44" s="105"/>
      <c r="F44" s="134" t="s">
        <v>384</v>
      </c>
      <c r="G44" s="131"/>
      <c r="H44" s="131"/>
      <c r="I44" s="133">
        <f>(112+95)/2</f>
        <v>103.5</v>
      </c>
      <c r="J44" s="133">
        <f>I44</f>
        <v>103.5</v>
      </c>
      <c r="K44" s="133">
        <f>(112+95)/2</f>
        <v>103.5</v>
      </c>
      <c r="L44" s="133">
        <f>K44</f>
        <v>103.5</v>
      </c>
      <c r="M44" s="133">
        <f>(112+95)/2</f>
        <v>103.5</v>
      </c>
      <c r="N44" s="133">
        <f>M44</f>
        <v>103.5</v>
      </c>
      <c r="O44" s="133">
        <f>(112+95)/2</f>
        <v>103.5</v>
      </c>
      <c r="P44" s="133"/>
      <c r="Q44" s="134"/>
      <c r="R44" s="134"/>
    </row>
    <row r="45" s="102" customFormat="1" ht="14.5" spans="2:18">
      <c r="B45" s="105"/>
      <c r="C45" s="105"/>
      <c r="D45" s="105"/>
      <c r="E45" s="105"/>
      <c r="F45" s="134" t="s">
        <v>385</v>
      </c>
      <c r="G45" s="134"/>
      <c r="H45" s="134"/>
      <c r="I45" s="134">
        <f>I44</f>
        <v>103.5</v>
      </c>
      <c r="J45" s="134">
        <f t="shared" ref="J45:O45" si="0">J44</f>
        <v>103.5</v>
      </c>
      <c r="K45" s="134">
        <f t="shared" si="0"/>
        <v>103.5</v>
      </c>
      <c r="L45" s="134">
        <f t="shared" si="0"/>
        <v>103.5</v>
      </c>
      <c r="M45" s="134">
        <f t="shared" si="0"/>
        <v>103.5</v>
      </c>
      <c r="N45" s="134">
        <f t="shared" si="0"/>
        <v>103.5</v>
      </c>
      <c r="O45" s="134">
        <f t="shared" si="0"/>
        <v>103.5</v>
      </c>
      <c r="P45" s="133"/>
      <c r="Q45" s="134"/>
      <c r="R45" s="134"/>
    </row>
    <row r="46" s="102" customFormat="1" ht="14.5" spans="2:18">
      <c r="B46" s="105"/>
      <c r="C46" s="105"/>
      <c r="D46" s="105"/>
      <c r="E46" s="105"/>
      <c r="F46" s="134" t="s">
        <v>386</v>
      </c>
      <c r="G46" s="134"/>
      <c r="H46" s="134"/>
      <c r="I46" s="134">
        <f t="shared" ref="I46:O46" si="1">I45</f>
        <v>103.5</v>
      </c>
      <c r="J46" s="134">
        <f t="shared" si="1"/>
        <v>103.5</v>
      </c>
      <c r="K46" s="134">
        <f t="shared" si="1"/>
        <v>103.5</v>
      </c>
      <c r="L46" s="134">
        <f t="shared" si="1"/>
        <v>103.5</v>
      </c>
      <c r="M46" s="134">
        <f t="shared" si="1"/>
        <v>103.5</v>
      </c>
      <c r="N46" s="134">
        <f t="shared" si="1"/>
        <v>103.5</v>
      </c>
      <c r="O46" s="134">
        <f t="shared" si="1"/>
        <v>103.5</v>
      </c>
      <c r="P46" s="133"/>
      <c r="Q46" s="134"/>
      <c r="R46" s="134"/>
    </row>
    <row r="47" s="102" customFormat="1" ht="14.5" spans="2:16">
      <c r="B47" s="105"/>
      <c r="C47" s="105"/>
      <c r="D47" s="105"/>
      <c r="E47" s="105"/>
      <c r="F47" s="105"/>
      <c r="G47" s="109"/>
      <c r="H47" s="109"/>
      <c r="I47" s="109"/>
      <c r="J47" s="105"/>
      <c r="K47" s="105"/>
      <c r="L47" s="105"/>
      <c r="M47" s="105"/>
      <c r="N47" s="105"/>
      <c r="O47" s="105"/>
      <c r="P47" s="105"/>
    </row>
    <row r="48" s="102" customFormat="1" ht="14.5" spans="2:16">
      <c r="B48" s="105"/>
      <c r="C48" s="105"/>
      <c r="D48" s="105"/>
      <c r="E48" s="105"/>
      <c r="F48" s="105"/>
      <c r="G48" s="109"/>
      <c r="H48" s="127"/>
      <c r="I48" s="109"/>
      <c r="J48" s="105"/>
      <c r="K48" s="105"/>
      <c r="L48" s="105"/>
      <c r="M48" s="105"/>
      <c r="N48" s="105"/>
      <c r="O48" s="105"/>
      <c r="P48" s="105"/>
    </row>
    <row r="49" s="102" customFormat="1" ht="14.5" spans="2:16">
      <c r="B49" s="105"/>
      <c r="C49" s="105"/>
      <c r="D49" s="105"/>
      <c r="E49" s="105"/>
      <c r="F49" s="105"/>
      <c r="G49" s="109"/>
      <c r="H49" s="109"/>
      <c r="I49" s="109"/>
      <c r="J49" s="109"/>
      <c r="K49" s="109"/>
      <c r="L49" s="109"/>
      <c r="M49" s="109"/>
      <c r="N49" s="109"/>
      <c r="O49" s="109"/>
      <c r="P49" s="109"/>
    </row>
    <row r="50" s="102" customFormat="1" ht="14.5" spans="2:16">
      <c r="B50" s="105"/>
      <c r="C50" s="105"/>
      <c r="D50" s="105"/>
      <c r="E50" s="105"/>
      <c r="F50" s="105"/>
      <c r="G50" s="109"/>
      <c r="H50" s="109"/>
      <c r="I50" s="109"/>
      <c r="J50" s="105"/>
      <c r="K50" s="105"/>
      <c r="L50" s="105"/>
      <c r="M50" s="105"/>
      <c r="N50" s="105"/>
      <c r="O50" s="105"/>
      <c r="P50" s="105"/>
    </row>
    <row r="51" s="102" customFormat="1" ht="14.5" spans="2:16">
      <c r="B51" s="105"/>
      <c r="C51" s="105"/>
      <c r="D51" s="105"/>
      <c r="E51" s="105"/>
      <c r="F51" s="105"/>
      <c r="G51" s="105"/>
      <c r="H51" s="105"/>
      <c r="I51" s="109"/>
      <c r="J51" s="105"/>
      <c r="K51" s="105"/>
      <c r="L51" s="105"/>
      <c r="M51" s="105"/>
      <c r="N51" s="105"/>
      <c r="O51" s="105"/>
      <c r="P51" s="105"/>
    </row>
    <row r="52" s="102" customFormat="1" ht="14.5" spans="2:16">
      <c r="B52" s="105"/>
      <c r="C52" s="105"/>
      <c r="D52" s="105"/>
      <c r="E52" s="105"/>
      <c r="F52" s="105"/>
      <c r="G52" s="109"/>
      <c r="H52" s="109"/>
      <c r="I52" s="105"/>
      <c r="J52" s="105"/>
      <c r="K52" s="105"/>
      <c r="L52" s="105"/>
      <c r="M52" s="105"/>
      <c r="N52" s="105"/>
      <c r="O52" s="105"/>
      <c r="P52" s="105"/>
    </row>
    <row r="53" s="102" customFormat="1" ht="14.5" spans="2:16">
      <c r="B53" s="119"/>
      <c r="C53" s="109"/>
      <c r="D53" s="109"/>
      <c r="E53" s="109"/>
      <c r="F53" s="109"/>
      <c r="G53" s="105"/>
      <c r="H53" s="105"/>
      <c r="I53" s="109"/>
      <c r="J53" s="105"/>
      <c r="K53" s="105"/>
      <c r="L53" s="105"/>
      <c r="M53" s="105"/>
      <c r="N53" s="105"/>
      <c r="O53" s="105"/>
      <c r="P53" s="105"/>
    </row>
    <row r="54" s="102" customFormat="1" ht="14.5" spans="2:16">
      <c r="B54" s="119"/>
      <c r="C54" s="109"/>
      <c r="D54" s="109"/>
      <c r="E54" s="109"/>
      <c r="F54" s="109"/>
      <c r="G54" s="109"/>
      <c r="H54" s="105"/>
      <c r="I54" s="105"/>
      <c r="J54" s="105"/>
      <c r="K54" s="105"/>
      <c r="L54" s="105"/>
      <c r="M54" s="105"/>
      <c r="N54" s="105"/>
      <c r="O54" s="105"/>
      <c r="P54" s="105"/>
    </row>
    <row r="55" s="102" customFormat="1" ht="14.5" spans="2:16">
      <c r="B55" s="119"/>
      <c r="C55" s="109"/>
      <c r="D55" s="109"/>
      <c r="E55" s="109"/>
      <c r="F55" s="109"/>
      <c r="G55" s="109"/>
      <c r="H55" s="105"/>
      <c r="I55" s="105"/>
      <c r="J55" s="105"/>
      <c r="K55" s="105"/>
      <c r="L55" s="105"/>
      <c r="M55" s="105"/>
      <c r="N55" s="105"/>
      <c r="O55" s="105"/>
      <c r="P55" s="105"/>
    </row>
    <row r="56" s="102" customFormat="1" ht="14.5" spans="2:16">
      <c r="B56" s="119"/>
      <c r="C56" s="109"/>
      <c r="D56" s="109"/>
      <c r="E56" s="109"/>
      <c r="F56" s="109"/>
      <c r="G56" s="105"/>
      <c r="H56" s="105"/>
      <c r="I56" s="109"/>
      <c r="J56" s="105"/>
      <c r="K56" s="105"/>
      <c r="L56" s="105"/>
      <c r="M56" s="105"/>
      <c r="N56" s="105"/>
      <c r="O56" s="105"/>
      <c r="P56" s="105"/>
    </row>
    <row r="57" s="102" customFormat="1" ht="14.5" spans="2:16">
      <c r="B57" s="119"/>
      <c r="C57" s="109"/>
      <c r="D57" s="109"/>
      <c r="E57" s="109"/>
      <c r="F57" s="109"/>
      <c r="G57" s="109"/>
      <c r="H57" s="109"/>
      <c r="I57" s="109"/>
      <c r="J57" s="99"/>
      <c r="K57" s="99"/>
      <c r="L57" s="99"/>
      <c r="M57" s="99"/>
      <c r="N57" s="99"/>
      <c r="O57" s="99"/>
      <c r="P57" s="99"/>
    </row>
    <row r="58" s="102" customFormat="1" ht="14.5" spans="7:16">
      <c r="G58" s="109"/>
      <c r="H58" s="105"/>
      <c r="I58" s="105"/>
      <c r="J58" s="109"/>
      <c r="K58" s="109"/>
      <c r="L58" s="109"/>
      <c r="M58" s="109"/>
      <c r="N58" s="109"/>
      <c r="O58" s="109"/>
      <c r="P58" s="109"/>
    </row>
    <row r="59" s="102" customFormat="1" ht="14.5" spans="2:16">
      <c r="B59" s="119"/>
      <c r="C59" s="109"/>
      <c r="D59" s="109"/>
      <c r="E59" s="109"/>
      <c r="F59" s="109"/>
      <c r="G59" s="109"/>
      <c r="H59" s="105"/>
      <c r="I59" s="105"/>
      <c r="J59" s="109"/>
      <c r="K59" s="109"/>
      <c r="L59" s="109"/>
      <c r="M59" s="109"/>
      <c r="N59" s="109"/>
      <c r="O59" s="109"/>
      <c r="P59" s="109"/>
    </row>
    <row r="60" s="102" customFormat="1" ht="14.5" spans="2:16">
      <c r="B60" s="119"/>
      <c r="C60" s="109"/>
      <c r="D60" s="109"/>
      <c r="E60" s="109"/>
      <c r="F60" s="109"/>
      <c r="G60" s="109"/>
      <c r="H60" s="105"/>
      <c r="I60" s="105"/>
      <c r="J60" s="109"/>
      <c r="K60" s="109"/>
      <c r="L60" s="109"/>
      <c r="M60" s="109"/>
      <c r="N60" s="109"/>
      <c r="O60" s="109"/>
      <c r="P60" s="109"/>
    </row>
    <row r="61" s="102" customFormat="1" ht="14.5" spans="2:16">
      <c r="B61" s="119"/>
      <c r="C61" s="109"/>
      <c r="D61" s="109"/>
      <c r="E61" s="109"/>
      <c r="F61" s="109"/>
      <c r="G61" s="109"/>
      <c r="H61" s="105"/>
      <c r="I61" s="105"/>
      <c r="J61" s="109"/>
      <c r="K61" s="109"/>
      <c r="L61" s="109"/>
      <c r="M61" s="109"/>
      <c r="N61" s="109"/>
      <c r="O61" s="109"/>
      <c r="P61" s="109"/>
    </row>
    <row r="62" s="102" customFormat="1" ht="14.5" spans="2:16">
      <c r="B62" s="119"/>
      <c r="C62" s="109"/>
      <c r="D62" s="109"/>
      <c r="E62" s="109"/>
      <c r="F62" s="109"/>
      <c r="G62" s="109"/>
      <c r="H62" s="105"/>
      <c r="I62" s="105"/>
      <c r="J62" s="109"/>
      <c r="K62" s="109"/>
      <c r="L62" s="109"/>
      <c r="M62" s="109"/>
      <c r="N62" s="109"/>
      <c r="O62" s="109"/>
      <c r="P62" s="109"/>
    </row>
    <row r="63" s="102" customFormat="1" ht="14.5" spans="2:16">
      <c r="B63" s="119"/>
      <c r="C63" s="109"/>
      <c r="D63" s="109"/>
      <c r="E63" s="109"/>
      <c r="F63" s="109"/>
      <c r="G63" s="109"/>
      <c r="H63" s="105"/>
      <c r="I63" s="105"/>
      <c r="J63" s="109"/>
      <c r="K63" s="109"/>
      <c r="L63" s="109"/>
      <c r="M63" s="109"/>
      <c r="N63" s="109"/>
      <c r="O63" s="109"/>
      <c r="P63" s="109"/>
    </row>
    <row r="64" s="102" customFormat="1" ht="14.5" spans="2:16">
      <c r="B64" s="119"/>
      <c r="C64" s="109"/>
      <c r="D64" s="109"/>
      <c r="E64" s="109"/>
      <c r="F64" s="109"/>
      <c r="G64" s="109"/>
      <c r="H64" s="105"/>
      <c r="I64" s="105"/>
      <c r="J64" s="109"/>
      <c r="K64" s="109"/>
      <c r="L64" s="109"/>
      <c r="M64" s="109"/>
      <c r="N64" s="109"/>
      <c r="O64" s="109"/>
      <c r="P64" s="109"/>
    </row>
    <row r="65" s="102" customFormat="1" spans="2:6">
      <c r="B65" s="119"/>
      <c r="C65" s="109"/>
      <c r="D65" s="109"/>
      <c r="E65" s="109"/>
      <c r="F65" s="109"/>
    </row>
    <row r="66" s="102" customFormat="1" ht="14.5" spans="2:16">
      <c r="B66" s="119"/>
      <c r="C66" s="109"/>
      <c r="D66" s="109"/>
      <c r="E66" s="109"/>
      <c r="F66" s="109"/>
      <c r="G66" s="105"/>
      <c r="H66" s="105"/>
      <c r="I66" s="109"/>
      <c r="J66" s="105"/>
      <c r="K66" s="105"/>
      <c r="L66" s="105"/>
      <c r="M66" s="105"/>
      <c r="N66" s="105"/>
      <c r="O66" s="105"/>
      <c r="P66" s="105"/>
    </row>
    <row r="67" s="102" customFormat="1" ht="14.5" spans="2:16">
      <c r="B67" s="119"/>
      <c r="C67" s="109"/>
      <c r="D67" s="109"/>
      <c r="E67" s="109"/>
      <c r="F67" s="109"/>
      <c r="G67" s="109"/>
      <c r="H67" s="109"/>
      <c r="I67" s="109"/>
      <c r="J67" s="99"/>
      <c r="K67" s="99"/>
      <c r="L67" s="99"/>
      <c r="M67" s="99"/>
      <c r="N67" s="99"/>
      <c r="O67" s="99"/>
      <c r="P67" s="99"/>
    </row>
    <row r="68" s="102" customFormat="1" ht="13" spans="2:16">
      <c r="B68" s="119"/>
      <c r="C68" s="109"/>
      <c r="D68" s="109"/>
      <c r="E68" s="109"/>
      <c r="F68" s="109"/>
      <c r="G68" s="109"/>
      <c r="H68" s="127"/>
      <c r="I68" s="109"/>
      <c r="J68" s="109"/>
      <c r="K68" s="109"/>
      <c r="L68" s="109"/>
      <c r="M68" s="109"/>
      <c r="N68" s="109"/>
      <c r="O68" s="109"/>
      <c r="P68" s="109"/>
    </row>
    <row r="69" s="102" customFormat="1" spans="2:7">
      <c r="B69" s="119"/>
      <c r="C69" s="109"/>
      <c r="D69" s="109"/>
      <c r="E69" s="109"/>
      <c r="F69" s="109"/>
      <c r="G69" s="109"/>
    </row>
    <row r="70" s="102" customFormat="1" spans="2:7">
      <c r="B70" s="119"/>
      <c r="C70" s="109"/>
      <c r="D70" s="109"/>
      <c r="E70" s="109"/>
      <c r="F70" s="109"/>
      <c r="G70" s="109"/>
    </row>
    <row r="71" s="102" customFormat="1" spans="2:7">
      <c r="B71" s="119"/>
      <c r="C71" s="109"/>
      <c r="D71" s="109"/>
      <c r="E71" s="109"/>
      <c r="F71" s="109"/>
      <c r="G71" s="109"/>
    </row>
    <row r="72" s="102" customFormat="1" ht="14.5" spans="2:16">
      <c r="B72" s="119"/>
      <c r="C72" s="109"/>
      <c r="D72" s="109"/>
      <c r="E72" s="109"/>
      <c r="F72" s="109"/>
      <c r="G72" s="105"/>
      <c r="H72" s="105"/>
      <c r="I72" s="109"/>
      <c r="J72" s="105"/>
      <c r="K72" s="105"/>
      <c r="L72" s="105"/>
      <c r="M72" s="105"/>
      <c r="N72" s="105"/>
      <c r="O72" s="105"/>
      <c r="P72" s="105"/>
    </row>
    <row r="73" s="102" customFormat="1" ht="14.5" spans="2:16">
      <c r="B73" s="119"/>
      <c r="C73" s="109"/>
      <c r="D73" s="109"/>
      <c r="E73" s="109"/>
      <c r="F73" s="109"/>
      <c r="G73" s="109"/>
      <c r="H73" s="109"/>
      <c r="I73" s="109"/>
      <c r="J73" s="99"/>
      <c r="K73" s="99"/>
      <c r="L73" s="99"/>
      <c r="M73" s="99"/>
      <c r="N73" s="99"/>
      <c r="O73" s="99"/>
      <c r="P73" s="99"/>
    </row>
    <row r="74" s="102" customFormat="1" ht="14.5" spans="7:16">
      <c r="G74" s="109"/>
      <c r="H74" s="105"/>
      <c r="I74" s="105"/>
      <c r="J74" s="109"/>
      <c r="K74" s="109"/>
      <c r="L74" s="109"/>
      <c r="M74" s="109"/>
      <c r="N74" s="109"/>
      <c r="O74" s="109"/>
      <c r="P74" s="109"/>
    </row>
    <row r="75" s="102" customFormat="1" ht="14.5" spans="2:16">
      <c r="B75" s="119"/>
      <c r="C75" s="109"/>
      <c r="D75" s="109"/>
      <c r="E75" s="109"/>
      <c r="F75" s="109"/>
      <c r="G75" s="109"/>
      <c r="H75" s="105"/>
      <c r="I75" s="105"/>
      <c r="J75" s="109"/>
      <c r="K75" s="109"/>
      <c r="L75" s="109"/>
      <c r="M75" s="109"/>
      <c r="N75" s="109"/>
      <c r="O75" s="109"/>
      <c r="P75" s="109"/>
    </row>
    <row r="76" s="102" customFormat="1" ht="14.5" spans="2:16">
      <c r="B76" s="119"/>
      <c r="C76" s="109"/>
      <c r="D76" s="109"/>
      <c r="E76" s="109"/>
      <c r="F76" s="109"/>
      <c r="G76" s="109"/>
      <c r="H76" s="105"/>
      <c r="I76" s="105"/>
      <c r="J76" s="109"/>
      <c r="K76" s="109"/>
      <c r="L76" s="109"/>
      <c r="M76" s="109"/>
      <c r="N76" s="109"/>
      <c r="O76" s="109"/>
      <c r="P76" s="109"/>
    </row>
    <row r="77" ht="14.5" spans="2:16">
      <c r="B77" s="119"/>
      <c r="C77" s="109"/>
      <c r="D77" s="109"/>
      <c r="E77" s="109"/>
      <c r="F77" s="109"/>
      <c r="G77" s="108"/>
      <c r="H77" s="103"/>
      <c r="I77" s="103"/>
      <c r="J77" s="108"/>
      <c r="K77" s="108"/>
      <c r="L77" s="108"/>
      <c r="M77" s="108"/>
      <c r="N77" s="108"/>
      <c r="O77" s="108"/>
      <c r="P77" s="108"/>
    </row>
    <row r="78" ht="14.5" spans="2:16">
      <c r="B78" s="119"/>
      <c r="C78" s="109"/>
      <c r="D78" s="109"/>
      <c r="E78" s="109"/>
      <c r="F78" s="109"/>
      <c r="G78" s="108"/>
      <c r="H78" s="103"/>
      <c r="I78" s="103"/>
      <c r="J78" s="108"/>
      <c r="K78" s="108"/>
      <c r="L78" s="108"/>
      <c r="M78" s="108"/>
      <c r="N78" s="108"/>
      <c r="O78" s="108"/>
      <c r="P78" s="108"/>
    </row>
  </sheetData>
  <mergeCells count="4">
    <mergeCell ref="W29:AC29"/>
    <mergeCell ref="R35:R38"/>
    <mergeCell ref="X31:X34"/>
    <mergeCell ref="Y31:Y34"/>
  </mergeCells>
  <hyperlinks>
    <hyperlink ref="AE30" r:id="rId4" display="https://escholarship.org/uc/item/3m1781f1" tooltip="https://escholarship.org/uc/item/3m1781f1"/>
    <hyperlink ref="AE31" r:id="rId5" display="https://www.iea-etsap.org/E-TechDS/PDF/I01-ind_boilers-GS-AD-gct.pdf" tooltip="https://www.iea-etsap.org/E-TechDS/PDF/I01-ind_boilers-GS-AD-gct.pdf"/>
  </hyperlinks>
  <pageMargins left="0.7" right="0.7" top="0.75" bottom="0.75" header="0.3" footer="0.3"/>
  <pageSetup paperSize="1"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55" zoomScaleNormal="55" workbookViewId="0">
      <selection activeCell="G53" sqref="G53"/>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103"/>
      <c r="C1" s="103"/>
      <c r="D1" s="103"/>
      <c r="E1" s="108" t="s">
        <v>387</v>
      </c>
      <c r="F1" s="109"/>
      <c r="G1" s="103"/>
      <c r="H1" s="103"/>
      <c r="I1" s="103"/>
      <c r="J1" s="103"/>
      <c r="K1" s="103"/>
      <c r="L1" s="103"/>
      <c r="M1" s="103"/>
      <c r="N1" s="103"/>
      <c r="O1" s="103"/>
      <c r="P1" s="103"/>
      <c r="Q1" s="103"/>
      <c r="R1" s="126"/>
      <c r="S1" s="103"/>
      <c r="T1" s="103"/>
      <c r="U1" s="103"/>
      <c r="V1" s="103"/>
      <c r="W1" s="103"/>
      <c r="X1" s="103"/>
      <c r="Y1" s="13"/>
      <c r="Z1" s="103"/>
      <c r="AA1" s="103"/>
      <c r="AB1" s="103"/>
      <c r="AC1" s="103"/>
      <c r="AD1" s="103"/>
      <c r="AE1" s="103"/>
      <c r="AF1" s="103"/>
      <c r="AG1" s="103"/>
      <c r="AH1" s="103"/>
      <c r="AI1" s="103"/>
      <c r="AJ1" s="103"/>
      <c r="AK1" s="103"/>
      <c r="AL1" s="103"/>
      <c r="AM1" s="103"/>
      <c r="AN1" s="103"/>
      <c r="AO1" s="103"/>
      <c r="AP1" s="103"/>
      <c r="AQ1" s="103"/>
      <c r="AR1" s="103"/>
      <c r="AS1" s="103"/>
    </row>
    <row r="2" s="107" customFormat="1" ht="14.5" spans="2:45">
      <c r="B2" s="110"/>
      <c r="C2" s="110"/>
      <c r="D2" s="110"/>
      <c r="E2" s="110"/>
      <c r="F2" s="110"/>
      <c r="G2" s="110"/>
      <c r="H2" s="111" t="s">
        <v>389</v>
      </c>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row>
    <row r="3" ht="14.5" spans="2:45">
      <c r="B3" s="108" t="s">
        <v>390</v>
      </c>
      <c r="C3" s="103"/>
      <c r="D3" s="103"/>
      <c r="E3" s="103"/>
      <c r="F3" s="108" t="s">
        <v>13</v>
      </c>
      <c r="G3" s="108" t="s">
        <v>391</v>
      </c>
      <c r="H3" s="108" t="s">
        <v>392</v>
      </c>
      <c r="I3" s="27" t="s">
        <v>393</v>
      </c>
      <c r="J3" s="27" t="s">
        <v>394</v>
      </c>
      <c r="K3" s="27" t="s">
        <v>395</v>
      </c>
      <c r="L3" s="27" t="s">
        <v>396</v>
      </c>
      <c r="M3" s="27" t="s">
        <v>397</v>
      </c>
      <c r="N3" s="27" t="s">
        <v>398</v>
      </c>
      <c r="O3" s="27" t="s">
        <v>399</v>
      </c>
      <c r="P3" s="108"/>
      <c r="Q3" s="108"/>
      <c r="R3" s="108"/>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row>
    <row r="4" ht="14.5" spans="2:45">
      <c r="B4" s="103"/>
      <c r="C4" s="103"/>
      <c r="D4" s="103"/>
      <c r="E4" s="103"/>
      <c r="F4" s="108" t="s">
        <v>375</v>
      </c>
      <c r="G4" s="103" t="s">
        <v>220</v>
      </c>
      <c r="H4" s="103" t="s">
        <v>218</v>
      </c>
      <c r="I4" s="108">
        <v>1</v>
      </c>
      <c r="J4" s="108">
        <v>1</v>
      </c>
      <c r="K4" s="108">
        <v>1</v>
      </c>
      <c r="L4" s="108">
        <v>1</v>
      </c>
      <c r="M4" s="108">
        <v>1</v>
      </c>
      <c r="N4" s="108">
        <v>1</v>
      </c>
      <c r="O4" s="108">
        <v>1</v>
      </c>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row>
    <row r="7" s="107" customFormat="1" ht="14.5" spans="2:45">
      <c r="B7" s="110"/>
      <c r="C7" s="110"/>
      <c r="D7" s="110"/>
      <c r="E7" s="110"/>
      <c r="F7" s="110"/>
      <c r="G7" s="110"/>
      <c r="H7" s="111" t="s">
        <v>403</v>
      </c>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row>
    <row r="8" ht="14.5" spans="2:45">
      <c r="B8" s="103"/>
      <c r="C8" s="103"/>
      <c r="D8" s="103"/>
      <c r="E8" s="103"/>
      <c r="F8" s="108" t="s">
        <v>13</v>
      </c>
      <c r="G8" s="108" t="s">
        <v>391</v>
      </c>
      <c r="H8" s="108" t="s">
        <v>392</v>
      </c>
      <c r="I8" s="27" t="s">
        <v>393</v>
      </c>
      <c r="J8" s="27" t="s">
        <v>394</v>
      </c>
      <c r="K8" s="27" t="s">
        <v>395</v>
      </c>
      <c r="L8" s="27" t="s">
        <v>396</v>
      </c>
      <c r="M8" s="27" t="s">
        <v>397</v>
      </c>
      <c r="N8" s="27" t="s">
        <v>398</v>
      </c>
      <c r="O8" s="27" t="s">
        <v>399</v>
      </c>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row>
    <row r="9" ht="14.5" spans="6:45">
      <c r="F9" s="108" t="s">
        <v>375</v>
      </c>
      <c r="G9" s="103" t="s">
        <v>220</v>
      </c>
      <c r="H9" s="103" t="s">
        <v>218</v>
      </c>
      <c r="I9" s="117">
        <v>1</v>
      </c>
      <c r="J9" s="117">
        <v>1</v>
      </c>
      <c r="K9" s="117">
        <v>1</v>
      </c>
      <c r="L9" s="117">
        <v>1</v>
      </c>
      <c r="M9" s="117">
        <v>1</v>
      </c>
      <c r="N9" s="117">
        <v>1</v>
      </c>
      <c r="O9" s="117">
        <v>1</v>
      </c>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row>
    <row r="10" spans="8:8">
      <c r="H10" s="13"/>
    </row>
    <row r="12" s="107" customFormat="1" ht="14.5" spans="6:45">
      <c r="F12" s="110"/>
      <c r="G12" s="110"/>
      <c r="H12" s="111"/>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row>
    <row r="13" ht="14.5" spans="6:45">
      <c r="F13" s="108"/>
      <c r="G13" s="108"/>
      <c r="H13" s="108"/>
      <c r="I13" s="27"/>
      <c r="J13" s="27"/>
      <c r="K13" s="27"/>
      <c r="L13" s="27"/>
      <c r="M13" s="27"/>
      <c r="N13" s="27"/>
      <c r="O13" s="27"/>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row>
    <row r="14" ht="14.5" spans="6:45">
      <c r="F14" s="108"/>
      <c r="G14" s="103"/>
      <c r="H14" s="103"/>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row>
    <row r="15" ht="14.5" spans="6:45">
      <c r="F15" s="103"/>
      <c r="G15" s="108"/>
      <c r="H15" s="1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row>
    <row r="16" ht="14.5" spans="6:45">
      <c r="F16" s="103"/>
      <c r="G16" s="103"/>
      <c r="H16" s="108"/>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row>
    <row r="19" s="107" customFormat="1" ht="14.5" spans="6:45">
      <c r="F19" s="110"/>
      <c r="G19" s="110"/>
      <c r="H19" s="111" t="s">
        <v>429</v>
      </c>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c r="AM19" s="110"/>
      <c r="AN19" s="110"/>
      <c r="AO19" s="110"/>
      <c r="AP19" s="110"/>
      <c r="AQ19" s="110"/>
      <c r="AR19" s="110"/>
      <c r="AS19" s="110"/>
    </row>
    <row r="20" ht="14.5" spans="6:45">
      <c r="F20" s="108" t="s">
        <v>13</v>
      </c>
      <c r="G20" s="108" t="s">
        <v>391</v>
      </c>
      <c r="H20" s="108" t="s">
        <v>392</v>
      </c>
      <c r="I20" s="27" t="s">
        <v>393</v>
      </c>
      <c r="J20" s="27" t="s">
        <v>394</v>
      </c>
      <c r="K20" s="27" t="s">
        <v>395</v>
      </c>
      <c r="L20" s="27" t="s">
        <v>396</v>
      </c>
      <c r="M20" s="27" t="s">
        <v>397</v>
      </c>
      <c r="N20" s="27" t="s">
        <v>398</v>
      </c>
      <c r="O20" s="27" t="s">
        <v>399</v>
      </c>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row>
    <row r="21" ht="14.5" spans="6:45">
      <c r="F21" s="108" t="s">
        <v>375</v>
      </c>
      <c r="G21" s="103"/>
      <c r="H21" s="103"/>
      <c r="I21" s="108">
        <v>1</v>
      </c>
      <c r="J21" s="108">
        <v>1</v>
      </c>
      <c r="K21" s="108">
        <v>1</v>
      </c>
      <c r="L21" s="108">
        <v>1</v>
      </c>
      <c r="M21" s="108">
        <v>1</v>
      </c>
      <c r="N21" s="108">
        <v>1</v>
      </c>
      <c r="O21" s="108">
        <v>1</v>
      </c>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row>
    <row r="23" s="107" customFormat="1" ht="14.5" spans="6:45">
      <c r="F23" s="110"/>
      <c r="G23" s="110"/>
      <c r="H23" s="111" t="s">
        <v>404</v>
      </c>
      <c r="I23" s="110"/>
      <c r="J23" s="110"/>
      <c r="K23" s="110"/>
      <c r="L23" s="110"/>
      <c r="M23" s="110"/>
      <c r="N23" s="110"/>
      <c r="O23" s="110"/>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row>
    <row r="24" ht="14.5" spans="6:45">
      <c r="F24" s="108" t="s">
        <v>13</v>
      </c>
      <c r="G24" s="108" t="s">
        <v>391</v>
      </c>
      <c r="H24" s="108" t="s">
        <v>392</v>
      </c>
      <c r="I24" s="27" t="s">
        <v>393</v>
      </c>
      <c r="J24" s="27" t="s">
        <v>394</v>
      </c>
      <c r="K24" s="27" t="s">
        <v>395</v>
      </c>
      <c r="L24" s="27" t="s">
        <v>396</v>
      </c>
      <c r="M24" s="27" t="s">
        <v>397</v>
      </c>
      <c r="N24" s="27" t="s">
        <v>398</v>
      </c>
      <c r="O24" s="27" t="s">
        <v>399</v>
      </c>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row>
    <row r="25" ht="14.5" spans="6:45">
      <c r="F25" s="108" t="s">
        <v>375</v>
      </c>
      <c r="G25" s="103"/>
      <c r="H25" s="103"/>
      <c r="I25" s="108">
        <v>30</v>
      </c>
      <c r="J25" s="108">
        <v>30</v>
      </c>
      <c r="K25" s="108">
        <v>30</v>
      </c>
      <c r="L25" s="108">
        <v>30</v>
      </c>
      <c r="M25" s="108">
        <v>30</v>
      </c>
      <c r="N25" s="108">
        <v>30</v>
      </c>
      <c r="O25" s="108">
        <v>30</v>
      </c>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row>
    <row r="30" ht="14.5" spans="3:16">
      <c r="C30" s="103"/>
      <c r="D30" s="103"/>
      <c r="E30" s="103"/>
      <c r="F30" s="108" t="s">
        <v>430</v>
      </c>
      <c r="G30" s="103"/>
      <c r="H30" s="103"/>
      <c r="I30" s="103"/>
      <c r="J30" s="103"/>
      <c r="K30" s="103"/>
      <c r="L30" s="103"/>
      <c r="M30" s="103"/>
      <c r="N30" s="103"/>
      <c r="O30" s="103"/>
      <c r="P30" s="103"/>
    </row>
    <row r="31" s="107" customFormat="1" ht="14.5" spans="3:16">
      <c r="C31" s="112"/>
      <c r="D31" s="112"/>
      <c r="E31" s="112"/>
      <c r="F31" s="112"/>
      <c r="G31" s="112"/>
      <c r="H31" s="112"/>
      <c r="I31" s="113" t="s">
        <v>431</v>
      </c>
      <c r="J31" s="112"/>
      <c r="K31" s="112"/>
      <c r="L31" s="112"/>
      <c r="M31" s="112"/>
      <c r="N31" s="112"/>
      <c r="O31" s="112"/>
      <c r="P31" s="112"/>
    </row>
    <row r="32" ht="14.5" spans="3:18">
      <c r="C32" s="112"/>
      <c r="D32" s="112"/>
      <c r="E32" s="112"/>
      <c r="F32" s="112"/>
      <c r="G32" s="113" t="s">
        <v>13</v>
      </c>
      <c r="H32" s="113" t="s">
        <v>391</v>
      </c>
      <c r="I32" s="113" t="s">
        <v>392</v>
      </c>
      <c r="J32" s="121" t="s">
        <v>393</v>
      </c>
      <c r="K32" s="121" t="s">
        <v>394</v>
      </c>
      <c r="L32" s="121" t="s">
        <v>395</v>
      </c>
      <c r="M32" s="121" t="s">
        <v>396</v>
      </c>
      <c r="N32" s="121" t="s">
        <v>397</v>
      </c>
      <c r="O32" s="121" t="s">
        <v>398</v>
      </c>
      <c r="P32" s="121" t="s">
        <v>399</v>
      </c>
      <c r="R32" s="27" t="s">
        <v>432</v>
      </c>
    </row>
    <row r="33" ht="14.5" spans="3:16">
      <c r="C33" s="113" t="s">
        <v>433</v>
      </c>
      <c r="D33" s="112"/>
      <c r="E33" s="112"/>
      <c r="F33" s="112"/>
      <c r="G33" s="113" t="s">
        <v>379</v>
      </c>
      <c r="H33" s="114"/>
      <c r="I33" s="114"/>
      <c r="J33" s="122">
        <f>Attached_total_energy_use!W20</f>
        <v>1.8</v>
      </c>
      <c r="K33" s="122">
        <f>Attached_total_energy_use!AU20</f>
        <v>6.2</v>
      </c>
      <c r="L33" s="122">
        <f>Attached_total_energy_use!BS20</f>
        <v>12.4</v>
      </c>
      <c r="M33" s="122">
        <f>Attached_total_energy_use!CQ20</f>
        <v>1.5</v>
      </c>
      <c r="N33" s="122">
        <f>Attached_total_energy_use!DO20</f>
        <v>0.6</v>
      </c>
      <c r="O33" s="122">
        <f>Attached_total_energy_use!EM20</f>
        <v>9.5</v>
      </c>
      <c r="P33" s="122">
        <f>Attached_total_energy_use!FK20</f>
        <v>2.3</v>
      </c>
    </row>
    <row r="34" ht="14.5" spans="3:18">
      <c r="C34" s="113" t="s">
        <v>434</v>
      </c>
      <c r="D34" s="112"/>
      <c r="E34" s="112"/>
      <c r="F34" s="112"/>
      <c r="G34" s="113" t="s">
        <v>380</v>
      </c>
      <c r="H34" s="112"/>
      <c r="I34" s="112"/>
      <c r="J34" s="122">
        <f>Attached_total_energy_use!W18</f>
        <v>0</v>
      </c>
      <c r="K34" s="122">
        <f>Attached_total_energy_use!AU18</f>
        <v>0.2</v>
      </c>
      <c r="L34" s="122">
        <f>Attached_total_energy_use!BS18</f>
        <v>0.1</v>
      </c>
      <c r="M34" s="122">
        <f>Attached_total_energy_use!CQ18</f>
        <v>0</v>
      </c>
      <c r="N34" s="122">
        <f>Attached_total_energy_use!DO18</f>
        <v>0</v>
      </c>
      <c r="O34" s="122">
        <f>Attached_total_energy_use!EM18</f>
        <v>0</v>
      </c>
      <c r="P34" s="122">
        <f>Attached_total_energy_use!FK18</f>
        <v>0</v>
      </c>
      <c r="R34" s="100"/>
    </row>
    <row r="35" ht="14.5" spans="3:18">
      <c r="C35" s="113" t="s">
        <v>435</v>
      </c>
      <c r="D35" s="112"/>
      <c r="E35" s="112"/>
      <c r="F35" s="112"/>
      <c r="G35" s="113" t="s">
        <v>382</v>
      </c>
      <c r="H35" s="112"/>
      <c r="I35" s="112"/>
      <c r="J35" s="122">
        <f>Attached_total_energy_use!W17</f>
        <v>7.1</v>
      </c>
      <c r="K35" s="122">
        <f>Attached_total_energy_use!AU17</f>
        <v>9</v>
      </c>
      <c r="L35" s="122">
        <f>Attached_total_energy_use!BS17</f>
        <v>3.1</v>
      </c>
      <c r="M35" s="122">
        <f>Attached_total_energy_use!CQ17</f>
        <v>0.4</v>
      </c>
      <c r="N35" s="122">
        <f>Attached_total_energy_use!DO17</f>
        <v>0</v>
      </c>
      <c r="O35" s="122">
        <f>Attached_total_energy_use!EM17</f>
        <v>0</v>
      </c>
      <c r="P35" s="122">
        <f>Attached_total_energy_use!FK17</f>
        <v>0.6</v>
      </c>
      <c r="R35" s="100"/>
    </row>
    <row r="36" ht="14.5" spans="3:18">
      <c r="C36" s="113" t="s">
        <v>436</v>
      </c>
      <c r="D36" s="112"/>
      <c r="E36" s="112"/>
      <c r="F36" s="112"/>
      <c r="G36" s="113" t="s">
        <v>383</v>
      </c>
      <c r="H36" s="112"/>
      <c r="I36" s="112"/>
      <c r="J36" s="122">
        <f>Attached_total_energy_use!W16</f>
        <v>12.9</v>
      </c>
      <c r="K36" s="122">
        <f>Attached_total_energy_use!AU16</f>
        <v>62.6</v>
      </c>
      <c r="L36" s="122">
        <f>Attached_total_energy_use!BS16</f>
        <v>300</v>
      </c>
      <c r="M36" s="122">
        <f>Attached_total_energy_use!CQ16</f>
        <v>28.1</v>
      </c>
      <c r="N36" s="122">
        <f>Attached_total_energy_use!DO16</f>
        <v>31.4</v>
      </c>
      <c r="O36" s="122">
        <f>Attached_total_energy_use!EM16</f>
        <v>146.4</v>
      </c>
      <c r="P36" s="122">
        <f>Attached_total_energy_use!FK16</f>
        <v>58.3</v>
      </c>
      <c r="R36" s="100"/>
    </row>
    <row r="37" ht="14.5" spans="3:19">
      <c r="C37" s="113" t="s">
        <v>437</v>
      </c>
      <c r="D37" s="112"/>
      <c r="E37" s="112"/>
      <c r="F37" s="112"/>
      <c r="G37" s="113" t="s">
        <v>438</v>
      </c>
      <c r="H37" s="112"/>
      <c r="I37" s="112"/>
      <c r="J37" s="123">
        <f>IF(Attached_total_energy_use!W19=0,1,Attached_total_energy_use!W19)</f>
        <v>1</v>
      </c>
      <c r="K37" s="123">
        <v>1</v>
      </c>
      <c r="L37" s="123">
        <v>1</v>
      </c>
      <c r="M37" s="123">
        <v>1</v>
      </c>
      <c r="N37" s="123">
        <v>1</v>
      </c>
      <c r="O37" s="123">
        <v>1</v>
      </c>
      <c r="P37" s="123">
        <v>1</v>
      </c>
      <c r="R37" s="100"/>
      <c r="S37" s="13" t="s">
        <v>439</v>
      </c>
    </row>
    <row r="38" ht="14.5" spans="3:16">
      <c r="C38" s="113"/>
      <c r="D38" s="115"/>
      <c r="E38" s="115"/>
      <c r="F38" s="115"/>
      <c r="G38" s="116" t="s">
        <v>375</v>
      </c>
      <c r="H38" s="115"/>
      <c r="I38" s="115"/>
      <c r="J38" s="124">
        <f>Attached_total_energy_use!W15</f>
        <v>33.6</v>
      </c>
      <c r="K38" s="124">
        <f>Attached_total_energy_use!AU15</f>
        <v>136.5</v>
      </c>
      <c r="L38" s="124">
        <f>Attached_total_energy_use!BS15</f>
        <v>185.4</v>
      </c>
      <c r="M38" s="124">
        <f>Attached_total_energy_use!CQ15</f>
        <v>19.1</v>
      </c>
      <c r="N38" s="124">
        <f>Attached_total_energy_use!DO15</f>
        <v>20.6</v>
      </c>
      <c r="O38" s="124">
        <f>Attached_total_energy_use!EM15</f>
        <v>64</v>
      </c>
      <c r="P38" s="124">
        <f>Attached_total_energy_use!FK15</f>
        <v>61.5</v>
      </c>
    </row>
    <row r="39" ht="14.5" spans="3:16">
      <c r="C39" s="108"/>
      <c r="D39" s="103"/>
      <c r="E39" s="103"/>
      <c r="F39" s="103"/>
      <c r="G39" s="108"/>
      <c r="H39" s="103"/>
      <c r="I39" s="103"/>
      <c r="J39" s="125"/>
      <c r="K39" s="125"/>
      <c r="L39" s="125"/>
      <c r="M39" s="125"/>
      <c r="N39" s="125"/>
      <c r="O39" s="125"/>
      <c r="P39" s="125"/>
    </row>
    <row r="42" s="107" customFormat="1" ht="14.5" spans="3:16">
      <c r="C42" s="110"/>
      <c r="D42" s="110"/>
      <c r="E42" s="110"/>
      <c r="F42" s="110"/>
      <c r="G42" s="110"/>
      <c r="H42" s="110"/>
      <c r="I42" s="111" t="s">
        <v>440</v>
      </c>
      <c r="J42" s="110"/>
      <c r="K42" s="110"/>
      <c r="L42" s="110"/>
      <c r="M42" s="110"/>
      <c r="N42" s="110"/>
      <c r="O42" s="110"/>
      <c r="P42" s="110"/>
    </row>
    <row r="43" ht="14.5" spans="3:16">
      <c r="C43" s="103"/>
      <c r="D43" s="103"/>
      <c r="E43" s="103"/>
      <c r="F43" s="103"/>
      <c r="G43" s="108" t="s">
        <v>13</v>
      </c>
      <c r="H43" s="108" t="s">
        <v>391</v>
      </c>
      <c r="I43" s="108" t="s">
        <v>392</v>
      </c>
      <c r="J43" s="27" t="s">
        <v>393</v>
      </c>
      <c r="K43" s="27" t="s">
        <v>394</v>
      </c>
      <c r="L43" s="27" t="s">
        <v>395</v>
      </c>
      <c r="M43" s="27" t="s">
        <v>396</v>
      </c>
      <c r="N43" s="27" t="s">
        <v>397</v>
      </c>
      <c r="O43" s="27" t="s">
        <v>398</v>
      </c>
      <c r="P43" s="27" t="s">
        <v>399</v>
      </c>
    </row>
    <row r="44" ht="14.5" spans="2:16">
      <c r="B44" s="103"/>
      <c r="C44" s="103"/>
      <c r="D44" s="103"/>
      <c r="E44" s="103"/>
      <c r="F44" s="103"/>
      <c r="G44" s="108" t="s">
        <v>379</v>
      </c>
      <c r="H44" s="108" t="s">
        <v>401</v>
      </c>
      <c r="I44" s="108" t="s">
        <v>136</v>
      </c>
      <c r="J44" s="108">
        <v>1</v>
      </c>
      <c r="K44" s="108">
        <v>1</v>
      </c>
      <c r="L44" s="108">
        <v>1</v>
      </c>
      <c r="M44" s="108">
        <v>1</v>
      </c>
      <c r="N44" s="108">
        <v>1</v>
      </c>
      <c r="O44" s="108">
        <v>1</v>
      </c>
      <c r="P44" s="108">
        <v>1</v>
      </c>
    </row>
    <row r="45" ht="14.5" spans="2:16">
      <c r="B45" s="103"/>
      <c r="C45" s="103"/>
      <c r="D45" s="103"/>
      <c r="E45" s="103"/>
      <c r="F45" s="103"/>
      <c r="G45" s="103"/>
      <c r="H45" s="108" t="s">
        <v>441</v>
      </c>
      <c r="I45" s="103"/>
      <c r="J45" s="108"/>
      <c r="K45" s="108"/>
      <c r="L45" s="108"/>
      <c r="M45" s="108"/>
      <c r="N45" s="108"/>
      <c r="O45" s="108"/>
      <c r="P45" s="108"/>
    </row>
    <row r="46" ht="14.5" spans="2:16">
      <c r="B46" s="103"/>
      <c r="C46" s="103"/>
      <c r="D46" s="103"/>
      <c r="E46" s="103"/>
      <c r="F46" s="103"/>
      <c r="G46" s="103"/>
      <c r="H46" s="108" t="s">
        <v>442</v>
      </c>
      <c r="I46" s="103"/>
      <c r="J46" s="108"/>
      <c r="K46" s="108"/>
      <c r="L46" s="108"/>
      <c r="M46" s="108"/>
      <c r="N46" s="108"/>
      <c r="O46" s="108"/>
      <c r="P46" s="108"/>
    </row>
    <row r="47" ht="14.5" spans="2:16">
      <c r="B47" s="103"/>
      <c r="C47" s="103"/>
      <c r="D47" s="103"/>
      <c r="E47" s="103"/>
      <c r="F47" s="103"/>
      <c r="G47" s="108" t="s">
        <v>380</v>
      </c>
      <c r="H47" s="108" t="s">
        <v>443</v>
      </c>
      <c r="I47" s="108" t="s">
        <v>226</v>
      </c>
      <c r="J47" s="103">
        <v>1</v>
      </c>
      <c r="K47" s="103">
        <v>1</v>
      </c>
      <c r="L47" s="103">
        <v>1</v>
      </c>
      <c r="M47" s="103">
        <v>1</v>
      </c>
      <c r="N47" s="103">
        <v>1</v>
      </c>
      <c r="O47" s="103">
        <v>1</v>
      </c>
      <c r="P47" s="103">
        <v>1</v>
      </c>
    </row>
    <row r="48" ht="14.5" spans="2:16">
      <c r="B48" s="103"/>
      <c r="C48" s="103"/>
      <c r="D48" s="103"/>
      <c r="E48" s="103"/>
      <c r="F48" s="103"/>
      <c r="G48" s="108" t="s">
        <v>382</v>
      </c>
      <c r="H48" s="117" t="s">
        <v>400</v>
      </c>
      <c r="I48" s="108" t="s">
        <v>224</v>
      </c>
      <c r="J48" s="103">
        <v>1</v>
      </c>
      <c r="K48" s="103">
        <v>1</v>
      </c>
      <c r="L48" s="103">
        <v>1</v>
      </c>
      <c r="M48" s="103">
        <v>1</v>
      </c>
      <c r="N48" s="103">
        <v>1</v>
      </c>
      <c r="O48" s="103">
        <v>1</v>
      </c>
      <c r="P48" s="103">
        <v>1</v>
      </c>
    </row>
    <row r="49" ht="14.5" spans="2:16">
      <c r="B49" s="103"/>
      <c r="C49" s="103"/>
      <c r="D49" s="103"/>
      <c r="E49" s="103"/>
      <c r="F49" s="103"/>
      <c r="G49" s="108" t="s">
        <v>383</v>
      </c>
      <c r="H49" s="108" t="s">
        <v>402</v>
      </c>
      <c r="I49" s="108" t="s">
        <v>222</v>
      </c>
      <c r="J49" s="108">
        <v>1</v>
      </c>
      <c r="K49" s="108">
        <v>1</v>
      </c>
      <c r="L49" s="108">
        <v>1</v>
      </c>
      <c r="M49" s="108">
        <v>1</v>
      </c>
      <c r="N49" s="108">
        <v>1</v>
      </c>
      <c r="O49" s="108">
        <v>1</v>
      </c>
      <c r="P49" s="108">
        <v>1</v>
      </c>
    </row>
    <row r="50" ht="14.5" spans="2:16">
      <c r="B50" s="103"/>
      <c r="C50" s="103"/>
      <c r="D50" s="103"/>
      <c r="E50" s="103"/>
      <c r="F50" s="103"/>
      <c r="G50" s="108" t="s">
        <v>375</v>
      </c>
      <c r="H50" s="118" t="s">
        <v>220</v>
      </c>
      <c r="I50" s="108" t="s">
        <v>218</v>
      </c>
      <c r="J50" s="103">
        <v>1</v>
      </c>
      <c r="K50" s="103">
        <v>1</v>
      </c>
      <c r="L50" s="103">
        <v>1</v>
      </c>
      <c r="M50" s="103">
        <v>1</v>
      </c>
      <c r="N50" s="103">
        <v>1</v>
      </c>
      <c r="O50" s="103">
        <v>1</v>
      </c>
      <c r="P50" s="103">
        <v>1</v>
      </c>
    </row>
    <row r="51" ht="14.5" spans="2:16">
      <c r="B51" s="103"/>
      <c r="C51" s="103"/>
      <c r="D51" s="103"/>
      <c r="E51" s="103"/>
      <c r="F51" s="103"/>
      <c r="G51" s="103"/>
      <c r="H51" s="103"/>
      <c r="I51" s="109"/>
      <c r="J51" s="103"/>
      <c r="K51" s="103"/>
      <c r="L51" s="103"/>
      <c r="M51" s="103"/>
      <c r="N51" s="103"/>
      <c r="O51" s="103"/>
      <c r="P51" s="103"/>
    </row>
    <row r="52" ht="14.5" spans="2:16">
      <c r="B52" s="103"/>
      <c r="C52" s="103"/>
      <c r="D52" s="103"/>
      <c r="E52" s="103"/>
      <c r="F52" s="103"/>
      <c r="G52" s="108"/>
      <c r="H52" s="108"/>
      <c r="I52" s="103"/>
      <c r="J52" s="103"/>
      <c r="K52" s="103"/>
      <c r="L52" s="103"/>
      <c r="M52" s="103"/>
      <c r="N52" s="103"/>
      <c r="O52" s="103"/>
      <c r="P52" s="103"/>
    </row>
    <row r="53" ht="14.5" spans="2:16">
      <c r="B53" s="119"/>
      <c r="C53" s="109"/>
      <c r="D53" s="109"/>
      <c r="E53" s="109"/>
      <c r="F53" s="109"/>
      <c r="G53" s="103"/>
      <c r="H53" s="103"/>
      <c r="I53" s="108"/>
      <c r="J53" s="103"/>
      <c r="K53" s="103"/>
      <c r="L53" s="103"/>
      <c r="M53" s="103"/>
      <c r="N53" s="103"/>
      <c r="O53" s="103"/>
      <c r="P53" s="103"/>
    </row>
    <row r="54" ht="14.5" spans="2:16">
      <c r="B54" s="119"/>
      <c r="C54" s="109"/>
      <c r="D54" s="109"/>
      <c r="E54" s="109"/>
      <c r="F54" s="109"/>
      <c r="G54" s="109"/>
      <c r="H54" s="103"/>
      <c r="I54" s="103"/>
      <c r="J54" s="103"/>
      <c r="K54" s="103"/>
      <c r="L54" s="103"/>
      <c r="M54" s="103"/>
      <c r="N54" s="103"/>
      <c r="O54" s="103"/>
      <c r="P54" s="103"/>
    </row>
    <row r="55" ht="14.5" spans="2:16">
      <c r="B55" s="119"/>
      <c r="C55" s="109"/>
      <c r="D55" s="109"/>
      <c r="E55" s="109"/>
      <c r="F55" s="109"/>
      <c r="G55" s="109"/>
      <c r="H55" s="103"/>
      <c r="I55" s="103"/>
      <c r="J55" s="103"/>
      <c r="K55" s="103"/>
      <c r="L55" s="103"/>
      <c r="M55" s="103"/>
      <c r="N55" s="103"/>
      <c r="O55" s="103"/>
      <c r="P55" s="103"/>
    </row>
    <row r="56" ht="14.5" spans="2:16">
      <c r="B56" s="120"/>
      <c r="C56" s="111"/>
      <c r="D56" s="111"/>
      <c r="E56" s="111"/>
      <c r="F56" s="111"/>
      <c r="G56" s="110"/>
      <c r="H56" s="110"/>
      <c r="I56" s="111" t="s">
        <v>389</v>
      </c>
      <c r="J56" s="110"/>
      <c r="K56" s="110"/>
      <c r="L56" s="110"/>
      <c r="M56" s="110"/>
      <c r="N56" s="110"/>
      <c r="O56" s="110"/>
      <c r="P56" s="110"/>
    </row>
    <row r="57" ht="14.5" spans="2:16">
      <c r="B57" s="119"/>
      <c r="C57" s="109"/>
      <c r="D57" s="109"/>
      <c r="E57" s="109"/>
      <c r="F57" s="109"/>
      <c r="G57" s="108" t="s">
        <v>13</v>
      </c>
      <c r="H57" s="108" t="s">
        <v>391</v>
      </c>
      <c r="I57" s="108" t="s">
        <v>392</v>
      </c>
      <c r="J57" s="27" t="s">
        <v>393</v>
      </c>
      <c r="K57" s="27" t="s">
        <v>394</v>
      </c>
      <c r="L57" s="27" t="s">
        <v>395</v>
      </c>
      <c r="M57" s="27" t="s">
        <v>396</v>
      </c>
      <c r="N57" s="27" t="s">
        <v>397</v>
      </c>
      <c r="O57" s="27" t="s">
        <v>398</v>
      </c>
      <c r="P57" s="27" t="s">
        <v>399</v>
      </c>
    </row>
    <row r="58" ht="14.5" spans="7:16">
      <c r="G58" s="108" t="s">
        <v>379</v>
      </c>
      <c r="H58" s="103"/>
      <c r="I58" s="103"/>
      <c r="J58" s="108">
        <v>1</v>
      </c>
      <c r="K58" s="108">
        <v>1</v>
      </c>
      <c r="L58" s="108">
        <v>1</v>
      </c>
      <c r="M58" s="108">
        <v>1</v>
      </c>
      <c r="N58" s="108">
        <v>1</v>
      </c>
      <c r="O58" s="108">
        <v>1</v>
      </c>
      <c r="P58" s="108">
        <v>1</v>
      </c>
    </row>
    <row r="59" ht="14.5" spans="2:16">
      <c r="B59" s="119"/>
      <c r="C59" s="109"/>
      <c r="D59" s="109"/>
      <c r="E59" s="109"/>
      <c r="F59" s="109"/>
      <c r="G59" s="108" t="s">
        <v>380</v>
      </c>
      <c r="H59" s="103"/>
      <c r="I59" s="103"/>
      <c r="J59" s="108">
        <v>1</v>
      </c>
      <c r="K59" s="108">
        <v>1</v>
      </c>
      <c r="L59" s="108">
        <v>1</v>
      </c>
      <c r="M59" s="108">
        <v>1</v>
      </c>
      <c r="N59" s="108">
        <v>1</v>
      </c>
      <c r="O59" s="108">
        <v>1</v>
      </c>
      <c r="P59" s="108">
        <v>1</v>
      </c>
    </row>
    <row r="60" ht="14.5" spans="2:16">
      <c r="B60" s="119"/>
      <c r="C60" s="109"/>
      <c r="D60" s="109"/>
      <c r="E60" s="109"/>
      <c r="F60" s="109"/>
      <c r="G60" s="108" t="s">
        <v>382</v>
      </c>
      <c r="H60" s="103"/>
      <c r="I60" s="103"/>
      <c r="J60" s="108">
        <v>1</v>
      </c>
      <c r="K60" s="108">
        <v>1</v>
      </c>
      <c r="L60" s="108">
        <v>1</v>
      </c>
      <c r="M60" s="108">
        <v>1</v>
      </c>
      <c r="N60" s="108">
        <v>1</v>
      </c>
      <c r="O60" s="108">
        <v>1</v>
      </c>
      <c r="P60" s="108">
        <v>1</v>
      </c>
    </row>
    <row r="61" ht="14.5" spans="2:16">
      <c r="B61" s="119"/>
      <c r="C61" s="109"/>
      <c r="D61" s="109"/>
      <c r="E61" s="109"/>
      <c r="F61" s="109"/>
      <c r="G61" s="108" t="s">
        <v>383</v>
      </c>
      <c r="H61" s="103"/>
      <c r="I61" s="103"/>
      <c r="J61" s="108">
        <v>1</v>
      </c>
      <c r="K61" s="108">
        <v>1</v>
      </c>
      <c r="L61" s="108">
        <v>1</v>
      </c>
      <c r="M61" s="108">
        <v>1</v>
      </c>
      <c r="N61" s="108">
        <v>1</v>
      </c>
      <c r="O61" s="108">
        <v>1</v>
      </c>
      <c r="P61" s="108">
        <v>1</v>
      </c>
    </row>
    <row r="62" ht="14.5" spans="2:16">
      <c r="B62" s="119"/>
      <c r="C62" s="109"/>
      <c r="D62" s="109"/>
      <c r="E62" s="109"/>
      <c r="F62" s="109"/>
      <c r="G62" s="108"/>
      <c r="H62" s="103"/>
      <c r="I62" s="103"/>
      <c r="J62" s="108"/>
      <c r="K62" s="108"/>
      <c r="L62" s="108"/>
      <c r="M62" s="108"/>
      <c r="N62" s="108"/>
      <c r="O62" s="108"/>
      <c r="P62" s="108"/>
    </row>
    <row r="63" ht="14.5" spans="2:16">
      <c r="B63" s="119"/>
      <c r="C63" s="109"/>
      <c r="D63" s="109"/>
      <c r="E63" s="109"/>
      <c r="F63" s="109"/>
      <c r="G63" s="108"/>
      <c r="H63" s="103"/>
      <c r="I63" s="103"/>
      <c r="J63" s="108"/>
      <c r="K63" s="108"/>
      <c r="L63" s="108"/>
      <c r="M63" s="108"/>
      <c r="N63" s="108"/>
      <c r="O63" s="108"/>
      <c r="P63" s="108"/>
    </row>
    <row r="64" ht="14.5" spans="2:16">
      <c r="B64" s="119"/>
      <c r="C64" s="109"/>
      <c r="D64" s="109"/>
      <c r="E64" s="109"/>
      <c r="F64" s="109"/>
      <c r="G64" s="108"/>
      <c r="H64" s="103"/>
      <c r="I64" s="103"/>
      <c r="J64" s="108"/>
      <c r="K64" s="108"/>
      <c r="L64" s="108"/>
      <c r="M64" s="108"/>
      <c r="N64" s="108"/>
      <c r="O64" s="108"/>
      <c r="P64" s="108"/>
    </row>
    <row r="65" spans="2:6">
      <c r="B65" s="119"/>
      <c r="C65" s="109"/>
      <c r="D65" s="109"/>
      <c r="E65" s="109"/>
      <c r="F65" s="109"/>
    </row>
    <row r="66" s="102" customFormat="1" ht="14.5" spans="2:16">
      <c r="B66" s="119"/>
      <c r="C66" s="109"/>
      <c r="D66" s="109"/>
      <c r="E66" s="109"/>
      <c r="F66" s="109"/>
      <c r="G66" s="105"/>
      <c r="H66" s="105"/>
      <c r="I66" s="109"/>
      <c r="J66" s="105"/>
      <c r="K66" s="105"/>
      <c r="L66" s="105"/>
      <c r="M66" s="105"/>
      <c r="N66" s="105"/>
      <c r="O66" s="105"/>
      <c r="P66" s="105"/>
    </row>
    <row r="67" s="102" customFormat="1" ht="14.5" spans="2:16">
      <c r="B67" s="119"/>
      <c r="C67" s="109"/>
      <c r="D67" s="109"/>
      <c r="E67" s="109"/>
      <c r="F67" s="109"/>
      <c r="G67" s="109"/>
      <c r="H67" s="109"/>
      <c r="I67" s="109"/>
      <c r="J67" s="99"/>
      <c r="K67" s="99"/>
      <c r="L67" s="99"/>
      <c r="M67" s="99"/>
      <c r="N67" s="99"/>
      <c r="O67" s="99"/>
      <c r="P67" s="99"/>
    </row>
    <row r="68" s="102" customFormat="1" ht="13" spans="2:16">
      <c r="B68" s="119"/>
      <c r="C68" s="109"/>
      <c r="D68" s="109"/>
      <c r="E68" s="109"/>
      <c r="F68" s="109"/>
      <c r="G68" s="109"/>
      <c r="H68" s="127"/>
      <c r="I68" s="109"/>
      <c r="J68" s="109"/>
      <c r="K68" s="109"/>
      <c r="L68" s="109"/>
      <c r="M68" s="109"/>
      <c r="N68" s="109"/>
      <c r="O68" s="109"/>
      <c r="P68" s="109"/>
    </row>
    <row r="69" s="102" customFormat="1" spans="2:7">
      <c r="B69" s="119"/>
      <c r="C69" s="109"/>
      <c r="D69" s="109"/>
      <c r="E69" s="109"/>
      <c r="F69" s="109"/>
      <c r="G69" s="109"/>
    </row>
    <row r="70" spans="2:7">
      <c r="B70" s="119"/>
      <c r="C70" s="109"/>
      <c r="D70" s="109"/>
      <c r="E70" s="109"/>
      <c r="F70" s="109"/>
      <c r="G70" s="108"/>
    </row>
    <row r="71" spans="2:7">
      <c r="B71" s="119"/>
      <c r="C71" s="109"/>
      <c r="D71" s="109"/>
      <c r="E71" s="109"/>
      <c r="F71" s="109"/>
      <c r="G71" s="108"/>
    </row>
    <row r="72" s="102" customFormat="1" ht="14.5" spans="2:16">
      <c r="B72" s="119"/>
      <c r="C72" s="109"/>
      <c r="D72" s="109"/>
      <c r="E72" s="109"/>
      <c r="F72" s="109"/>
      <c r="G72" s="105"/>
      <c r="H72" s="105"/>
      <c r="I72" s="109"/>
      <c r="J72" s="105"/>
      <c r="K72" s="105"/>
      <c r="L72" s="105"/>
      <c r="M72" s="105"/>
      <c r="N72" s="105"/>
      <c r="O72" s="105"/>
      <c r="P72" s="105"/>
    </row>
    <row r="73" s="102" customFormat="1" ht="14.5" spans="2:16">
      <c r="B73" s="119"/>
      <c r="C73" s="109"/>
      <c r="D73" s="109"/>
      <c r="E73" s="109"/>
      <c r="F73" s="109"/>
      <c r="G73" s="109"/>
      <c r="H73" s="109"/>
      <c r="I73" s="109"/>
      <c r="J73" s="99"/>
      <c r="K73" s="99"/>
      <c r="L73" s="99"/>
      <c r="M73" s="99"/>
      <c r="N73" s="99"/>
      <c r="O73" s="99"/>
      <c r="P73" s="99"/>
    </row>
    <row r="74" s="102" customFormat="1" ht="14.5" spans="7:16">
      <c r="G74" s="109"/>
      <c r="H74" s="105"/>
      <c r="I74" s="105"/>
      <c r="J74" s="109"/>
      <c r="K74" s="109"/>
      <c r="L74" s="109"/>
      <c r="M74" s="109"/>
      <c r="N74" s="109"/>
      <c r="O74" s="109"/>
      <c r="P74" s="109"/>
    </row>
    <row r="75" s="102" customFormat="1" ht="14.5" spans="2:16">
      <c r="B75" s="119"/>
      <c r="C75" s="109"/>
      <c r="D75" s="109"/>
      <c r="E75" s="109"/>
      <c r="F75" s="109"/>
      <c r="G75" s="109"/>
      <c r="H75" s="105"/>
      <c r="I75" s="105"/>
      <c r="J75" s="109"/>
      <c r="K75" s="109"/>
      <c r="L75" s="109"/>
      <c r="M75" s="109"/>
      <c r="N75" s="109"/>
      <c r="O75" s="109"/>
      <c r="P75" s="109"/>
    </row>
    <row r="76" s="102" customFormat="1" ht="14.5" spans="2:16">
      <c r="B76" s="119"/>
      <c r="C76" s="109"/>
      <c r="D76" s="109"/>
      <c r="E76" s="109"/>
      <c r="F76" s="109"/>
      <c r="G76" s="109"/>
      <c r="H76" s="105"/>
      <c r="I76" s="105"/>
      <c r="J76" s="109"/>
      <c r="K76" s="109"/>
      <c r="L76" s="109"/>
      <c r="M76" s="109"/>
      <c r="N76" s="109"/>
      <c r="O76" s="109"/>
      <c r="P76" s="109"/>
    </row>
    <row r="77" s="102" customFormat="1" ht="14.5" spans="2:16">
      <c r="B77" s="119"/>
      <c r="C77" s="109"/>
      <c r="D77" s="109"/>
      <c r="E77" s="109"/>
      <c r="F77" s="109"/>
      <c r="G77" s="109"/>
      <c r="H77" s="105"/>
      <c r="I77" s="105"/>
      <c r="J77" s="109"/>
      <c r="K77" s="109"/>
      <c r="L77" s="109"/>
      <c r="M77" s="109"/>
      <c r="N77" s="109"/>
      <c r="O77" s="109"/>
      <c r="P77" s="109"/>
    </row>
    <row r="78" s="102" customFormat="1" ht="14.5" spans="2:16">
      <c r="B78" s="119"/>
      <c r="C78" s="109"/>
      <c r="D78" s="109"/>
      <c r="E78" s="109"/>
      <c r="F78" s="109"/>
      <c r="G78" s="109"/>
      <c r="H78" s="105"/>
      <c r="I78" s="105"/>
      <c r="J78" s="109"/>
      <c r="K78" s="109"/>
      <c r="L78" s="109"/>
      <c r="M78" s="109"/>
      <c r="N78" s="109"/>
      <c r="O78" s="109"/>
      <c r="P78" s="109"/>
    </row>
  </sheetData>
  <mergeCells count="1">
    <mergeCell ref="R34:R37"/>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7"/>
  <sheetViews>
    <sheetView zoomScale="55" zoomScaleNormal="55" workbookViewId="0">
      <selection activeCell="AK17" sqref="AK17"/>
    </sheetView>
  </sheetViews>
  <sheetFormatPr defaultColWidth="9" defaultRowHeight="12.5"/>
  <cols>
    <col min="2" max="2" width="52.7272727272727" customWidth="1"/>
    <col min="3" max="3" width="17.1818181818182" customWidth="1"/>
    <col min="5" max="5" width="31.4545454545455" customWidth="1"/>
  </cols>
  <sheetData>
    <row r="1" spans="4:4">
      <c r="D1" s="102"/>
    </row>
    <row r="2" ht="14.5" spans="2:19">
      <c r="B2" s="103"/>
      <c r="C2" s="103"/>
      <c r="D2" s="103"/>
      <c r="E2" s="103"/>
      <c r="F2" s="103"/>
      <c r="G2" s="103"/>
      <c r="H2" s="103"/>
      <c r="I2" s="103"/>
      <c r="J2" s="103"/>
      <c r="K2" s="103"/>
      <c r="L2" s="103"/>
      <c r="M2" s="103"/>
      <c r="N2" s="103"/>
      <c r="O2" s="103"/>
      <c r="P2" s="103"/>
      <c r="Q2" s="103"/>
      <c r="R2" s="103"/>
      <c r="S2" s="103"/>
    </row>
    <row r="3" ht="14.5" spans="2:19">
      <c r="B3" s="103"/>
      <c r="C3" s="103"/>
      <c r="D3" s="103"/>
      <c r="E3" s="103"/>
      <c r="F3" s="103"/>
      <c r="G3" s="103"/>
      <c r="H3" s="103"/>
      <c r="I3" s="103"/>
      <c r="J3" s="103"/>
      <c r="K3" s="103"/>
      <c r="L3" s="103"/>
      <c r="M3" s="103"/>
      <c r="N3" s="103"/>
      <c r="O3" s="103"/>
      <c r="P3" s="103"/>
      <c r="Q3" s="103"/>
      <c r="R3" s="103"/>
      <c r="S3" s="103"/>
    </row>
    <row r="4" ht="14.5" spans="2:19">
      <c r="B4" s="103" t="s">
        <v>444</v>
      </c>
      <c r="C4" s="103"/>
      <c r="D4" s="103"/>
      <c r="E4" s="103"/>
      <c r="F4" s="103"/>
      <c r="G4" s="103"/>
      <c r="H4" s="103"/>
      <c r="I4" s="103"/>
      <c r="J4" s="103"/>
      <c r="K4" s="103"/>
      <c r="L4" s="103"/>
      <c r="M4" s="103"/>
      <c r="N4" s="103"/>
      <c r="O4" s="103"/>
      <c r="P4" s="103"/>
      <c r="Q4" s="103"/>
      <c r="R4" s="103"/>
      <c r="S4" s="103"/>
    </row>
    <row r="5" ht="14.5" spans="2:19">
      <c r="B5" s="103" t="s">
        <v>445</v>
      </c>
      <c r="C5" s="103"/>
      <c r="D5" s="103"/>
      <c r="E5" s="103"/>
      <c r="F5" s="103"/>
      <c r="G5" s="103"/>
      <c r="H5" s="103"/>
      <c r="I5" s="103"/>
      <c r="J5" s="103"/>
      <c r="K5" s="103"/>
      <c r="L5" s="103"/>
      <c r="M5" s="103"/>
      <c r="N5" s="103"/>
      <c r="O5" s="103"/>
      <c r="P5" s="103"/>
      <c r="Q5" s="103"/>
      <c r="R5" s="103"/>
      <c r="S5" s="103"/>
    </row>
    <row r="6" ht="14.5" spans="2:19">
      <c r="B6" s="103" t="s">
        <v>5</v>
      </c>
      <c r="C6" s="103" t="s">
        <v>136</v>
      </c>
      <c r="D6" s="104" t="s">
        <v>226</v>
      </c>
      <c r="E6" s="103" t="s">
        <v>224</v>
      </c>
      <c r="F6" s="103" t="s">
        <v>222</v>
      </c>
      <c r="G6" s="105" t="s">
        <v>228</v>
      </c>
      <c r="H6" s="103"/>
      <c r="I6" s="103"/>
      <c r="J6" s="103"/>
      <c r="K6" s="103"/>
      <c r="L6" s="103"/>
      <c r="M6" s="103"/>
      <c r="N6" s="103"/>
      <c r="O6" s="103"/>
      <c r="P6" s="103"/>
      <c r="Q6" s="103"/>
      <c r="R6" s="103"/>
      <c r="S6" s="103"/>
    </row>
    <row r="7" ht="14.5" spans="2:19">
      <c r="B7" s="103" t="s">
        <v>23</v>
      </c>
      <c r="C7">
        <v>59.65</v>
      </c>
      <c r="D7" s="106">
        <v>75</v>
      </c>
      <c r="E7">
        <v>67.2</v>
      </c>
      <c r="F7">
        <v>49.04</v>
      </c>
      <c r="G7" s="105">
        <f>AVERAGE(C7,E7,F7)</f>
        <v>58.63</v>
      </c>
      <c r="H7" s="103"/>
      <c r="I7" s="103"/>
      <c r="J7" s="103"/>
      <c r="K7" s="103"/>
      <c r="L7" s="13" t="s">
        <v>446</v>
      </c>
      <c r="M7" s="103"/>
      <c r="N7" s="103"/>
      <c r="O7" s="103"/>
      <c r="P7" s="103"/>
      <c r="Q7" s="103"/>
      <c r="R7" s="103"/>
      <c r="S7" s="103"/>
    </row>
    <row r="8" ht="14.5" spans="2:19">
      <c r="B8" s="103"/>
      <c r="C8" s="103"/>
      <c r="D8" s="103"/>
      <c r="E8" s="103"/>
      <c r="F8" s="103"/>
      <c r="G8" s="105"/>
      <c r="H8" s="103"/>
      <c r="I8" s="103"/>
      <c r="J8" s="103"/>
      <c r="K8" s="103"/>
      <c r="L8" s="103"/>
      <c r="M8" s="103"/>
      <c r="N8" s="103"/>
      <c r="O8" s="103"/>
      <c r="P8" s="103"/>
      <c r="Q8" s="103"/>
      <c r="R8" s="103"/>
      <c r="S8" s="103"/>
    </row>
    <row r="9" ht="14.5" spans="2:19">
      <c r="B9" s="103"/>
      <c r="C9" s="103"/>
      <c r="D9" s="103"/>
      <c r="E9" s="103"/>
      <c r="F9" s="103"/>
      <c r="G9" s="103"/>
      <c r="H9" s="103"/>
      <c r="I9" s="103"/>
      <c r="J9" s="103"/>
      <c r="K9" s="103"/>
      <c r="L9" s="103"/>
      <c r="M9" s="103"/>
      <c r="N9" s="103"/>
      <c r="O9" s="103"/>
      <c r="P9" s="103"/>
      <c r="Q9" s="103"/>
      <c r="R9" s="103"/>
      <c r="S9" s="103"/>
    </row>
    <row r="10" ht="14.5" spans="2:19">
      <c r="B10" s="103"/>
      <c r="C10" s="103"/>
      <c r="D10" s="103"/>
      <c r="E10" s="103"/>
      <c r="F10" s="103"/>
      <c r="G10" s="103"/>
      <c r="H10" s="103"/>
      <c r="I10" s="103"/>
      <c r="J10" s="103"/>
      <c r="K10" s="103"/>
      <c r="L10" s="103"/>
      <c r="M10" s="103"/>
      <c r="N10" s="103"/>
      <c r="O10" s="103"/>
      <c r="P10" s="103"/>
      <c r="Q10" s="103"/>
      <c r="R10" s="103"/>
      <c r="S10" s="103"/>
    </row>
    <row r="11" ht="14.5" spans="2:19">
      <c r="B11" s="103"/>
      <c r="C11" s="103"/>
      <c r="D11" s="103"/>
      <c r="E11" s="103"/>
      <c r="F11" s="103"/>
      <c r="G11" s="103"/>
      <c r="H11" s="103"/>
      <c r="I11" s="103"/>
      <c r="J11" s="103"/>
      <c r="K11" s="103"/>
      <c r="L11" s="103"/>
      <c r="M11" s="103"/>
      <c r="N11" s="103"/>
      <c r="O11" s="103"/>
      <c r="P11" s="103"/>
      <c r="Q11" s="103"/>
      <c r="R11" s="103"/>
      <c r="S11" s="103"/>
    </row>
    <row r="12" ht="14.5" spans="2:19">
      <c r="B12" s="103"/>
      <c r="C12" s="103"/>
      <c r="D12" s="103"/>
      <c r="E12" s="103"/>
      <c r="F12" s="103"/>
      <c r="G12" s="103"/>
      <c r="H12" s="103"/>
      <c r="I12" s="103"/>
      <c r="J12" s="103"/>
      <c r="K12" s="103"/>
      <c r="L12" s="103"/>
      <c r="M12" s="103"/>
      <c r="N12" s="103"/>
      <c r="O12" s="103"/>
      <c r="P12" s="103"/>
      <c r="Q12" s="103"/>
      <c r="R12" s="103"/>
      <c r="S12" s="103"/>
    </row>
    <row r="13" ht="14.5" spans="2:19">
      <c r="B13" s="103"/>
      <c r="C13" s="103"/>
      <c r="D13" s="103"/>
      <c r="E13" s="103"/>
      <c r="F13" s="103"/>
      <c r="G13" s="103"/>
      <c r="H13" s="103"/>
      <c r="I13" s="103"/>
      <c r="J13" s="103"/>
      <c r="K13" s="103"/>
      <c r="L13" s="103"/>
      <c r="M13" s="103"/>
      <c r="N13" s="103"/>
      <c r="O13" s="103"/>
      <c r="P13" s="103"/>
      <c r="Q13" s="103"/>
      <c r="R13" s="103"/>
      <c r="S13" s="103"/>
    </row>
    <row r="14" ht="14.5" spans="2:19">
      <c r="B14" s="103"/>
      <c r="C14" s="103"/>
      <c r="D14" s="103"/>
      <c r="E14" s="103"/>
      <c r="F14" s="103"/>
      <c r="H14" s="103"/>
      <c r="I14" s="103"/>
      <c r="J14" s="103"/>
      <c r="K14" s="103"/>
      <c r="M14" s="103"/>
      <c r="N14" s="103"/>
      <c r="O14" s="103"/>
      <c r="P14" s="103"/>
      <c r="Q14" s="103"/>
      <c r="R14" s="103"/>
      <c r="S14" s="103"/>
    </row>
    <row r="15" ht="14.5" spans="2:19">
      <c r="B15" s="103"/>
      <c r="C15" s="103"/>
      <c r="D15" s="103"/>
      <c r="E15" s="103"/>
      <c r="F15" s="103"/>
      <c r="G15" s="103"/>
      <c r="H15" s="103"/>
      <c r="I15" s="103"/>
      <c r="J15" s="103"/>
      <c r="K15" s="103"/>
      <c r="L15" s="103"/>
      <c r="M15" s="103"/>
      <c r="N15" s="103"/>
      <c r="O15" s="103"/>
      <c r="P15" s="103"/>
      <c r="Q15" s="103"/>
      <c r="R15" s="103"/>
      <c r="S15" s="103"/>
    </row>
    <row r="16" ht="14.5" spans="2:7">
      <c r="B16" s="103"/>
      <c r="C16" s="103"/>
      <c r="D16" s="103"/>
      <c r="E16" s="103"/>
      <c r="F16" s="103"/>
      <c r="G16" s="103"/>
    </row>
    <row r="17" ht="14.5" spans="2:7">
      <c r="B17" s="103"/>
      <c r="C17" s="103"/>
      <c r="D17" s="103"/>
      <c r="E17" s="103"/>
      <c r="F17" s="103"/>
      <c r="G17" s="103"/>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workbookViewId="0">
      <selection activeCell="F6" sqref="F6"/>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6"/>
      <c r="C1" s="26"/>
      <c r="D1" s="26"/>
      <c r="E1" s="44" t="s">
        <v>447</v>
      </c>
      <c r="F1" s="26"/>
      <c r="G1" s="26"/>
      <c r="H1" s="26"/>
      <c r="I1" s="26"/>
      <c r="J1" s="26"/>
      <c r="K1" s="26"/>
      <c r="L1" s="26"/>
      <c r="M1" s="26"/>
      <c r="N1" s="26"/>
      <c r="O1" s="26"/>
      <c r="P1" s="97" t="s">
        <v>448</v>
      </c>
    </row>
    <row r="2" ht="15.25" spans="1:15">
      <c r="A2" s="26"/>
      <c r="B2" s="26"/>
      <c r="C2" s="45" t="s">
        <v>13</v>
      </c>
      <c r="D2" s="45" t="s">
        <v>391</v>
      </c>
      <c r="E2" s="45" t="s">
        <v>392</v>
      </c>
      <c r="F2" s="27" t="s">
        <v>393</v>
      </c>
      <c r="G2" s="27" t="s">
        <v>394</v>
      </c>
      <c r="H2" s="27" t="s">
        <v>395</v>
      </c>
      <c r="I2" s="27" t="s">
        <v>396</v>
      </c>
      <c r="J2" s="27" t="s">
        <v>397</v>
      </c>
      <c r="K2" s="27" t="s">
        <v>398</v>
      </c>
      <c r="L2" s="27" t="s">
        <v>399</v>
      </c>
      <c r="M2" s="26"/>
      <c r="N2" s="26"/>
      <c r="O2" s="26"/>
    </row>
    <row r="3" ht="14.5" spans="1:15">
      <c r="A3" s="35" t="s">
        <v>35</v>
      </c>
      <c r="B3" s="26"/>
      <c r="C3" s="26" t="s">
        <v>27</v>
      </c>
      <c r="D3" s="26" t="s">
        <v>218</v>
      </c>
      <c r="E3" s="26" t="s">
        <v>78</v>
      </c>
      <c r="F3" s="28">
        <f t="shared" ref="F3:F12" si="0">P16*AB16/F29/F42</f>
        <v>0.862250000000001</v>
      </c>
      <c r="G3" s="28">
        <f t="shared" ref="G3:G12" si="1">Q16*AC16/G29/G42</f>
        <v>2.17861443372086</v>
      </c>
      <c r="H3" s="28">
        <f t="shared" ref="H3:H12" si="2">R16*AD16/H29/H42</f>
        <v>4.67531937533317</v>
      </c>
      <c r="I3" s="28">
        <f t="shared" ref="I3:I12" si="3">S16*AE16/I29/I42</f>
        <v>0.223639940473106</v>
      </c>
      <c r="J3" s="28">
        <f t="shared" ref="J3:J12" si="4">T16*AF16/J29/J42</f>
        <v>0.620266397347027</v>
      </c>
      <c r="K3" s="28">
        <f t="shared" ref="K3:K12" si="5">U16*AG16/K29/K42</f>
        <v>1.78163227631323</v>
      </c>
      <c r="L3" s="28">
        <f t="shared" ref="L3:L12" si="6">V16*AH16/L29/L42</f>
        <v>1.3974992060227</v>
      </c>
      <c r="M3" s="46"/>
      <c r="N3" s="46" t="s">
        <v>449</v>
      </c>
      <c r="O3" s="46"/>
    </row>
    <row r="4" ht="14.5" spans="1:15">
      <c r="A4" s="35" t="s">
        <v>35</v>
      </c>
      <c r="B4" s="26"/>
      <c r="C4" s="26" t="s">
        <v>34</v>
      </c>
      <c r="D4" s="26" t="s">
        <v>218</v>
      </c>
      <c r="E4" s="26" t="s">
        <v>82</v>
      </c>
      <c r="F4" s="28">
        <f t="shared" si="0"/>
        <v>2.93165</v>
      </c>
      <c r="G4" s="28">
        <f t="shared" si="1"/>
        <v>7.625150518023</v>
      </c>
      <c r="H4" s="28">
        <f t="shared" si="2"/>
        <v>17.572752134873</v>
      </c>
      <c r="I4" s="28">
        <f t="shared" si="3"/>
        <v>1.00637973212898</v>
      </c>
      <c r="J4" s="28">
        <f t="shared" si="4"/>
        <v>1.61269263310227</v>
      </c>
      <c r="K4" s="28">
        <f t="shared" si="5"/>
        <v>6.16718864877656</v>
      </c>
      <c r="L4" s="28">
        <f t="shared" si="6"/>
        <v>5.17074706228399</v>
      </c>
      <c r="M4" s="46"/>
      <c r="N4" s="46" t="s">
        <v>450</v>
      </c>
      <c r="O4" s="46"/>
    </row>
    <row r="5" ht="14.5" spans="1:15">
      <c r="A5" s="35" t="s">
        <v>35</v>
      </c>
      <c r="B5" s="26"/>
      <c r="C5" s="26" t="s">
        <v>39</v>
      </c>
      <c r="D5" s="26" t="s">
        <v>218</v>
      </c>
      <c r="E5" s="26" t="s">
        <v>85</v>
      </c>
      <c r="F5" s="28">
        <f t="shared" si="0"/>
        <v>0.689800000000001</v>
      </c>
      <c r="G5" s="28">
        <f t="shared" si="1"/>
        <v>1.45240962248057</v>
      </c>
      <c r="H5" s="28">
        <f t="shared" si="2"/>
        <v>2.90192237089645</v>
      </c>
      <c r="I5" s="28">
        <f t="shared" si="3"/>
        <v>0.223639940473106</v>
      </c>
      <c r="J5" s="28">
        <f t="shared" si="4"/>
        <v>0.620266397347027</v>
      </c>
      <c r="K5" s="28">
        <f t="shared" si="5"/>
        <v>1.37048636639479</v>
      </c>
      <c r="L5" s="28">
        <f t="shared" si="6"/>
        <v>0.978249444215891</v>
      </c>
      <c r="M5" s="46"/>
      <c r="N5" s="29" t="s">
        <v>451</v>
      </c>
      <c r="O5" s="46"/>
    </row>
    <row r="6" ht="14.5" spans="1:15">
      <c r="A6" s="35" t="s">
        <v>35</v>
      </c>
      <c r="B6" s="26"/>
      <c r="C6" s="26" t="s">
        <v>44</v>
      </c>
      <c r="D6" s="26" t="s">
        <v>218</v>
      </c>
      <c r="E6" s="26" t="s">
        <v>88</v>
      </c>
      <c r="F6" s="28">
        <f t="shared" si="0"/>
        <v>0.3449</v>
      </c>
      <c r="G6" s="28">
        <f t="shared" si="1"/>
        <v>1.08930721686043</v>
      </c>
      <c r="H6" s="28">
        <f t="shared" si="2"/>
        <v>1.93461491393097</v>
      </c>
      <c r="I6" s="28">
        <f t="shared" si="3"/>
        <v>0.111819970236553</v>
      </c>
      <c r="J6" s="28">
        <f t="shared" si="4"/>
        <v>0.124053279469405</v>
      </c>
      <c r="K6" s="28">
        <f t="shared" si="5"/>
        <v>0.685243183197396</v>
      </c>
      <c r="L6" s="28">
        <f t="shared" si="6"/>
        <v>0.41924976180681</v>
      </c>
      <c r="M6" s="46"/>
      <c r="N6" s="29" t="s">
        <v>452</v>
      </c>
      <c r="O6" s="46"/>
    </row>
    <row r="7" ht="14.5" spans="1:15">
      <c r="A7" s="35" t="s">
        <v>35</v>
      </c>
      <c r="B7" s="26"/>
      <c r="C7" s="26" t="s">
        <v>48</v>
      </c>
      <c r="D7" s="26" t="s">
        <v>218</v>
      </c>
      <c r="E7" s="26" t="s">
        <v>91</v>
      </c>
      <c r="F7" s="28">
        <f t="shared" si="0"/>
        <v>5.69085</v>
      </c>
      <c r="G7" s="28">
        <f t="shared" si="1"/>
        <v>17.9130520105937</v>
      </c>
      <c r="H7" s="28">
        <f t="shared" si="2"/>
        <v>41.75543855901</v>
      </c>
      <c r="I7" s="28">
        <f t="shared" si="3"/>
        <v>2.01275946425796</v>
      </c>
      <c r="J7" s="28">
        <f t="shared" si="4"/>
        <v>2.72917214832692</v>
      </c>
      <c r="K7" s="28">
        <f t="shared" si="5"/>
        <v>10.4156963846004</v>
      </c>
      <c r="L7" s="28">
        <f t="shared" si="6"/>
        <v>9.08374483914756</v>
      </c>
      <c r="M7" s="46"/>
      <c r="N7" s="29" t="s">
        <v>453</v>
      </c>
      <c r="O7" s="26"/>
    </row>
    <row r="8" ht="14.5" spans="1:14">
      <c r="A8" s="35" t="s">
        <v>35</v>
      </c>
      <c r="B8" s="26"/>
      <c r="C8" s="26" t="s">
        <v>53</v>
      </c>
      <c r="D8" s="26" t="s">
        <v>218</v>
      </c>
      <c r="E8" s="26" t="s">
        <v>94</v>
      </c>
      <c r="F8" s="28">
        <f t="shared" si="0"/>
        <v>2.4143</v>
      </c>
      <c r="G8" s="28">
        <f t="shared" si="1"/>
        <v>5.44653608430214</v>
      </c>
      <c r="H8" s="28">
        <f t="shared" si="2"/>
        <v>11.2852536645973</v>
      </c>
      <c r="I8" s="28">
        <f t="shared" si="3"/>
        <v>0.670919821419318</v>
      </c>
      <c r="J8" s="28">
        <f t="shared" si="4"/>
        <v>1.24053279469405</v>
      </c>
      <c r="K8" s="28">
        <f t="shared" si="5"/>
        <v>3.56326455262646</v>
      </c>
      <c r="L8" s="28">
        <f t="shared" si="6"/>
        <v>3.07449825324994</v>
      </c>
      <c r="M8" s="46"/>
      <c r="N8" s="29" t="s">
        <v>454</v>
      </c>
    </row>
    <row r="9" ht="14.5" spans="1:14">
      <c r="A9" s="35" t="s">
        <v>35</v>
      </c>
      <c r="B9" s="26"/>
      <c r="C9" s="26" t="s">
        <v>56</v>
      </c>
      <c r="D9" s="26" t="s">
        <v>218</v>
      </c>
      <c r="E9" s="26" t="s">
        <v>97</v>
      </c>
      <c r="F9" s="28">
        <f t="shared" si="0"/>
        <v>2.93165</v>
      </c>
      <c r="G9" s="28">
        <f t="shared" si="1"/>
        <v>7.74618465322971</v>
      </c>
      <c r="H9" s="28">
        <f t="shared" si="2"/>
        <v>15.7993551304362</v>
      </c>
      <c r="I9" s="28">
        <f t="shared" si="3"/>
        <v>0.782739791655871</v>
      </c>
      <c r="J9" s="28">
        <f t="shared" si="4"/>
        <v>1.48863935363286</v>
      </c>
      <c r="K9" s="28">
        <f t="shared" si="5"/>
        <v>3.9744104625449</v>
      </c>
      <c r="L9" s="28">
        <f t="shared" si="6"/>
        <v>5.5899968240908</v>
      </c>
      <c r="M9" s="46"/>
      <c r="N9" s="29" t="s">
        <v>455</v>
      </c>
    </row>
    <row r="10" ht="14.5" spans="1:14">
      <c r="A10" s="35" t="s">
        <v>35</v>
      </c>
      <c r="B10" s="26"/>
      <c r="C10" s="26" t="s">
        <v>60</v>
      </c>
      <c r="D10" s="26" t="s">
        <v>218</v>
      </c>
      <c r="E10" s="26" t="s">
        <v>99</v>
      </c>
      <c r="F10" s="28">
        <f t="shared" si="0"/>
        <v>0.3449</v>
      </c>
      <c r="G10" s="28">
        <f t="shared" si="1"/>
        <v>1.33137548727386</v>
      </c>
      <c r="H10" s="28">
        <f t="shared" si="2"/>
        <v>1.93461491393097</v>
      </c>
      <c r="I10" s="28">
        <f t="shared" si="3"/>
        <v>0.111819970236553</v>
      </c>
      <c r="J10" s="28">
        <f t="shared" si="4"/>
        <v>0.124053279469405</v>
      </c>
      <c r="K10" s="28">
        <f t="shared" si="5"/>
        <v>0.685243183197396</v>
      </c>
      <c r="L10" s="28">
        <f t="shared" si="6"/>
        <v>0.838499523613621</v>
      </c>
      <c r="M10" s="46"/>
      <c r="N10" s="29" t="s">
        <v>456</v>
      </c>
    </row>
    <row r="11" ht="14.5" spans="1:14">
      <c r="A11" s="35" t="s">
        <v>35</v>
      </c>
      <c r="B11" s="26"/>
      <c r="C11" s="26" t="s">
        <v>64</v>
      </c>
      <c r="D11" s="26" t="s">
        <v>218</v>
      </c>
      <c r="E11" s="26" t="s">
        <v>102</v>
      </c>
      <c r="F11" s="28">
        <f t="shared" si="0"/>
        <v>1.20715</v>
      </c>
      <c r="G11" s="28">
        <f t="shared" si="1"/>
        <v>3.14688751537457</v>
      </c>
      <c r="H11" s="28">
        <f t="shared" si="2"/>
        <v>5.48140892280441</v>
      </c>
      <c r="I11" s="28">
        <f t="shared" si="3"/>
        <v>0.335459910709659</v>
      </c>
      <c r="J11" s="28">
        <f t="shared" si="4"/>
        <v>0.496213117877621</v>
      </c>
      <c r="K11" s="28">
        <f t="shared" si="5"/>
        <v>2.74097273278958</v>
      </c>
      <c r="L11" s="28">
        <f t="shared" si="6"/>
        <v>2.65524849144313</v>
      </c>
      <c r="M11" s="46"/>
      <c r="N11" s="29" t="s">
        <v>457</v>
      </c>
    </row>
    <row r="12" ht="14.5" spans="1:34">
      <c r="A12" s="35" t="s">
        <v>35</v>
      </c>
      <c r="B12" s="26"/>
      <c r="C12" s="26" t="s">
        <v>69</v>
      </c>
      <c r="D12" s="26" t="s">
        <v>218</v>
      </c>
      <c r="E12" s="26" t="s">
        <v>105</v>
      </c>
      <c r="F12" s="28">
        <f t="shared" si="0"/>
        <v>0.3449</v>
      </c>
      <c r="G12" s="28">
        <f t="shared" si="1"/>
        <v>0.605170676033571</v>
      </c>
      <c r="H12" s="28">
        <f t="shared" si="2"/>
        <v>1.45096118544823</v>
      </c>
      <c r="I12" s="28">
        <f t="shared" si="3"/>
        <v>0.111819970236553</v>
      </c>
      <c r="J12" s="28">
        <f t="shared" si="4"/>
        <v>0.124053279469405</v>
      </c>
      <c r="K12" s="28">
        <f t="shared" si="5"/>
        <v>0.548194546557917</v>
      </c>
      <c r="L12" s="28">
        <f t="shared" si="6"/>
        <v>0.41924976180681</v>
      </c>
      <c r="M12" s="46"/>
      <c r="N12" s="46" t="s">
        <v>458</v>
      </c>
      <c r="AB12" s="100" t="s">
        <v>459</v>
      </c>
      <c r="AC12" s="100"/>
      <c r="AD12" s="100"/>
      <c r="AE12" s="100"/>
      <c r="AF12" s="100"/>
      <c r="AG12" s="100"/>
      <c r="AH12" s="100"/>
    </row>
    <row r="13" ht="14.5" spans="1:14">
      <c r="A13" s="35"/>
      <c r="B13" s="26"/>
      <c r="C13" s="26"/>
      <c r="D13" s="26"/>
      <c r="E13" s="26"/>
      <c r="F13" s="28"/>
      <c r="G13" s="28"/>
      <c r="H13" s="28"/>
      <c r="I13" s="28"/>
      <c r="J13" s="28"/>
      <c r="K13" s="28"/>
      <c r="L13" s="28"/>
      <c r="M13" s="46"/>
      <c r="N13" s="46"/>
    </row>
    <row r="14" ht="14.5" spans="1:34">
      <c r="A14" s="26"/>
      <c r="B14" s="26"/>
      <c r="C14" s="26"/>
      <c r="D14" s="26"/>
      <c r="E14" s="44" t="s">
        <v>389</v>
      </c>
      <c r="F14" s="26"/>
      <c r="G14" s="26"/>
      <c r="H14" s="26"/>
      <c r="I14" s="26"/>
      <c r="J14" s="26"/>
      <c r="K14" s="26"/>
      <c r="L14" s="26"/>
      <c r="M14" s="46"/>
      <c r="N14" s="46"/>
      <c r="P14" s="98" t="s">
        <v>460</v>
      </c>
      <c r="Q14" s="98"/>
      <c r="R14" s="98"/>
      <c r="S14" s="98"/>
      <c r="T14" s="98"/>
      <c r="U14" s="98"/>
      <c r="V14" s="98"/>
      <c r="Y14" s="82"/>
      <c r="Z14" s="82"/>
      <c r="AA14" s="83" t="s">
        <v>461</v>
      </c>
      <c r="AB14" s="82"/>
      <c r="AC14" s="82"/>
      <c r="AD14" s="82"/>
      <c r="AE14" s="82"/>
      <c r="AF14" s="82"/>
      <c r="AG14" s="82"/>
      <c r="AH14" s="82"/>
    </row>
    <row r="15" ht="15.25" spans="1:34">
      <c r="A15" s="26"/>
      <c r="B15" s="26"/>
      <c r="C15" s="45" t="s">
        <v>13</v>
      </c>
      <c r="D15" s="45" t="s">
        <v>391</v>
      </c>
      <c r="E15" s="45" t="s">
        <v>5</v>
      </c>
      <c r="F15" s="27" t="s">
        <v>393</v>
      </c>
      <c r="G15" s="27" t="s">
        <v>394</v>
      </c>
      <c r="H15" s="27" t="s">
        <v>395</v>
      </c>
      <c r="I15" s="27" t="s">
        <v>396</v>
      </c>
      <c r="J15" s="27" t="s">
        <v>397</v>
      </c>
      <c r="K15" s="27" t="s">
        <v>398</v>
      </c>
      <c r="L15" s="27" t="s">
        <v>399</v>
      </c>
      <c r="Q15" s="99"/>
      <c r="R15" s="99"/>
      <c r="S15" s="99"/>
      <c r="T15" s="99"/>
      <c r="U15" s="99"/>
      <c r="V15" s="99"/>
      <c r="W15" s="46"/>
      <c r="X15" s="46"/>
      <c r="Y15" s="50" t="s">
        <v>5</v>
      </c>
      <c r="Z15" s="50" t="s">
        <v>462</v>
      </c>
      <c r="AA15" s="55">
        <v>2020</v>
      </c>
      <c r="AB15" s="101" t="s">
        <v>393</v>
      </c>
      <c r="AC15" s="101" t="s">
        <v>394</v>
      </c>
      <c r="AD15" s="101" t="s">
        <v>395</v>
      </c>
      <c r="AE15" s="101" t="s">
        <v>396</v>
      </c>
      <c r="AF15" s="101" t="s">
        <v>397</v>
      </c>
      <c r="AG15" s="101" t="s">
        <v>398</v>
      </c>
      <c r="AH15" s="101" t="s">
        <v>399</v>
      </c>
    </row>
    <row r="16" ht="14.5" spans="1:34">
      <c r="A16" s="35" t="s">
        <v>35</v>
      </c>
      <c r="B16" s="26"/>
      <c r="C16" s="26" t="s">
        <v>27</v>
      </c>
      <c r="D16" s="26" t="s">
        <v>218</v>
      </c>
      <c r="E16" s="26" t="s">
        <v>78</v>
      </c>
      <c r="F16" s="96">
        <f>[2]TechLighting!$F$23</f>
        <v>0.714285714285714</v>
      </c>
      <c r="G16" s="96">
        <f>[2]TechLighting!$G$23</f>
        <v>0.705126573520467</v>
      </c>
      <c r="H16" s="96">
        <f>[2]TechLighting!$H$23</f>
        <v>0.731461592432344</v>
      </c>
      <c r="I16" s="96">
        <f>[2]TechLighting!$I$23</f>
        <v>0.648283048007117</v>
      </c>
      <c r="J16" s="96">
        <f>[2]TechLighting!$J$23</f>
        <v>0.638550203211406</v>
      </c>
      <c r="K16" s="96">
        <f>[2]TechLighting!$K$23</f>
        <v>0.653281534535523</v>
      </c>
      <c r="L16" s="96">
        <f>[2]TechLighting!$L$23</f>
        <v>0.778803773317499</v>
      </c>
      <c r="P16" s="28">
        <v>1</v>
      </c>
      <c r="Q16" s="28">
        <v>1</v>
      </c>
      <c r="R16" s="28">
        <v>1</v>
      </c>
      <c r="S16" s="28">
        <v>1</v>
      </c>
      <c r="T16" s="28">
        <v>1</v>
      </c>
      <c r="U16" s="28">
        <v>1</v>
      </c>
      <c r="V16" s="28">
        <v>1</v>
      </c>
      <c r="W16" s="47"/>
      <c r="X16" s="46"/>
      <c r="Y16" s="88" t="s">
        <v>78</v>
      </c>
      <c r="Z16" s="85" t="s">
        <v>28</v>
      </c>
      <c r="AA16" s="82"/>
      <c r="AB16" s="86">
        <f>ENERGY_CONSUME_SPLIT!E40</f>
        <v>0.5</v>
      </c>
      <c r="AC16" s="86">
        <f>ENERGY_CONSUME_SPLIT!F40</f>
        <v>1.8</v>
      </c>
      <c r="AD16" s="86">
        <f>ENERGY_CONSUME_SPLIT!G40</f>
        <v>2.9</v>
      </c>
      <c r="AE16" s="86">
        <f>ENERGY_CONSUME_SPLIT!H40</f>
        <v>0.2</v>
      </c>
      <c r="AF16" s="86">
        <f>ENERGY_CONSUME_SPLIT!I40</f>
        <v>0.5</v>
      </c>
      <c r="AG16" s="86">
        <f>ENERGY_CONSUME_SPLIT!J40</f>
        <v>1.3</v>
      </c>
      <c r="AH16" s="86">
        <f>ENERGY_CONSUME_SPLIT!K40</f>
        <v>1</v>
      </c>
    </row>
    <row r="17" ht="14.5" spans="1:34">
      <c r="A17" s="35" t="s">
        <v>35</v>
      </c>
      <c r="B17" s="26"/>
      <c r="C17" s="26" t="s">
        <v>34</v>
      </c>
      <c r="D17" s="26" t="s">
        <v>218</v>
      </c>
      <c r="E17" s="26" t="s">
        <v>82</v>
      </c>
      <c r="F17" s="96">
        <f>F16</f>
        <v>0.714285714285714</v>
      </c>
      <c r="G17" s="96">
        <f t="shared" ref="G17:L17" si="7">G16</f>
        <v>0.705126573520467</v>
      </c>
      <c r="H17" s="96">
        <f t="shared" si="7"/>
        <v>0.731461592432344</v>
      </c>
      <c r="I17" s="96">
        <f t="shared" si="7"/>
        <v>0.648283048007117</v>
      </c>
      <c r="J17" s="96">
        <f t="shared" si="7"/>
        <v>0.638550203211406</v>
      </c>
      <c r="K17" s="96">
        <f t="shared" si="7"/>
        <v>0.653281534535523</v>
      </c>
      <c r="L17" s="96">
        <f t="shared" si="7"/>
        <v>0.778803773317499</v>
      </c>
      <c r="P17" s="28">
        <v>1</v>
      </c>
      <c r="Q17" s="28">
        <v>1</v>
      </c>
      <c r="R17" s="28">
        <v>1</v>
      </c>
      <c r="S17" s="28">
        <v>1</v>
      </c>
      <c r="T17" s="28">
        <v>1</v>
      </c>
      <c r="U17" s="28">
        <v>1</v>
      </c>
      <c r="V17" s="28">
        <v>1</v>
      </c>
      <c r="W17" s="47"/>
      <c r="X17" s="46"/>
      <c r="Y17" s="88" t="s">
        <v>82</v>
      </c>
      <c r="Z17" s="85" t="s">
        <v>28</v>
      </c>
      <c r="AA17" s="82"/>
      <c r="AB17" s="86">
        <f>ENERGY_CONSUME_SPLIT!Q40</f>
        <v>1.7</v>
      </c>
      <c r="AC17" s="86">
        <f>ENERGY_CONSUME_SPLIT!R40</f>
        <v>6.3</v>
      </c>
      <c r="AD17" s="86">
        <f>ENERGY_CONSUME_SPLIT!S40</f>
        <v>10.9</v>
      </c>
      <c r="AE17" s="86">
        <f>ENERGY_CONSUME_SPLIT!T40</f>
        <v>0.9</v>
      </c>
      <c r="AF17" s="86">
        <f>ENERGY_CONSUME_SPLIT!U40</f>
        <v>1.3</v>
      </c>
      <c r="AG17" s="86">
        <f>ENERGY_CONSUME_SPLIT!V40</f>
        <v>4.5</v>
      </c>
      <c r="AH17" s="86">
        <f>ENERGY_CONSUME_SPLIT!W40</f>
        <v>3.7</v>
      </c>
    </row>
    <row r="18" ht="14.5" spans="1:34">
      <c r="A18" s="35" t="s">
        <v>35</v>
      </c>
      <c r="B18" s="26"/>
      <c r="C18" s="26" t="s">
        <v>39</v>
      </c>
      <c r="D18" s="26" t="s">
        <v>218</v>
      </c>
      <c r="E18" s="26" t="s">
        <v>85</v>
      </c>
      <c r="F18" s="96">
        <f t="shared" ref="F18:F25" si="8">F17</f>
        <v>0.714285714285714</v>
      </c>
      <c r="G18" s="96">
        <f t="shared" ref="G18:G25" si="9">G17</f>
        <v>0.705126573520467</v>
      </c>
      <c r="H18" s="96">
        <f t="shared" ref="H18:H25" si="10">H17</f>
        <v>0.731461592432344</v>
      </c>
      <c r="I18" s="96">
        <f t="shared" ref="I18:I25" si="11">I17</f>
        <v>0.648283048007117</v>
      </c>
      <c r="J18" s="96">
        <f t="shared" ref="J18:J25" si="12">J17</f>
        <v>0.638550203211406</v>
      </c>
      <c r="K18" s="96">
        <f t="shared" ref="K18:K25" si="13">K17</f>
        <v>0.653281534535523</v>
      </c>
      <c r="L18" s="96">
        <f t="shared" ref="L18:L25" si="14">L17</f>
        <v>0.778803773317499</v>
      </c>
      <c r="P18" s="28">
        <v>1</v>
      </c>
      <c r="Q18" s="28">
        <v>1</v>
      </c>
      <c r="R18" s="28">
        <v>1</v>
      </c>
      <c r="S18" s="28">
        <v>1</v>
      </c>
      <c r="T18" s="28">
        <v>1</v>
      </c>
      <c r="U18" s="28">
        <v>1</v>
      </c>
      <c r="V18" s="28">
        <v>1</v>
      </c>
      <c r="W18" s="48"/>
      <c r="X18" s="26"/>
      <c r="Y18" s="88" t="s">
        <v>85</v>
      </c>
      <c r="Z18" s="85" t="s">
        <v>28</v>
      </c>
      <c r="AA18" s="82"/>
      <c r="AB18" s="86">
        <f>ENERGY_CONSUME_SPLIT!AC40</f>
        <v>0.4</v>
      </c>
      <c r="AC18" s="86">
        <f>ENERGY_CONSUME_SPLIT!AD40</f>
        <v>1.2</v>
      </c>
      <c r="AD18" s="86">
        <f>ENERGY_CONSUME_SPLIT!AE40</f>
        <v>1.8</v>
      </c>
      <c r="AE18" s="86">
        <f>ENERGY_CONSUME_SPLIT!AF40</f>
        <v>0.2</v>
      </c>
      <c r="AF18" s="86">
        <f>ENERGY_CONSUME_SPLIT!AG40</f>
        <v>0.5</v>
      </c>
      <c r="AG18" s="86">
        <f>ENERGY_CONSUME_SPLIT!AH40</f>
        <v>1</v>
      </c>
      <c r="AH18" s="86">
        <f>ENERGY_CONSUME_SPLIT!AI40</f>
        <v>0.7</v>
      </c>
    </row>
    <row r="19" ht="14.5" spans="1:34">
      <c r="A19" s="35" t="s">
        <v>35</v>
      </c>
      <c r="B19" s="26"/>
      <c r="C19" s="26" t="s">
        <v>44</v>
      </c>
      <c r="D19" s="26" t="s">
        <v>218</v>
      </c>
      <c r="E19" s="26" t="s">
        <v>88</v>
      </c>
      <c r="F19" s="96">
        <f t="shared" si="8"/>
        <v>0.714285714285714</v>
      </c>
      <c r="G19" s="96">
        <f t="shared" si="9"/>
        <v>0.705126573520467</v>
      </c>
      <c r="H19" s="96">
        <f t="shared" si="10"/>
        <v>0.731461592432344</v>
      </c>
      <c r="I19" s="96">
        <f t="shared" si="11"/>
        <v>0.648283048007117</v>
      </c>
      <c r="J19" s="96">
        <f t="shared" si="12"/>
        <v>0.638550203211406</v>
      </c>
      <c r="K19" s="96">
        <f t="shared" si="13"/>
        <v>0.653281534535523</v>
      </c>
      <c r="L19" s="96">
        <f t="shared" si="14"/>
        <v>0.778803773317499</v>
      </c>
      <c r="P19" s="28">
        <v>1</v>
      </c>
      <c r="Q19" s="28">
        <v>1</v>
      </c>
      <c r="R19" s="28">
        <v>1</v>
      </c>
      <c r="S19" s="28">
        <v>1</v>
      </c>
      <c r="T19" s="28">
        <v>1</v>
      </c>
      <c r="U19" s="28">
        <v>1</v>
      </c>
      <c r="V19" s="28">
        <v>1</v>
      </c>
      <c r="W19" s="48"/>
      <c r="X19" s="26"/>
      <c r="Y19" s="88" t="s">
        <v>88</v>
      </c>
      <c r="Z19" s="85" t="s">
        <v>28</v>
      </c>
      <c r="AA19" s="82"/>
      <c r="AB19" s="86">
        <f>ENERGY_CONSUME_SPLIT!AO40</f>
        <v>0.2</v>
      </c>
      <c r="AC19" s="86">
        <f>ENERGY_CONSUME_SPLIT!AP40</f>
        <v>0.9</v>
      </c>
      <c r="AD19" s="86">
        <f>ENERGY_CONSUME_SPLIT!AQ40</f>
        <v>1.2</v>
      </c>
      <c r="AE19" s="86">
        <f>ENERGY_CONSUME_SPLIT!AR40</f>
        <v>0.1</v>
      </c>
      <c r="AF19" s="86">
        <f>ENERGY_CONSUME_SPLIT!AS40</f>
        <v>0.1</v>
      </c>
      <c r="AG19" s="86">
        <f>ENERGY_CONSUME_SPLIT!AT40</f>
        <v>0.5</v>
      </c>
      <c r="AH19" s="86">
        <f>ENERGY_CONSUME_SPLIT!AU40</f>
        <v>0.3</v>
      </c>
    </row>
    <row r="20" ht="14.5" spans="1:34">
      <c r="A20" s="35" t="s">
        <v>35</v>
      </c>
      <c r="B20" s="26"/>
      <c r="C20" s="26" t="s">
        <v>48</v>
      </c>
      <c r="D20" s="26" t="s">
        <v>218</v>
      </c>
      <c r="E20" s="26" t="s">
        <v>91</v>
      </c>
      <c r="F20" s="96">
        <f t="shared" si="8"/>
        <v>0.714285714285714</v>
      </c>
      <c r="G20" s="96">
        <f t="shared" si="9"/>
        <v>0.705126573520467</v>
      </c>
      <c r="H20" s="96">
        <f t="shared" si="10"/>
        <v>0.731461592432344</v>
      </c>
      <c r="I20" s="96">
        <f t="shared" si="11"/>
        <v>0.648283048007117</v>
      </c>
      <c r="J20" s="96">
        <f t="shared" si="12"/>
        <v>0.638550203211406</v>
      </c>
      <c r="K20" s="96">
        <f t="shared" si="13"/>
        <v>0.653281534535523</v>
      </c>
      <c r="L20" s="96">
        <f t="shared" si="14"/>
        <v>0.778803773317499</v>
      </c>
      <c r="P20" s="28">
        <v>1</v>
      </c>
      <c r="Q20" s="28">
        <v>1</v>
      </c>
      <c r="R20" s="28">
        <v>1</v>
      </c>
      <c r="S20" s="28">
        <v>1</v>
      </c>
      <c r="T20" s="28">
        <v>1</v>
      </c>
      <c r="U20" s="28">
        <v>1</v>
      </c>
      <c r="V20" s="28">
        <v>1</v>
      </c>
      <c r="W20" s="48"/>
      <c r="X20" s="26"/>
      <c r="Y20" s="88" t="s">
        <v>91</v>
      </c>
      <c r="Z20" s="85" t="s">
        <v>28</v>
      </c>
      <c r="AA20" s="82"/>
      <c r="AB20" s="86">
        <f>ENERGY_CONSUME_SPLIT!BA40</f>
        <v>3.3</v>
      </c>
      <c r="AC20" s="86">
        <f>ENERGY_CONSUME_SPLIT!BB40</f>
        <v>14.8</v>
      </c>
      <c r="AD20" s="86">
        <f>ENERGY_CONSUME_SPLIT!BC40</f>
        <v>25.9</v>
      </c>
      <c r="AE20" s="86">
        <f>ENERGY_CONSUME_SPLIT!BD40</f>
        <v>1.8</v>
      </c>
      <c r="AF20" s="86">
        <f>ENERGY_CONSUME_SPLIT!BE40</f>
        <v>2.2</v>
      </c>
      <c r="AG20" s="86">
        <f>ENERGY_CONSUME_SPLIT!BF40</f>
        <v>7.6</v>
      </c>
      <c r="AH20" s="86">
        <f>ENERGY_CONSUME_SPLIT!BG40</f>
        <v>6.5</v>
      </c>
    </row>
    <row r="21" ht="14.5" spans="1:34">
      <c r="A21" s="35" t="s">
        <v>35</v>
      </c>
      <c r="B21" s="26"/>
      <c r="C21" s="26" t="s">
        <v>53</v>
      </c>
      <c r="D21" s="26" t="s">
        <v>218</v>
      </c>
      <c r="E21" s="26" t="s">
        <v>94</v>
      </c>
      <c r="F21" s="96">
        <f t="shared" si="8"/>
        <v>0.714285714285714</v>
      </c>
      <c r="G21" s="96">
        <f t="shared" si="9"/>
        <v>0.705126573520467</v>
      </c>
      <c r="H21" s="96">
        <f t="shared" si="10"/>
        <v>0.731461592432344</v>
      </c>
      <c r="I21" s="96">
        <f t="shared" si="11"/>
        <v>0.648283048007117</v>
      </c>
      <c r="J21" s="96">
        <f t="shared" si="12"/>
        <v>0.638550203211406</v>
      </c>
      <c r="K21" s="96">
        <f t="shared" si="13"/>
        <v>0.653281534535523</v>
      </c>
      <c r="L21" s="96">
        <f t="shared" si="14"/>
        <v>0.778803773317499</v>
      </c>
      <c r="P21" s="28">
        <v>1</v>
      </c>
      <c r="Q21" s="28">
        <v>1</v>
      </c>
      <c r="R21" s="28">
        <v>1</v>
      </c>
      <c r="S21" s="28">
        <v>1</v>
      </c>
      <c r="T21" s="28">
        <v>1</v>
      </c>
      <c r="U21" s="28">
        <v>1</v>
      </c>
      <c r="V21" s="28">
        <v>1</v>
      </c>
      <c r="W21" s="48"/>
      <c r="X21" s="26"/>
      <c r="Y21" s="88" t="s">
        <v>94</v>
      </c>
      <c r="Z21" s="85" t="s">
        <v>28</v>
      </c>
      <c r="AA21" s="82"/>
      <c r="AB21" s="86">
        <f>ENERGY_CONSUME_SPLIT!BM40</f>
        <v>1.4</v>
      </c>
      <c r="AC21" s="86">
        <f>ENERGY_CONSUME_SPLIT!BN40</f>
        <v>4.5</v>
      </c>
      <c r="AD21" s="86">
        <f>ENERGY_CONSUME_SPLIT!BO40</f>
        <v>7</v>
      </c>
      <c r="AE21" s="86">
        <f>ENERGY_CONSUME_SPLIT!BP40</f>
        <v>0.6</v>
      </c>
      <c r="AF21" s="86">
        <f>ENERGY_CONSUME_SPLIT!BQ40</f>
        <v>1</v>
      </c>
      <c r="AG21" s="86">
        <f>ENERGY_CONSUME_SPLIT!BR40</f>
        <v>2.6</v>
      </c>
      <c r="AH21" s="86">
        <f>ENERGY_CONSUME_SPLIT!BS40</f>
        <v>2.2</v>
      </c>
    </row>
    <row r="22" ht="14.5" spans="1:34">
      <c r="A22" s="35" t="s">
        <v>35</v>
      </c>
      <c r="B22" s="26"/>
      <c r="C22" s="26" t="s">
        <v>56</v>
      </c>
      <c r="D22" s="26" t="s">
        <v>218</v>
      </c>
      <c r="E22" s="26" t="s">
        <v>97</v>
      </c>
      <c r="F22" s="96">
        <f t="shared" si="8"/>
        <v>0.714285714285714</v>
      </c>
      <c r="G22" s="96">
        <f t="shared" si="9"/>
        <v>0.705126573520467</v>
      </c>
      <c r="H22" s="96">
        <f t="shared" si="10"/>
        <v>0.731461592432344</v>
      </c>
      <c r="I22" s="96">
        <f t="shared" si="11"/>
        <v>0.648283048007117</v>
      </c>
      <c r="J22" s="96">
        <f t="shared" si="12"/>
        <v>0.638550203211406</v>
      </c>
      <c r="K22" s="96">
        <f t="shared" si="13"/>
        <v>0.653281534535523</v>
      </c>
      <c r="L22" s="96">
        <f t="shared" si="14"/>
        <v>0.778803773317499</v>
      </c>
      <c r="P22" s="28">
        <v>1</v>
      </c>
      <c r="Q22" s="28">
        <v>1</v>
      </c>
      <c r="R22" s="28">
        <v>1</v>
      </c>
      <c r="S22" s="28">
        <v>1</v>
      </c>
      <c r="T22" s="28">
        <v>1</v>
      </c>
      <c r="U22" s="28">
        <v>1</v>
      </c>
      <c r="V22" s="28">
        <v>1</v>
      </c>
      <c r="W22" s="48"/>
      <c r="Y22" s="88" t="s">
        <v>97</v>
      </c>
      <c r="Z22" s="85" t="s">
        <v>28</v>
      </c>
      <c r="AA22" s="82"/>
      <c r="AB22" s="86">
        <f>ENERGY_CONSUME_SPLIT!BY40</f>
        <v>1.7</v>
      </c>
      <c r="AC22" s="86">
        <f>ENERGY_CONSUME_SPLIT!BZ40</f>
        <v>6.4</v>
      </c>
      <c r="AD22" s="86">
        <f>ENERGY_CONSUME_SPLIT!CA40</f>
        <v>9.8</v>
      </c>
      <c r="AE22" s="86">
        <f>ENERGY_CONSUME_SPLIT!CB40</f>
        <v>0.7</v>
      </c>
      <c r="AF22" s="86">
        <f>ENERGY_CONSUME_SPLIT!CC40</f>
        <v>1.2</v>
      </c>
      <c r="AG22" s="86">
        <f>ENERGY_CONSUME_SPLIT!CD40</f>
        <v>2.9</v>
      </c>
      <c r="AH22" s="86">
        <f>ENERGY_CONSUME_SPLIT!CE40</f>
        <v>4</v>
      </c>
    </row>
    <row r="23" ht="14.5" spans="1:34">
      <c r="A23" s="35" t="s">
        <v>35</v>
      </c>
      <c r="B23" s="26"/>
      <c r="C23" s="26" t="s">
        <v>60</v>
      </c>
      <c r="D23" s="26" t="s">
        <v>218</v>
      </c>
      <c r="E23" s="26" t="s">
        <v>99</v>
      </c>
      <c r="F23" s="96">
        <f t="shared" si="8"/>
        <v>0.714285714285714</v>
      </c>
      <c r="G23" s="96">
        <f t="shared" si="9"/>
        <v>0.705126573520467</v>
      </c>
      <c r="H23" s="96">
        <f t="shared" si="10"/>
        <v>0.731461592432344</v>
      </c>
      <c r="I23" s="96">
        <f t="shared" si="11"/>
        <v>0.648283048007117</v>
      </c>
      <c r="J23" s="96">
        <f t="shared" si="12"/>
        <v>0.638550203211406</v>
      </c>
      <c r="K23" s="96">
        <f t="shared" si="13"/>
        <v>0.653281534535523</v>
      </c>
      <c r="L23" s="96">
        <f t="shared" si="14"/>
        <v>0.778803773317499</v>
      </c>
      <c r="P23" s="28">
        <v>1</v>
      </c>
      <c r="Q23" s="28">
        <v>1</v>
      </c>
      <c r="R23" s="28">
        <v>1</v>
      </c>
      <c r="S23" s="28">
        <v>1</v>
      </c>
      <c r="T23" s="28">
        <v>1</v>
      </c>
      <c r="U23" s="28">
        <v>1</v>
      </c>
      <c r="V23" s="28">
        <v>1</v>
      </c>
      <c r="Y23" s="88" t="s">
        <v>99</v>
      </c>
      <c r="Z23" s="85" t="s">
        <v>28</v>
      </c>
      <c r="AA23" s="82"/>
      <c r="AB23" s="86">
        <f>ENERGY_CONSUME_SPLIT!CK40</f>
        <v>0.2</v>
      </c>
      <c r="AC23" s="86">
        <f>ENERGY_CONSUME_SPLIT!CL40</f>
        <v>1.1</v>
      </c>
      <c r="AD23" s="86">
        <f>ENERGY_CONSUME_SPLIT!CM40</f>
        <v>1.2</v>
      </c>
      <c r="AE23" s="86">
        <f>ENERGY_CONSUME_SPLIT!CN40</f>
        <v>0.1</v>
      </c>
      <c r="AF23" s="86">
        <f>ENERGY_CONSUME_SPLIT!CO40</f>
        <v>0.1</v>
      </c>
      <c r="AG23" s="86">
        <f>ENERGY_CONSUME_SPLIT!CP40</f>
        <v>0.5</v>
      </c>
      <c r="AH23" s="86">
        <f>ENERGY_CONSUME_SPLIT!CQ40</f>
        <v>0.6</v>
      </c>
    </row>
    <row r="24" ht="14.5" spans="1:34">
      <c r="A24" s="35" t="s">
        <v>35</v>
      </c>
      <c r="B24" s="26"/>
      <c r="C24" s="26" t="s">
        <v>64</v>
      </c>
      <c r="D24" s="26" t="s">
        <v>218</v>
      </c>
      <c r="E24" s="26" t="s">
        <v>102</v>
      </c>
      <c r="F24" s="96">
        <f t="shared" si="8"/>
        <v>0.714285714285714</v>
      </c>
      <c r="G24" s="96">
        <f t="shared" si="9"/>
        <v>0.705126573520467</v>
      </c>
      <c r="H24" s="96">
        <f t="shared" si="10"/>
        <v>0.731461592432344</v>
      </c>
      <c r="I24" s="96">
        <f t="shared" si="11"/>
        <v>0.648283048007117</v>
      </c>
      <c r="J24" s="96">
        <f t="shared" si="12"/>
        <v>0.638550203211406</v>
      </c>
      <c r="K24" s="96">
        <f t="shared" si="13"/>
        <v>0.653281534535523</v>
      </c>
      <c r="L24" s="96">
        <f t="shared" si="14"/>
        <v>0.778803773317499</v>
      </c>
      <c r="P24" s="28">
        <v>1</v>
      </c>
      <c r="Q24" s="28">
        <v>1</v>
      </c>
      <c r="R24" s="28">
        <v>1</v>
      </c>
      <c r="S24" s="28">
        <v>1</v>
      </c>
      <c r="T24" s="28">
        <v>1</v>
      </c>
      <c r="U24" s="28">
        <v>1</v>
      </c>
      <c r="V24" s="28">
        <v>1</v>
      </c>
      <c r="W24" s="26"/>
      <c r="Y24" s="88" t="s">
        <v>102</v>
      </c>
      <c r="Z24" s="85" t="s">
        <v>28</v>
      </c>
      <c r="AA24" s="82"/>
      <c r="AB24" s="86">
        <f>ENERGY_CONSUME_SPLIT!CW40</f>
        <v>0.7</v>
      </c>
      <c r="AC24" s="86">
        <f>ENERGY_CONSUME_SPLIT!CX40</f>
        <v>2.6</v>
      </c>
      <c r="AD24" s="86">
        <f>ENERGY_CONSUME_SPLIT!CY40</f>
        <v>3.4</v>
      </c>
      <c r="AE24" s="86">
        <f>ENERGY_CONSUME_SPLIT!CZ40</f>
        <v>0.3</v>
      </c>
      <c r="AF24" s="86">
        <f>ENERGY_CONSUME_SPLIT!DA40</f>
        <v>0.4</v>
      </c>
      <c r="AG24" s="86">
        <f>ENERGY_CONSUME_SPLIT!DB40</f>
        <v>2</v>
      </c>
      <c r="AH24" s="86">
        <f>ENERGY_CONSUME_SPLIT!DC40</f>
        <v>1.9</v>
      </c>
    </row>
    <row r="25" ht="14.5" spans="1:34">
      <c r="A25" s="35" t="s">
        <v>35</v>
      </c>
      <c r="B25" s="26"/>
      <c r="C25" s="26" t="s">
        <v>69</v>
      </c>
      <c r="D25" s="26" t="s">
        <v>218</v>
      </c>
      <c r="E25" s="26" t="s">
        <v>105</v>
      </c>
      <c r="F25" s="96">
        <f t="shared" si="8"/>
        <v>0.714285714285714</v>
      </c>
      <c r="G25" s="96">
        <f t="shared" si="9"/>
        <v>0.705126573520467</v>
      </c>
      <c r="H25" s="96">
        <f t="shared" si="10"/>
        <v>0.731461592432344</v>
      </c>
      <c r="I25" s="96">
        <f t="shared" si="11"/>
        <v>0.648283048007117</v>
      </c>
      <c r="J25" s="96">
        <f t="shared" si="12"/>
        <v>0.638550203211406</v>
      </c>
      <c r="K25" s="96">
        <f t="shared" si="13"/>
        <v>0.653281534535523</v>
      </c>
      <c r="L25" s="96">
        <f t="shared" si="14"/>
        <v>0.778803773317499</v>
      </c>
      <c r="P25" s="28">
        <v>1</v>
      </c>
      <c r="Q25" s="28">
        <v>1</v>
      </c>
      <c r="R25" s="28">
        <v>1</v>
      </c>
      <c r="S25" s="28">
        <v>1</v>
      </c>
      <c r="T25" s="28">
        <v>1</v>
      </c>
      <c r="U25" s="28">
        <v>1</v>
      </c>
      <c r="V25" s="28">
        <v>1</v>
      </c>
      <c r="W25" s="26"/>
      <c r="Y25" s="88" t="s">
        <v>105</v>
      </c>
      <c r="Z25" s="85" t="s">
        <v>28</v>
      </c>
      <c r="AA25" s="82"/>
      <c r="AB25" s="86">
        <f>ENERGY_CONSUME_SPLIT!DI40</f>
        <v>0.2</v>
      </c>
      <c r="AC25" s="86">
        <f>ENERGY_CONSUME_SPLIT!DJ40</f>
        <v>0.5</v>
      </c>
      <c r="AD25" s="86">
        <f>ENERGY_CONSUME_SPLIT!DK40</f>
        <v>0.9</v>
      </c>
      <c r="AE25" s="86">
        <f>ENERGY_CONSUME_SPLIT!DL40</f>
        <v>0.1</v>
      </c>
      <c r="AF25" s="86">
        <f>ENERGY_CONSUME_SPLIT!DM40</f>
        <v>0.1</v>
      </c>
      <c r="AG25" s="86">
        <f>ENERGY_CONSUME_SPLIT!DN40</f>
        <v>0.4</v>
      </c>
      <c r="AH25" s="86">
        <f>ENERGY_CONSUME_SPLIT!DO40</f>
        <v>0.3</v>
      </c>
    </row>
    <row r="26" ht="14.5" spans="1:24">
      <c r="A26" s="35"/>
      <c r="B26" s="26"/>
      <c r="R26" s="53"/>
      <c r="S26" s="53"/>
      <c r="T26" s="53"/>
      <c r="U26" s="53"/>
      <c r="V26" s="53"/>
      <c r="W26" s="53"/>
      <c r="X26" s="53"/>
    </row>
    <row r="27" ht="14.5" spans="1:14">
      <c r="A27" s="26"/>
      <c r="B27" s="26"/>
      <c r="C27" s="26"/>
      <c r="D27" s="26"/>
      <c r="E27" s="44" t="s">
        <v>463</v>
      </c>
      <c r="F27" s="26"/>
      <c r="G27" s="26"/>
      <c r="H27" s="26"/>
      <c r="I27" s="26"/>
      <c r="J27" s="26"/>
      <c r="K27" s="26"/>
      <c r="L27" s="26"/>
      <c r="M27" s="46"/>
      <c r="N27" s="46"/>
    </row>
    <row r="28" ht="15.25" spans="1:14">
      <c r="A28" s="26"/>
      <c r="B28" s="26"/>
      <c r="C28" s="45" t="s">
        <v>13</v>
      </c>
      <c r="D28" s="45" t="s">
        <v>391</v>
      </c>
      <c r="E28" s="45" t="s">
        <v>5</v>
      </c>
      <c r="F28" s="27" t="s">
        <v>393</v>
      </c>
      <c r="G28" s="27" t="s">
        <v>394</v>
      </c>
      <c r="H28" s="27" t="s">
        <v>395</v>
      </c>
      <c r="I28" s="27" t="s">
        <v>396</v>
      </c>
      <c r="J28" s="27" t="s">
        <v>397</v>
      </c>
      <c r="K28" s="27" t="s">
        <v>398</v>
      </c>
      <c r="L28" s="27" t="s">
        <v>399</v>
      </c>
      <c r="M28" s="46"/>
      <c r="N28" s="46"/>
    </row>
    <row r="29" ht="14.5" spans="1:14">
      <c r="A29" s="35" t="s">
        <v>35</v>
      </c>
      <c r="B29" s="26"/>
      <c r="C29" s="26" t="s">
        <v>27</v>
      </c>
      <c r="D29" s="26" t="s">
        <v>218</v>
      </c>
      <c r="E29" s="26" t="s">
        <v>78</v>
      </c>
      <c r="F29" s="28">
        <v>31.54</v>
      </c>
      <c r="G29" s="28">
        <v>31.54</v>
      </c>
      <c r="H29" s="28">
        <v>31.54</v>
      </c>
      <c r="I29" s="28">
        <v>31.54</v>
      </c>
      <c r="J29" s="28">
        <v>31.54</v>
      </c>
      <c r="K29" s="28">
        <v>31.54</v>
      </c>
      <c r="L29" s="28">
        <v>31.54</v>
      </c>
      <c r="M29" s="47"/>
      <c r="N29" s="46"/>
    </row>
    <row r="30" ht="14.5" spans="1:14">
      <c r="A30" s="35" t="s">
        <v>35</v>
      </c>
      <c r="B30" s="26"/>
      <c r="C30" s="26" t="s">
        <v>34</v>
      </c>
      <c r="D30" s="26" t="s">
        <v>218</v>
      </c>
      <c r="E30" s="26" t="s">
        <v>82</v>
      </c>
      <c r="F30" s="28">
        <v>31.54</v>
      </c>
      <c r="G30" s="28">
        <v>31.54</v>
      </c>
      <c r="H30" s="28">
        <v>31.54</v>
      </c>
      <c r="I30" s="28">
        <v>31.54</v>
      </c>
      <c r="J30" s="28">
        <v>31.54</v>
      </c>
      <c r="K30" s="28">
        <v>31.54</v>
      </c>
      <c r="L30" s="28">
        <v>31.54</v>
      </c>
      <c r="M30" s="47"/>
      <c r="N30" s="46"/>
    </row>
    <row r="31" ht="14.5" spans="1:29">
      <c r="A31" s="35" t="s">
        <v>35</v>
      </c>
      <c r="B31" s="26"/>
      <c r="C31" s="26" t="s">
        <v>39</v>
      </c>
      <c r="D31" s="26" t="s">
        <v>218</v>
      </c>
      <c r="E31" s="26" t="s">
        <v>85</v>
      </c>
      <c r="F31" s="28">
        <v>31.54</v>
      </c>
      <c r="G31" s="28">
        <v>31.54</v>
      </c>
      <c r="H31" s="28">
        <v>31.54</v>
      </c>
      <c r="I31" s="28">
        <v>31.54</v>
      </c>
      <c r="J31" s="28">
        <v>31.54</v>
      </c>
      <c r="K31" s="28">
        <v>31.54</v>
      </c>
      <c r="L31" s="28">
        <v>31.54</v>
      </c>
      <c r="M31" s="48"/>
      <c r="N31" s="26"/>
      <c r="Y31" s="61"/>
      <c r="Z31" s="61"/>
      <c r="AA31" s="67" t="s">
        <v>464</v>
      </c>
      <c r="AB31" s="61"/>
      <c r="AC31" s="61"/>
    </row>
    <row r="32" ht="14.5" spans="1:29">
      <c r="A32" s="35" t="s">
        <v>35</v>
      </c>
      <c r="B32" s="26"/>
      <c r="C32" s="26" t="s">
        <v>44</v>
      </c>
      <c r="D32" s="26" t="s">
        <v>218</v>
      </c>
      <c r="E32" s="26" t="s">
        <v>88</v>
      </c>
      <c r="F32" s="28">
        <v>31.54</v>
      </c>
      <c r="G32" s="28">
        <v>31.54</v>
      </c>
      <c r="H32" s="28">
        <v>31.54</v>
      </c>
      <c r="I32" s="28">
        <v>31.54</v>
      </c>
      <c r="J32" s="28">
        <v>31.54</v>
      </c>
      <c r="K32" s="28">
        <v>31.54</v>
      </c>
      <c r="L32" s="28">
        <v>31.54</v>
      </c>
      <c r="M32" s="48"/>
      <c r="N32" s="26"/>
      <c r="Y32" s="62" t="s">
        <v>465</v>
      </c>
      <c r="Z32" s="62" t="s">
        <v>5</v>
      </c>
      <c r="AA32" s="62" t="s">
        <v>466</v>
      </c>
      <c r="AB32" s="62">
        <v>2020</v>
      </c>
      <c r="AC32" s="68" t="s">
        <v>4</v>
      </c>
    </row>
    <row r="33" ht="30" spans="1:29">
      <c r="A33" s="35" t="s">
        <v>35</v>
      </c>
      <c r="B33" s="26"/>
      <c r="C33" s="26" t="s">
        <v>48</v>
      </c>
      <c r="D33" s="26" t="s">
        <v>218</v>
      </c>
      <c r="E33" s="26" t="s">
        <v>91</v>
      </c>
      <c r="F33" s="28">
        <v>31.54</v>
      </c>
      <c r="G33" s="28">
        <v>31.54</v>
      </c>
      <c r="H33" s="28">
        <v>31.54</v>
      </c>
      <c r="I33" s="28">
        <v>31.54</v>
      </c>
      <c r="J33" s="28">
        <v>31.54</v>
      </c>
      <c r="K33" s="28">
        <v>31.54</v>
      </c>
      <c r="L33" s="28">
        <v>31.54</v>
      </c>
      <c r="M33" s="48"/>
      <c r="N33" s="26"/>
      <c r="Y33" s="63" t="s">
        <v>467</v>
      </c>
      <c r="Z33" s="63" t="s">
        <v>468</v>
      </c>
      <c r="AA33" s="63"/>
      <c r="AB33" s="63"/>
      <c r="AC33" s="61"/>
    </row>
    <row r="34" ht="15.25" spans="1:29">
      <c r="A34" s="35" t="s">
        <v>35</v>
      </c>
      <c r="B34" s="26"/>
      <c r="C34" s="26" t="s">
        <v>53</v>
      </c>
      <c r="D34" s="26" t="s">
        <v>218</v>
      </c>
      <c r="E34" s="26" t="s">
        <v>94</v>
      </c>
      <c r="F34" s="28">
        <v>31.54</v>
      </c>
      <c r="G34" s="28">
        <v>31.54</v>
      </c>
      <c r="H34" s="28">
        <v>31.54</v>
      </c>
      <c r="I34" s="28">
        <v>31.54</v>
      </c>
      <c r="J34" s="28">
        <v>31.54</v>
      </c>
      <c r="K34" s="28">
        <v>31.54</v>
      </c>
      <c r="L34" s="28">
        <v>31.54</v>
      </c>
      <c r="M34" s="48"/>
      <c r="N34" s="26"/>
      <c r="Y34" s="64" t="s">
        <v>469</v>
      </c>
      <c r="Z34" s="64"/>
      <c r="AA34" s="64"/>
      <c r="AB34" s="64"/>
      <c r="AC34" s="61"/>
    </row>
    <row r="35" ht="14.5" spans="1:29">
      <c r="A35" s="35" t="s">
        <v>35</v>
      </c>
      <c r="B35" s="26"/>
      <c r="C35" s="26" t="s">
        <v>56</v>
      </c>
      <c r="D35" s="26" t="s">
        <v>218</v>
      </c>
      <c r="E35" s="26" t="s">
        <v>97</v>
      </c>
      <c r="F35" s="28">
        <v>31.54</v>
      </c>
      <c r="G35" s="28">
        <v>31.54</v>
      </c>
      <c r="H35" s="28">
        <v>31.54</v>
      </c>
      <c r="I35" s="28">
        <v>31.54</v>
      </c>
      <c r="J35" s="28">
        <v>31.54</v>
      </c>
      <c r="K35" s="28">
        <v>31.54</v>
      </c>
      <c r="L35" s="28">
        <v>31.54</v>
      </c>
      <c r="M35" s="48"/>
      <c r="Y35" s="61" t="s">
        <v>470</v>
      </c>
      <c r="Z35" s="88" t="s">
        <v>78</v>
      </c>
      <c r="AA35" s="69" t="s">
        <v>471</v>
      </c>
      <c r="AB35" s="69">
        <v>0.0941780821917808</v>
      </c>
      <c r="AC35" s="61" t="s">
        <v>77</v>
      </c>
    </row>
    <row r="36" ht="14.5" spans="1:29">
      <c r="A36" s="35" t="s">
        <v>35</v>
      </c>
      <c r="B36" s="26"/>
      <c r="C36" s="26" t="s">
        <v>60</v>
      </c>
      <c r="D36" s="26" t="s">
        <v>218</v>
      </c>
      <c r="E36" s="26" t="s">
        <v>99</v>
      </c>
      <c r="F36" s="28">
        <v>31.54</v>
      </c>
      <c r="G36" s="28">
        <v>31.54</v>
      </c>
      <c r="H36" s="28">
        <v>31.54</v>
      </c>
      <c r="I36" s="28">
        <v>31.54</v>
      </c>
      <c r="J36" s="28">
        <v>31.54</v>
      </c>
      <c r="K36" s="28">
        <v>31.54</v>
      </c>
      <c r="L36" s="28">
        <v>31.54</v>
      </c>
      <c r="Y36" s="61" t="s">
        <v>470</v>
      </c>
      <c r="Z36" s="88" t="s">
        <v>78</v>
      </c>
      <c r="AA36" s="69" t="s">
        <v>472</v>
      </c>
      <c r="AB36" s="69">
        <v>0.102739726027397</v>
      </c>
      <c r="AC36" s="61" t="s">
        <v>77</v>
      </c>
    </row>
    <row r="37" ht="14.5" spans="1:29">
      <c r="A37" s="35" t="s">
        <v>35</v>
      </c>
      <c r="B37" s="26"/>
      <c r="C37" s="26" t="s">
        <v>64</v>
      </c>
      <c r="D37" s="26" t="s">
        <v>218</v>
      </c>
      <c r="E37" s="26" t="s">
        <v>102</v>
      </c>
      <c r="F37" s="28">
        <v>31.54</v>
      </c>
      <c r="G37" s="28">
        <v>31.54</v>
      </c>
      <c r="H37" s="28">
        <v>31.54</v>
      </c>
      <c r="I37" s="28">
        <v>31.54</v>
      </c>
      <c r="J37" s="28">
        <v>31.54</v>
      </c>
      <c r="K37" s="28">
        <v>31.54</v>
      </c>
      <c r="L37" s="28">
        <v>31.54</v>
      </c>
      <c r="M37" s="26"/>
      <c r="Y37" s="61" t="s">
        <v>470</v>
      </c>
      <c r="Z37" s="88" t="s">
        <v>78</v>
      </c>
      <c r="AA37" s="69" t="s">
        <v>473</v>
      </c>
      <c r="AB37" s="69">
        <v>0.00856164383561644</v>
      </c>
      <c r="AC37" s="61" t="s">
        <v>77</v>
      </c>
    </row>
    <row r="38" ht="14.5" spans="1:29">
      <c r="A38" s="35" t="s">
        <v>35</v>
      </c>
      <c r="B38" s="26"/>
      <c r="C38" s="26" t="s">
        <v>69</v>
      </c>
      <c r="D38" s="26" t="s">
        <v>218</v>
      </c>
      <c r="E38" s="26" t="s">
        <v>105</v>
      </c>
      <c r="F38" s="28">
        <v>31.54</v>
      </c>
      <c r="G38" s="28">
        <v>31.54</v>
      </c>
      <c r="H38" s="28">
        <v>31.54</v>
      </c>
      <c r="I38" s="28">
        <v>31.54</v>
      </c>
      <c r="J38" s="28">
        <v>31.54</v>
      </c>
      <c r="K38" s="28">
        <v>31.54</v>
      </c>
      <c r="L38" s="28">
        <v>31.54</v>
      </c>
      <c r="M38" s="26"/>
      <c r="Y38" s="65" t="s">
        <v>470</v>
      </c>
      <c r="Z38" s="88" t="s">
        <v>78</v>
      </c>
      <c r="AA38" s="69" t="s">
        <v>474</v>
      </c>
      <c r="AB38" s="69">
        <v>0.126826484018265</v>
      </c>
      <c r="AC38" s="61" t="s">
        <v>77</v>
      </c>
    </row>
    <row r="39" ht="14.5" spans="1:29">
      <c r="A39" s="35"/>
      <c r="B39" s="26"/>
      <c r="C39" s="26"/>
      <c r="D39" s="26"/>
      <c r="E39" s="26"/>
      <c r="F39" s="28"/>
      <c r="G39" s="28"/>
      <c r="H39" s="28"/>
      <c r="I39" s="28"/>
      <c r="J39" s="28"/>
      <c r="K39" s="28"/>
      <c r="L39" s="28"/>
      <c r="M39" s="26"/>
      <c r="Y39" s="61" t="s">
        <v>470</v>
      </c>
      <c r="Z39" s="88" t="s">
        <v>78</v>
      </c>
      <c r="AA39" s="69" t="s">
        <v>475</v>
      </c>
      <c r="AB39" s="69">
        <v>0.138356164383562</v>
      </c>
      <c r="AC39" s="61" t="s">
        <v>77</v>
      </c>
    </row>
    <row r="40" ht="14.5" spans="1:29">
      <c r="A40" s="26"/>
      <c r="B40" s="26"/>
      <c r="C40" s="26"/>
      <c r="D40" s="26"/>
      <c r="E40" s="44" t="s">
        <v>420</v>
      </c>
      <c r="F40" s="26"/>
      <c r="G40" s="26"/>
      <c r="H40" s="26"/>
      <c r="I40" s="26"/>
      <c r="J40" s="26"/>
      <c r="K40" s="26"/>
      <c r="L40" s="26"/>
      <c r="Y40" s="61" t="s">
        <v>470</v>
      </c>
      <c r="Z40" s="88" t="s">
        <v>78</v>
      </c>
      <c r="AA40" s="69" t="s">
        <v>476</v>
      </c>
      <c r="AB40" s="69">
        <v>0.0115296803652968</v>
      </c>
      <c r="AC40" s="61" t="s">
        <v>77</v>
      </c>
    </row>
    <row r="41" ht="15.25" spans="1:29">
      <c r="A41" s="26"/>
      <c r="B41" s="26"/>
      <c r="C41" s="45" t="s">
        <v>13</v>
      </c>
      <c r="D41" s="45" t="s">
        <v>391</v>
      </c>
      <c r="E41" s="45" t="s">
        <v>5</v>
      </c>
      <c r="F41" s="27" t="s">
        <v>393</v>
      </c>
      <c r="G41" s="27" t="s">
        <v>394</v>
      </c>
      <c r="H41" s="27" t="s">
        <v>395</v>
      </c>
      <c r="I41" s="27" t="s">
        <v>396</v>
      </c>
      <c r="J41" s="27" t="s">
        <v>397</v>
      </c>
      <c r="K41" s="27" t="s">
        <v>398</v>
      </c>
      <c r="L41" s="27" t="s">
        <v>399</v>
      </c>
      <c r="Y41" s="61" t="s">
        <v>470</v>
      </c>
      <c r="Z41" s="88" t="s">
        <v>78</v>
      </c>
      <c r="AA41" s="69" t="s">
        <v>477</v>
      </c>
      <c r="AB41" s="69">
        <v>0.0992009132420091</v>
      </c>
      <c r="AC41" s="61" t="s">
        <v>77</v>
      </c>
    </row>
    <row r="42" ht="14.5" spans="1:29">
      <c r="A42" s="35" t="s">
        <v>35</v>
      </c>
      <c r="B42" s="26"/>
      <c r="C42" s="26" t="s">
        <v>27</v>
      </c>
      <c r="D42" s="26" t="s">
        <v>218</v>
      </c>
      <c r="E42" s="26" t="s">
        <v>78</v>
      </c>
      <c r="F42" s="28">
        <f>[2]TechLighting!$F$54</f>
        <v>0.0183854859090878</v>
      </c>
      <c r="G42" s="28">
        <f>[2]TechLighting!$G$54</f>
        <v>0.0261957260206566</v>
      </c>
      <c r="H42" s="28">
        <f>[2]TechLighting!$H$54</f>
        <v>0.0196664071316179</v>
      </c>
      <c r="I42" s="28">
        <f>[2]TechLighting!$I$54</f>
        <v>0.0283543005629039</v>
      </c>
      <c r="J42" s="28">
        <f>[2]TechLighting!$J$54</f>
        <v>0.025558188050999</v>
      </c>
      <c r="K42" s="28">
        <f>[2]TechLighting!$K$54</f>
        <v>0.023134685048803</v>
      </c>
      <c r="L42" s="28">
        <f>[2]TechLighting!$L$54</f>
        <v>0.0226875051617789</v>
      </c>
      <c r="M42" s="47"/>
      <c r="N42" s="46"/>
      <c r="Y42" s="65" t="s">
        <v>470</v>
      </c>
      <c r="Z42" s="88" t="s">
        <v>78</v>
      </c>
      <c r="AA42" s="69" t="s">
        <v>478</v>
      </c>
      <c r="AB42" s="69">
        <v>0.108219178082192</v>
      </c>
      <c r="AC42" s="61" t="s">
        <v>77</v>
      </c>
    </row>
    <row r="43" ht="14.5" spans="1:29">
      <c r="A43" s="35" t="s">
        <v>35</v>
      </c>
      <c r="B43" s="26"/>
      <c r="C43" s="26" t="s">
        <v>34</v>
      </c>
      <c r="D43" s="26" t="s">
        <v>218</v>
      </c>
      <c r="E43" s="26" t="s">
        <v>82</v>
      </c>
      <c r="F43" s="28">
        <f>F42</f>
        <v>0.0183854859090878</v>
      </c>
      <c r="G43" s="28">
        <f t="shared" ref="G43:L43" si="15">G42</f>
        <v>0.0261957260206566</v>
      </c>
      <c r="H43" s="28">
        <f t="shared" si="15"/>
        <v>0.0196664071316179</v>
      </c>
      <c r="I43" s="28">
        <f t="shared" si="15"/>
        <v>0.0283543005629039</v>
      </c>
      <c r="J43" s="28">
        <f t="shared" si="15"/>
        <v>0.025558188050999</v>
      </c>
      <c r="K43" s="28">
        <f t="shared" si="15"/>
        <v>0.023134685048803</v>
      </c>
      <c r="L43" s="28">
        <f t="shared" si="15"/>
        <v>0.0226875051617789</v>
      </c>
      <c r="M43" s="47"/>
      <c r="N43" s="46"/>
      <c r="Y43" s="61" t="s">
        <v>470</v>
      </c>
      <c r="Z43" s="88" t="s">
        <v>78</v>
      </c>
      <c r="AA43" s="69" t="s">
        <v>479</v>
      </c>
      <c r="AB43" s="69">
        <v>0.00901826484018265</v>
      </c>
      <c r="AC43" s="61" t="s">
        <v>77</v>
      </c>
    </row>
    <row r="44" ht="14.5" spans="1:29">
      <c r="A44" s="35" t="s">
        <v>35</v>
      </c>
      <c r="B44" s="26"/>
      <c r="C44" s="26" t="s">
        <v>39</v>
      </c>
      <c r="D44" s="26" t="s">
        <v>218</v>
      </c>
      <c r="E44" s="26" t="s">
        <v>85</v>
      </c>
      <c r="F44" s="28">
        <f t="shared" ref="F44:F51" si="16">F43</f>
        <v>0.0183854859090878</v>
      </c>
      <c r="G44" s="28">
        <f t="shared" ref="G44:G51" si="17">G43</f>
        <v>0.0261957260206566</v>
      </c>
      <c r="H44" s="28">
        <f t="shared" ref="H44:H51" si="18">H43</f>
        <v>0.0196664071316179</v>
      </c>
      <c r="I44" s="28">
        <f t="shared" ref="I44:I51" si="19">I43</f>
        <v>0.0283543005629039</v>
      </c>
      <c r="J44" s="28">
        <f t="shared" ref="J44:J51" si="20">J43</f>
        <v>0.025558188050999</v>
      </c>
      <c r="K44" s="28">
        <f t="shared" ref="K44:K51" si="21">K43</f>
        <v>0.023134685048803</v>
      </c>
      <c r="L44" s="28">
        <f t="shared" ref="L44:L51" si="22">L43</f>
        <v>0.0226875051617789</v>
      </c>
      <c r="M44" s="48"/>
      <c r="N44" s="26"/>
      <c r="Y44" s="61" t="s">
        <v>470</v>
      </c>
      <c r="Z44" s="88" t="s">
        <v>78</v>
      </c>
      <c r="AA44" s="69" t="s">
        <v>480</v>
      </c>
      <c r="AB44" s="69">
        <v>0.138127853881279</v>
      </c>
      <c r="AC44" s="61" t="s">
        <v>77</v>
      </c>
    </row>
    <row r="45" ht="14.5" spans="1:29">
      <c r="A45" s="35" t="s">
        <v>35</v>
      </c>
      <c r="B45" s="26"/>
      <c r="C45" s="26" t="s">
        <v>44</v>
      </c>
      <c r="D45" s="26" t="s">
        <v>218</v>
      </c>
      <c r="E45" s="26" t="s">
        <v>88</v>
      </c>
      <c r="F45" s="28">
        <f t="shared" si="16"/>
        <v>0.0183854859090878</v>
      </c>
      <c r="G45" s="28">
        <f t="shared" si="17"/>
        <v>0.0261957260206566</v>
      </c>
      <c r="H45" s="28">
        <f t="shared" si="18"/>
        <v>0.0196664071316179</v>
      </c>
      <c r="I45" s="28">
        <f t="shared" si="19"/>
        <v>0.0283543005629039</v>
      </c>
      <c r="J45" s="28">
        <f t="shared" si="20"/>
        <v>0.025558188050999</v>
      </c>
      <c r="K45" s="28">
        <f t="shared" si="21"/>
        <v>0.023134685048803</v>
      </c>
      <c r="L45" s="28">
        <f t="shared" si="22"/>
        <v>0.0226875051617789</v>
      </c>
      <c r="M45" s="48"/>
      <c r="N45" s="26"/>
      <c r="Y45" s="61" t="s">
        <v>470</v>
      </c>
      <c r="Z45" s="88" t="s">
        <v>78</v>
      </c>
      <c r="AA45" s="69" t="s">
        <v>481</v>
      </c>
      <c r="AB45" s="69">
        <v>0.150684931506849</v>
      </c>
      <c r="AC45" s="61" t="s">
        <v>77</v>
      </c>
    </row>
    <row r="46" ht="14.5" spans="1:29">
      <c r="A46" s="35" t="s">
        <v>35</v>
      </c>
      <c r="B46" s="26"/>
      <c r="C46" s="26" t="s">
        <v>48</v>
      </c>
      <c r="D46" s="26" t="s">
        <v>218</v>
      </c>
      <c r="E46" s="26" t="s">
        <v>91</v>
      </c>
      <c r="F46" s="28">
        <f t="shared" si="16"/>
        <v>0.0183854859090878</v>
      </c>
      <c r="G46" s="28">
        <f t="shared" si="17"/>
        <v>0.0261957260206566</v>
      </c>
      <c r="H46" s="28">
        <f t="shared" si="18"/>
        <v>0.0196664071316179</v>
      </c>
      <c r="I46" s="28">
        <f t="shared" si="19"/>
        <v>0.0283543005629039</v>
      </c>
      <c r="J46" s="28">
        <f t="shared" si="20"/>
        <v>0.025558188050999</v>
      </c>
      <c r="K46" s="28">
        <f t="shared" si="21"/>
        <v>0.023134685048803</v>
      </c>
      <c r="L46" s="28">
        <f t="shared" si="22"/>
        <v>0.0226875051617789</v>
      </c>
      <c r="M46" s="48"/>
      <c r="N46" s="26"/>
      <c r="Y46" s="66" t="s">
        <v>470</v>
      </c>
      <c r="Z46" s="88" t="s">
        <v>78</v>
      </c>
      <c r="AA46" s="70" t="s">
        <v>482</v>
      </c>
      <c r="AB46" s="70">
        <v>0.0125570776255708</v>
      </c>
      <c r="AC46" s="71" t="s">
        <v>77</v>
      </c>
    </row>
    <row r="47" ht="14.5" spans="1:29">
      <c r="A47" s="35" t="s">
        <v>35</v>
      </c>
      <c r="B47" s="26"/>
      <c r="C47" s="26" t="s">
        <v>53</v>
      </c>
      <c r="D47" s="26" t="s">
        <v>218</v>
      </c>
      <c r="E47" s="26" t="s">
        <v>94</v>
      </c>
      <c r="F47" s="28">
        <f t="shared" si="16"/>
        <v>0.0183854859090878</v>
      </c>
      <c r="G47" s="28">
        <f t="shared" si="17"/>
        <v>0.0261957260206566</v>
      </c>
      <c r="H47" s="28">
        <f t="shared" si="18"/>
        <v>0.0196664071316179</v>
      </c>
      <c r="I47" s="28">
        <f t="shared" si="19"/>
        <v>0.0283543005629039</v>
      </c>
      <c r="J47" s="28">
        <f t="shared" si="20"/>
        <v>0.025558188050999</v>
      </c>
      <c r="K47" s="28">
        <f t="shared" si="21"/>
        <v>0.023134685048803</v>
      </c>
      <c r="L47" s="28">
        <f t="shared" si="22"/>
        <v>0.0226875051617789</v>
      </c>
      <c r="M47" s="48"/>
      <c r="N47" s="26"/>
      <c r="Y47" s="61" t="s">
        <v>470</v>
      </c>
      <c r="Z47" s="88" t="s">
        <v>82</v>
      </c>
      <c r="AA47" s="69" t="s">
        <v>471</v>
      </c>
      <c r="AB47" s="69">
        <v>0.0941780821917808</v>
      </c>
      <c r="AC47" s="61" t="s">
        <v>77</v>
      </c>
    </row>
    <row r="48" ht="14.5" spans="1:29">
      <c r="A48" s="35" t="s">
        <v>35</v>
      </c>
      <c r="B48" s="26"/>
      <c r="C48" s="26" t="s">
        <v>56</v>
      </c>
      <c r="D48" s="26" t="s">
        <v>218</v>
      </c>
      <c r="E48" s="26" t="s">
        <v>97</v>
      </c>
      <c r="F48" s="28">
        <f t="shared" si="16"/>
        <v>0.0183854859090878</v>
      </c>
      <c r="G48" s="28">
        <f t="shared" si="17"/>
        <v>0.0261957260206566</v>
      </c>
      <c r="H48" s="28">
        <f t="shared" si="18"/>
        <v>0.0196664071316179</v>
      </c>
      <c r="I48" s="28">
        <f t="shared" si="19"/>
        <v>0.0283543005629039</v>
      </c>
      <c r="J48" s="28">
        <f t="shared" si="20"/>
        <v>0.025558188050999</v>
      </c>
      <c r="K48" s="28">
        <f t="shared" si="21"/>
        <v>0.023134685048803</v>
      </c>
      <c r="L48" s="28">
        <f t="shared" si="22"/>
        <v>0.0226875051617789</v>
      </c>
      <c r="M48" s="48"/>
      <c r="Y48" s="61" t="s">
        <v>470</v>
      </c>
      <c r="Z48" s="88" t="s">
        <v>82</v>
      </c>
      <c r="AA48" s="69" t="s">
        <v>472</v>
      </c>
      <c r="AB48" s="69">
        <v>0.102739726027397</v>
      </c>
      <c r="AC48" s="61" t="s">
        <v>77</v>
      </c>
    </row>
    <row r="49" ht="14.5" spans="1:29">
      <c r="A49" s="35" t="s">
        <v>35</v>
      </c>
      <c r="B49" s="26"/>
      <c r="C49" s="26" t="s">
        <v>60</v>
      </c>
      <c r="D49" s="26" t="s">
        <v>218</v>
      </c>
      <c r="E49" s="26" t="s">
        <v>99</v>
      </c>
      <c r="F49" s="28">
        <f t="shared" si="16"/>
        <v>0.0183854859090878</v>
      </c>
      <c r="G49" s="28">
        <f t="shared" si="17"/>
        <v>0.0261957260206566</v>
      </c>
      <c r="H49" s="28">
        <f t="shared" si="18"/>
        <v>0.0196664071316179</v>
      </c>
      <c r="I49" s="28">
        <f t="shared" si="19"/>
        <v>0.0283543005629039</v>
      </c>
      <c r="J49" s="28">
        <f t="shared" si="20"/>
        <v>0.025558188050999</v>
      </c>
      <c r="K49" s="28">
        <f t="shared" si="21"/>
        <v>0.023134685048803</v>
      </c>
      <c r="L49" s="28">
        <f t="shared" si="22"/>
        <v>0.0226875051617789</v>
      </c>
      <c r="Y49" s="61" t="s">
        <v>470</v>
      </c>
      <c r="Z49" s="88" t="s">
        <v>82</v>
      </c>
      <c r="AA49" s="69" t="s">
        <v>473</v>
      </c>
      <c r="AB49" s="69">
        <v>0.00856164383561644</v>
      </c>
      <c r="AC49" s="61" t="s">
        <v>77</v>
      </c>
    </row>
    <row r="50" ht="14.5" spans="1:29">
      <c r="A50" s="35" t="s">
        <v>35</v>
      </c>
      <c r="B50" s="26"/>
      <c r="C50" s="26" t="s">
        <v>64</v>
      </c>
      <c r="D50" s="26" t="s">
        <v>218</v>
      </c>
      <c r="E50" s="26" t="s">
        <v>102</v>
      </c>
      <c r="F50" s="28">
        <f t="shared" si="16"/>
        <v>0.0183854859090878</v>
      </c>
      <c r="G50" s="28">
        <f t="shared" si="17"/>
        <v>0.0261957260206566</v>
      </c>
      <c r="H50" s="28">
        <f t="shared" si="18"/>
        <v>0.0196664071316179</v>
      </c>
      <c r="I50" s="28">
        <f t="shared" si="19"/>
        <v>0.0283543005629039</v>
      </c>
      <c r="J50" s="28">
        <f t="shared" si="20"/>
        <v>0.025558188050999</v>
      </c>
      <c r="K50" s="28">
        <f t="shared" si="21"/>
        <v>0.023134685048803</v>
      </c>
      <c r="L50" s="28">
        <f t="shared" si="22"/>
        <v>0.0226875051617789</v>
      </c>
      <c r="M50" s="26"/>
      <c r="Y50" s="65" t="s">
        <v>470</v>
      </c>
      <c r="Z50" s="88" t="s">
        <v>82</v>
      </c>
      <c r="AA50" s="69" t="s">
        <v>474</v>
      </c>
      <c r="AB50" s="69">
        <v>0.126826484018265</v>
      </c>
      <c r="AC50" s="61" t="s">
        <v>77</v>
      </c>
    </row>
    <row r="51" ht="14.5" spans="1:29">
      <c r="A51" s="35" t="s">
        <v>35</v>
      </c>
      <c r="B51" s="26"/>
      <c r="C51" s="26" t="s">
        <v>69</v>
      </c>
      <c r="D51" s="26" t="s">
        <v>218</v>
      </c>
      <c r="E51" s="26" t="s">
        <v>105</v>
      </c>
      <c r="F51" s="28">
        <f t="shared" si="16"/>
        <v>0.0183854859090878</v>
      </c>
      <c r="G51" s="28">
        <f t="shared" si="17"/>
        <v>0.0261957260206566</v>
      </c>
      <c r="H51" s="28">
        <f t="shared" si="18"/>
        <v>0.0196664071316179</v>
      </c>
      <c r="I51" s="28">
        <f t="shared" si="19"/>
        <v>0.0283543005629039</v>
      </c>
      <c r="J51" s="28">
        <f t="shared" si="20"/>
        <v>0.025558188050999</v>
      </c>
      <c r="K51" s="28">
        <f t="shared" si="21"/>
        <v>0.023134685048803</v>
      </c>
      <c r="L51" s="28">
        <f t="shared" si="22"/>
        <v>0.0226875051617789</v>
      </c>
      <c r="M51" s="26"/>
      <c r="Y51" s="61" t="s">
        <v>470</v>
      </c>
      <c r="Z51" s="88" t="s">
        <v>82</v>
      </c>
      <c r="AA51" s="69" t="s">
        <v>475</v>
      </c>
      <c r="AB51" s="69">
        <v>0.138356164383562</v>
      </c>
      <c r="AC51" s="61" t="s">
        <v>77</v>
      </c>
    </row>
    <row r="52" ht="14.5" spans="1:29">
      <c r="A52" s="35"/>
      <c r="B52" s="26"/>
      <c r="C52" s="26"/>
      <c r="D52" s="26"/>
      <c r="E52" s="26"/>
      <c r="F52" s="28"/>
      <c r="G52" s="28"/>
      <c r="H52" s="28"/>
      <c r="I52" s="28"/>
      <c r="J52" s="28"/>
      <c r="K52" s="28"/>
      <c r="L52" s="28"/>
      <c r="M52" s="26"/>
      <c r="Y52" s="61" t="s">
        <v>470</v>
      </c>
      <c r="Z52" s="88" t="s">
        <v>82</v>
      </c>
      <c r="AA52" s="69" t="s">
        <v>476</v>
      </c>
      <c r="AB52" s="69">
        <v>0.0115296803652968</v>
      </c>
      <c r="AC52" s="61" t="s">
        <v>77</v>
      </c>
    </row>
    <row r="53" ht="14.5" spans="1:29">
      <c r="A53" s="26"/>
      <c r="B53" s="26"/>
      <c r="C53" s="26"/>
      <c r="D53" s="26"/>
      <c r="E53" s="44" t="s">
        <v>404</v>
      </c>
      <c r="F53" s="26"/>
      <c r="G53" s="26"/>
      <c r="H53" s="26"/>
      <c r="I53" s="26"/>
      <c r="J53" s="26"/>
      <c r="K53" s="26"/>
      <c r="L53" s="26"/>
      <c r="Y53" s="61" t="s">
        <v>470</v>
      </c>
      <c r="Z53" s="88" t="s">
        <v>82</v>
      </c>
      <c r="AA53" s="69" t="s">
        <v>477</v>
      </c>
      <c r="AB53" s="69">
        <v>0.0992009132420091</v>
      </c>
      <c r="AC53" s="61" t="s">
        <v>77</v>
      </c>
    </row>
    <row r="54" ht="15.25" spans="1:29">
      <c r="A54" s="26"/>
      <c r="B54" s="26"/>
      <c r="C54" s="45" t="s">
        <v>13</v>
      </c>
      <c r="D54" s="45" t="s">
        <v>391</v>
      </c>
      <c r="E54" s="45" t="s">
        <v>5</v>
      </c>
      <c r="F54" s="27" t="s">
        <v>393</v>
      </c>
      <c r="G54" s="27" t="s">
        <v>394</v>
      </c>
      <c r="H54" s="27" t="s">
        <v>395</v>
      </c>
      <c r="I54" s="27" t="s">
        <v>396</v>
      </c>
      <c r="J54" s="27" t="s">
        <v>397</v>
      </c>
      <c r="K54" s="27" t="s">
        <v>398</v>
      </c>
      <c r="L54" s="27" t="s">
        <v>399</v>
      </c>
      <c r="Y54" s="65" t="s">
        <v>470</v>
      </c>
      <c r="Z54" s="88" t="s">
        <v>82</v>
      </c>
      <c r="AA54" s="69" t="s">
        <v>478</v>
      </c>
      <c r="AB54" s="69">
        <v>0.108219178082192</v>
      </c>
      <c r="AC54" s="61" t="s">
        <v>77</v>
      </c>
    </row>
    <row r="55" ht="14.5" spans="1:29">
      <c r="A55" s="35" t="s">
        <v>35</v>
      </c>
      <c r="B55" s="26"/>
      <c r="C55" s="26" t="s">
        <v>27</v>
      </c>
      <c r="D55" s="26" t="s">
        <v>218</v>
      </c>
      <c r="E55" s="26" t="s">
        <v>78</v>
      </c>
      <c r="F55" s="46">
        <v>22</v>
      </c>
      <c r="G55" s="46">
        <v>22</v>
      </c>
      <c r="H55" s="46">
        <v>22</v>
      </c>
      <c r="I55" s="46">
        <v>22</v>
      </c>
      <c r="J55" s="46">
        <v>22</v>
      </c>
      <c r="K55" s="46">
        <v>22</v>
      </c>
      <c r="L55" s="46">
        <v>22</v>
      </c>
      <c r="M55" s="47"/>
      <c r="N55" s="46"/>
      <c r="Y55" s="61" t="s">
        <v>470</v>
      </c>
      <c r="Z55" s="88" t="s">
        <v>82</v>
      </c>
      <c r="AA55" s="69" t="s">
        <v>479</v>
      </c>
      <c r="AB55" s="69">
        <v>0.00901826484018265</v>
      </c>
      <c r="AC55" s="61" t="s">
        <v>77</v>
      </c>
    </row>
    <row r="56" ht="14.5" spans="1:29">
      <c r="A56" s="35" t="s">
        <v>35</v>
      </c>
      <c r="B56" s="26"/>
      <c r="C56" s="26" t="s">
        <v>34</v>
      </c>
      <c r="D56" s="26" t="s">
        <v>218</v>
      </c>
      <c r="E56" s="26" t="s">
        <v>82</v>
      </c>
      <c r="F56" s="46">
        <f>F55</f>
        <v>22</v>
      </c>
      <c r="G56" s="46">
        <f t="shared" ref="G56:L56" si="23">G55</f>
        <v>22</v>
      </c>
      <c r="H56" s="46">
        <f t="shared" si="23"/>
        <v>22</v>
      </c>
      <c r="I56" s="46">
        <f t="shared" si="23"/>
        <v>22</v>
      </c>
      <c r="J56" s="46">
        <f t="shared" si="23"/>
        <v>22</v>
      </c>
      <c r="K56" s="46">
        <f t="shared" si="23"/>
        <v>22</v>
      </c>
      <c r="L56" s="46">
        <f t="shared" si="23"/>
        <v>22</v>
      </c>
      <c r="M56" s="47"/>
      <c r="N56" s="46"/>
      <c r="Y56" s="61" t="s">
        <v>470</v>
      </c>
      <c r="Z56" s="88" t="s">
        <v>82</v>
      </c>
      <c r="AA56" s="69" t="s">
        <v>480</v>
      </c>
      <c r="AB56" s="69">
        <v>0.138127853881279</v>
      </c>
      <c r="AC56" s="61" t="s">
        <v>77</v>
      </c>
    </row>
    <row r="57" ht="14.5" spans="1:29">
      <c r="A57" s="35" t="s">
        <v>35</v>
      </c>
      <c r="B57" s="26"/>
      <c r="C57" s="26" t="s">
        <v>39</v>
      </c>
      <c r="D57" s="26" t="s">
        <v>218</v>
      </c>
      <c r="E57" s="26" t="s">
        <v>85</v>
      </c>
      <c r="F57" s="46">
        <f t="shared" ref="F57:F64" si="24">F56</f>
        <v>22</v>
      </c>
      <c r="G57" s="46">
        <f t="shared" ref="G57:G64" si="25">G56</f>
        <v>22</v>
      </c>
      <c r="H57" s="46">
        <f t="shared" ref="H57:H64" si="26">H56</f>
        <v>22</v>
      </c>
      <c r="I57" s="46">
        <f t="shared" ref="I57:I64" si="27">I56</f>
        <v>22</v>
      </c>
      <c r="J57" s="46">
        <f t="shared" ref="J57:J64" si="28">J56</f>
        <v>22</v>
      </c>
      <c r="K57" s="46">
        <f t="shared" ref="K57:K64" si="29">K56</f>
        <v>22</v>
      </c>
      <c r="L57" s="46">
        <f t="shared" ref="L57:L64" si="30">L56</f>
        <v>22</v>
      </c>
      <c r="M57" s="48"/>
      <c r="N57" s="26"/>
      <c r="Y57" s="61" t="s">
        <v>470</v>
      </c>
      <c r="Z57" s="88" t="s">
        <v>82</v>
      </c>
      <c r="AA57" s="69" t="s">
        <v>481</v>
      </c>
      <c r="AB57" s="69">
        <v>0.150684931506849</v>
      </c>
      <c r="AC57" s="61" t="s">
        <v>77</v>
      </c>
    </row>
    <row r="58" ht="14.5" spans="1:29">
      <c r="A58" s="35" t="s">
        <v>35</v>
      </c>
      <c r="B58" s="26"/>
      <c r="C58" s="26" t="s">
        <v>44</v>
      </c>
      <c r="D58" s="26" t="s">
        <v>218</v>
      </c>
      <c r="E58" s="26" t="s">
        <v>88</v>
      </c>
      <c r="F58" s="46">
        <f t="shared" si="24"/>
        <v>22</v>
      </c>
      <c r="G58" s="46">
        <f t="shared" si="25"/>
        <v>22</v>
      </c>
      <c r="H58" s="46">
        <f t="shared" si="26"/>
        <v>22</v>
      </c>
      <c r="I58" s="46">
        <f t="shared" si="27"/>
        <v>22</v>
      </c>
      <c r="J58" s="46">
        <f t="shared" si="28"/>
        <v>22</v>
      </c>
      <c r="K58" s="46">
        <f t="shared" si="29"/>
        <v>22</v>
      </c>
      <c r="L58" s="46">
        <f t="shared" si="30"/>
        <v>22</v>
      </c>
      <c r="M58" s="48"/>
      <c r="N58" s="26"/>
      <c r="Y58" s="66" t="s">
        <v>470</v>
      </c>
      <c r="Z58" s="88" t="s">
        <v>82</v>
      </c>
      <c r="AA58" s="70" t="s">
        <v>482</v>
      </c>
      <c r="AB58" s="70">
        <v>0.0125570776255708</v>
      </c>
      <c r="AC58" s="71" t="s">
        <v>77</v>
      </c>
    </row>
    <row r="59" ht="14.5" spans="1:29">
      <c r="A59" s="35" t="s">
        <v>35</v>
      </c>
      <c r="B59" s="26"/>
      <c r="C59" s="26" t="s">
        <v>48</v>
      </c>
      <c r="D59" s="26" t="s">
        <v>218</v>
      </c>
      <c r="E59" s="26" t="s">
        <v>91</v>
      </c>
      <c r="F59" s="46">
        <f t="shared" si="24"/>
        <v>22</v>
      </c>
      <c r="G59" s="46">
        <f t="shared" si="25"/>
        <v>22</v>
      </c>
      <c r="H59" s="46">
        <f t="shared" si="26"/>
        <v>22</v>
      </c>
      <c r="I59" s="46">
        <f t="shared" si="27"/>
        <v>22</v>
      </c>
      <c r="J59" s="46">
        <f t="shared" si="28"/>
        <v>22</v>
      </c>
      <c r="K59" s="46">
        <f t="shared" si="29"/>
        <v>22</v>
      </c>
      <c r="L59" s="46">
        <f t="shared" si="30"/>
        <v>22</v>
      </c>
      <c r="M59" s="48"/>
      <c r="N59" s="26"/>
      <c r="Y59" s="61" t="s">
        <v>470</v>
      </c>
      <c r="Z59" s="88" t="s">
        <v>85</v>
      </c>
      <c r="AA59" s="69" t="s">
        <v>471</v>
      </c>
      <c r="AB59" s="69">
        <v>0.0941780821917808</v>
      </c>
      <c r="AC59" s="61" t="s">
        <v>77</v>
      </c>
    </row>
    <row r="60" ht="14.5" spans="1:29">
      <c r="A60" s="35" t="s">
        <v>35</v>
      </c>
      <c r="B60" s="26"/>
      <c r="C60" s="26" t="s">
        <v>53</v>
      </c>
      <c r="D60" s="26" t="s">
        <v>218</v>
      </c>
      <c r="E60" s="26" t="s">
        <v>94</v>
      </c>
      <c r="F60" s="46">
        <f t="shared" si="24"/>
        <v>22</v>
      </c>
      <c r="G60" s="46">
        <f t="shared" si="25"/>
        <v>22</v>
      </c>
      <c r="H60" s="46">
        <f t="shared" si="26"/>
        <v>22</v>
      </c>
      <c r="I60" s="46">
        <f t="shared" si="27"/>
        <v>22</v>
      </c>
      <c r="J60" s="46">
        <f t="shared" si="28"/>
        <v>22</v>
      </c>
      <c r="K60" s="46">
        <f t="shared" si="29"/>
        <v>22</v>
      </c>
      <c r="L60" s="46">
        <f t="shared" si="30"/>
        <v>22</v>
      </c>
      <c r="M60" s="48"/>
      <c r="N60" s="26"/>
      <c r="Y60" s="61" t="s">
        <v>470</v>
      </c>
      <c r="Z60" s="88" t="s">
        <v>85</v>
      </c>
      <c r="AA60" s="69" t="s">
        <v>472</v>
      </c>
      <c r="AB60" s="69">
        <v>0.102739726027397</v>
      </c>
      <c r="AC60" s="61" t="s">
        <v>77</v>
      </c>
    </row>
    <row r="61" ht="14.5" spans="1:29">
      <c r="A61" s="35" t="s">
        <v>35</v>
      </c>
      <c r="B61" s="26"/>
      <c r="C61" s="26" t="s">
        <v>56</v>
      </c>
      <c r="D61" s="26" t="s">
        <v>218</v>
      </c>
      <c r="E61" s="26" t="s">
        <v>97</v>
      </c>
      <c r="F61" s="46">
        <f t="shared" si="24"/>
        <v>22</v>
      </c>
      <c r="G61" s="46">
        <f t="shared" si="25"/>
        <v>22</v>
      </c>
      <c r="H61" s="46">
        <f t="shared" si="26"/>
        <v>22</v>
      </c>
      <c r="I61" s="46">
        <f t="shared" si="27"/>
        <v>22</v>
      </c>
      <c r="J61" s="46">
        <f t="shared" si="28"/>
        <v>22</v>
      </c>
      <c r="K61" s="46">
        <f t="shared" si="29"/>
        <v>22</v>
      </c>
      <c r="L61" s="46">
        <f t="shared" si="30"/>
        <v>22</v>
      </c>
      <c r="M61" s="48"/>
      <c r="Y61" s="61" t="s">
        <v>470</v>
      </c>
      <c r="Z61" s="88" t="s">
        <v>85</v>
      </c>
      <c r="AA61" s="69" t="s">
        <v>473</v>
      </c>
      <c r="AB61" s="69">
        <v>0.00856164383561644</v>
      </c>
      <c r="AC61" s="61" t="s">
        <v>77</v>
      </c>
    </row>
    <row r="62" ht="14.5" spans="1:29">
      <c r="A62" s="35" t="s">
        <v>35</v>
      </c>
      <c r="B62" s="26"/>
      <c r="C62" s="26" t="s">
        <v>60</v>
      </c>
      <c r="D62" s="26" t="s">
        <v>218</v>
      </c>
      <c r="E62" s="26" t="s">
        <v>99</v>
      </c>
      <c r="F62" s="46">
        <f t="shared" si="24"/>
        <v>22</v>
      </c>
      <c r="G62" s="46">
        <f t="shared" si="25"/>
        <v>22</v>
      </c>
      <c r="H62" s="46">
        <f t="shared" si="26"/>
        <v>22</v>
      </c>
      <c r="I62" s="46">
        <f t="shared" si="27"/>
        <v>22</v>
      </c>
      <c r="J62" s="46">
        <f t="shared" si="28"/>
        <v>22</v>
      </c>
      <c r="K62" s="46">
        <f t="shared" si="29"/>
        <v>22</v>
      </c>
      <c r="L62" s="46">
        <f t="shared" si="30"/>
        <v>22</v>
      </c>
      <c r="Y62" s="65" t="s">
        <v>470</v>
      </c>
      <c r="Z62" s="88" t="s">
        <v>85</v>
      </c>
      <c r="AA62" s="69" t="s">
        <v>474</v>
      </c>
      <c r="AB62" s="69">
        <v>0.126826484018265</v>
      </c>
      <c r="AC62" s="61" t="s">
        <v>77</v>
      </c>
    </row>
    <row r="63" ht="14.5" spans="1:29">
      <c r="A63" s="35" t="s">
        <v>35</v>
      </c>
      <c r="B63" s="26"/>
      <c r="C63" s="26" t="s">
        <v>64</v>
      </c>
      <c r="D63" s="26" t="s">
        <v>218</v>
      </c>
      <c r="E63" s="26" t="s">
        <v>102</v>
      </c>
      <c r="F63" s="46">
        <f t="shared" si="24"/>
        <v>22</v>
      </c>
      <c r="G63" s="46">
        <f t="shared" si="25"/>
        <v>22</v>
      </c>
      <c r="H63" s="46">
        <f t="shared" si="26"/>
        <v>22</v>
      </c>
      <c r="I63" s="46">
        <f t="shared" si="27"/>
        <v>22</v>
      </c>
      <c r="J63" s="46">
        <f t="shared" si="28"/>
        <v>22</v>
      </c>
      <c r="K63" s="46">
        <f t="shared" si="29"/>
        <v>22</v>
      </c>
      <c r="L63" s="46">
        <f t="shared" si="30"/>
        <v>22</v>
      </c>
      <c r="M63" s="26"/>
      <c r="Y63" s="61" t="s">
        <v>470</v>
      </c>
      <c r="Z63" s="88" t="s">
        <v>85</v>
      </c>
      <c r="AA63" s="69" t="s">
        <v>475</v>
      </c>
      <c r="AB63" s="69">
        <v>0.138356164383562</v>
      </c>
      <c r="AC63" s="61" t="s">
        <v>77</v>
      </c>
    </row>
    <row r="64" ht="14.5" spans="1:29">
      <c r="A64" s="35" t="s">
        <v>35</v>
      </c>
      <c r="B64" s="26"/>
      <c r="C64" s="26" t="s">
        <v>69</v>
      </c>
      <c r="D64" s="26" t="s">
        <v>218</v>
      </c>
      <c r="E64" s="26" t="s">
        <v>105</v>
      </c>
      <c r="F64" s="46">
        <f t="shared" si="24"/>
        <v>22</v>
      </c>
      <c r="G64" s="46">
        <f t="shared" si="25"/>
        <v>22</v>
      </c>
      <c r="H64" s="46">
        <f t="shared" si="26"/>
        <v>22</v>
      </c>
      <c r="I64" s="46">
        <f t="shared" si="27"/>
        <v>22</v>
      </c>
      <c r="J64" s="46">
        <f t="shared" si="28"/>
        <v>22</v>
      </c>
      <c r="K64" s="46">
        <f t="shared" si="29"/>
        <v>22</v>
      </c>
      <c r="L64" s="46">
        <f t="shared" si="30"/>
        <v>22</v>
      </c>
      <c r="M64" s="26"/>
      <c r="Y64" s="61" t="s">
        <v>470</v>
      </c>
      <c r="Z64" s="88" t="s">
        <v>85</v>
      </c>
      <c r="AA64" s="69" t="s">
        <v>476</v>
      </c>
      <c r="AB64" s="69">
        <v>0.0115296803652968</v>
      </c>
      <c r="AC64" s="61" t="s">
        <v>77</v>
      </c>
    </row>
    <row r="65" ht="14.5" spans="25:29">
      <c r="Y65" s="61" t="s">
        <v>470</v>
      </c>
      <c r="Z65" s="88" t="s">
        <v>85</v>
      </c>
      <c r="AA65" s="69" t="s">
        <v>477</v>
      </c>
      <c r="AB65" s="69">
        <v>0.0992009132420091</v>
      </c>
      <c r="AC65" s="61" t="s">
        <v>77</v>
      </c>
    </row>
    <row r="66" ht="14.5" spans="25:29">
      <c r="Y66" s="65" t="s">
        <v>470</v>
      </c>
      <c r="Z66" s="88" t="s">
        <v>85</v>
      </c>
      <c r="AA66" s="69" t="s">
        <v>478</v>
      </c>
      <c r="AB66" s="69">
        <v>0.108219178082192</v>
      </c>
      <c r="AC66" s="61" t="s">
        <v>77</v>
      </c>
    </row>
    <row r="67" ht="14.5" spans="25:29">
      <c r="Y67" s="61" t="s">
        <v>470</v>
      </c>
      <c r="Z67" s="88" t="s">
        <v>85</v>
      </c>
      <c r="AA67" s="69" t="s">
        <v>479</v>
      </c>
      <c r="AB67" s="69">
        <v>0.00901826484018265</v>
      </c>
      <c r="AC67" s="61" t="s">
        <v>77</v>
      </c>
    </row>
    <row r="68" ht="14.5" spans="25:29">
      <c r="Y68" s="61" t="s">
        <v>470</v>
      </c>
      <c r="Z68" s="88" t="s">
        <v>85</v>
      </c>
      <c r="AA68" s="69" t="s">
        <v>480</v>
      </c>
      <c r="AB68" s="69">
        <v>0.138127853881279</v>
      </c>
      <c r="AC68" s="61" t="s">
        <v>77</v>
      </c>
    </row>
    <row r="69" ht="14.5" spans="25:29">
      <c r="Y69" s="61" t="s">
        <v>470</v>
      </c>
      <c r="Z69" s="88" t="s">
        <v>85</v>
      </c>
      <c r="AA69" s="69" t="s">
        <v>481</v>
      </c>
      <c r="AB69" s="69">
        <v>0.150684931506849</v>
      </c>
      <c r="AC69" s="61" t="s">
        <v>77</v>
      </c>
    </row>
    <row r="70" ht="14.5" spans="25:29">
      <c r="Y70" s="66" t="s">
        <v>470</v>
      </c>
      <c r="Z70" s="88" t="s">
        <v>85</v>
      </c>
      <c r="AA70" s="70" t="s">
        <v>482</v>
      </c>
      <c r="AB70" s="70">
        <v>0.0125570776255708</v>
      </c>
      <c r="AC70" s="71" t="s">
        <v>77</v>
      </c>
    </row>
    <row r="71" ht="14.5" spans="25:29">
      <c r="Y71" s="61" t="s">
        <v>470</v>
      </c>
      <c r="Z71" s="88" t="s">
        <v>88</v>
      </c>
      <c r="AA71" s="69" t="s">
        <v>471</v>
      </c>
      <c r="AB71" s="69">
        <v>0.0941780821917808</v>
      </c>
      <c r="AC71" s="61" t="s">
        <v>77</v>
      </c>
    </row>
    <row r="72" ht="14.5" spans="25:29">
      <c r="Y72" s="61" t="s">
        <v>470</v>
      </c>
      <c r="Z72" s="88" t="s">
        <v>88</v>
      </c>
      <c r="AA72" s="69" t="s">
        <v>472</v>
      </c>
      <c r="AB72" s="69">
        <v>0.102739726027397</v>
      </c>
      <c r="AC72" s="61" t="s">
        <v>77</v>
      </c>
    </row>
    <row r="73" ht="14.5" spans="25:29">
      <c r="Y73" s="61" t="s">
        <v>470</v>
      </c>
      <c r="Z73" s="88" t="s">
        <v>88</v>
      </c>
      <c r="AA73" s="69" t="s">
        <v>473</v>
      </c>
      <c r="AB73" s="69">
        <v>0.00856164383561644</v>
      </c>
      <c r="AC73" s="61" t="s">
        <v>77</v>
      </c>
    </row>
    <row r="74" ht="14.5" spans="25:29">
      <c r="Y74" s="65" t="s">
        <v>470</v>
      </c>
      <c r="Z74" s="88" t="s">
        <v>88</v>
      </c>
      <c r="AA74" s="69" t="s">
        <v>474</v>
      </c>
      <c r="AB74" s="69">
        <v>0.126826484018265</v>
      </c>
      <c r="AC74" s="61" t="s">
        <v>77</v>
      </c>
    </row>
    <row r="75" ht="14.5" spans="25:29">
      <c r="Y75" s="61" t="s">
        <v>470</v>
      </c>
      <c r="Z75" s="88" t="s">
        <v>88</v>
      </c>
      <c r="AA75" s="69" t="s">
        <v>475</v>
      </c>
      <c r="AB75" s="69">
        <v>0.138356164383562</v>
      </c>
      <c r="AC75" s="61" t="s">
        <v>77</v>
      </c>
    </row>
    <row r="76" ht="14.5" spans="25:29">
      <c r="Y76" s="61" t="s">
        <v>470</v>
      </c>
      <c r="Z76" s="88" t="s">
        <v>88</v>
      </c>
      <c r="AA76" s="69" t="s">
        <v>476</v>
      </c>
      <c r="AB76" s="69">
        <v>0.0115296803652968</v>
      </c>
      <c r="AC76" s="61" t="s">
        <v>77</v>
      </c>
    </row>
    <row r="77" ht="14.5" spans="25:29">
      <c r="Y77" s="61" t="s">
        <v>470</v>
      </c>
      <c r="Z77" s="88" t="s">
        <v>88</v>
      </c>
      <c r="AA77" s="69" t="s">
        <v>477</v>
      </c>
      <c r="AB77" s="69">
        <v>0.0992009132420091</v>
      </c>
      <c r="AC77" s="61" t="s">
        <v>77</v>
      </c>
    </row>
    <row r="78" ht="14.5" spans="25:29">
      <c r="Y78" s="65" t="s">
        <v>470</v>
      </c>
      <c r="Z78" s="88" t="s">
        <v>88</v>
      </c>
      <c r="AA78" s="69" t="s">
        <v>478</v>
      </c>
      <c r="AB78" s="69">
        <v>0.108219178082192</v>
      </c>
      <c r="AC78" s="61" t="s">
        <v>77</v>
      </c>
    </row>
    <row r="79" ht="14.5" spans="25:29">
      <c r="Y79" s="61" t="s">
        <v>470</v>
      </c>
      <c r="Z79" s="88" t="s">
        <v>88</v>
      </c>
      <c r="AA79" s="69" t="s">
        <v>479</v>
      </c>
      <c r="AB79" s="69">
        <v>0.00901826484018265</v>
      </c>
      <c r="AC79" s="61" t="s">
        <v>77</v>
      </c>
    </row>
    <row r="80" ht="14.5" spans="25:29">
      <c r="Y80" s="61" t="s">
        <v>470</v>
      </c>
      <c r="Z80" s="88" t="s">
        <v>88</v>
      </c>
      <c r="AA80" s="69" t="s">
        <v>480</v>
      </c>
      <c r="AB80" s="69">
        <v>0.138127853881279</v>
      </c>
      <c r="AC80" s="61" t="s">
        <v>77</v>
      </c>
    </row>
    <row r="81" ht="14.5" spans="25:29">
      <c r="Y81" s="61" t="s">
        <v>470</v>
      </c>
      <c r="Z81" s="88" t="s">
        <v>88</v>
      </c>
      <c r="AA81" s="69" t="s">
        <v>481</v>
      </c>
      <c r="AB81" s="69">
        <v>0.150684931506849</v>
      </c>
      <c r="AC81" s="61" t="s">
        <v>77</v>
      </c>
    </row>
    <row r="82" ht="14.5" spans="25:29">
      <c r="Y82" s="66" t="s">
        <v>470</v>
      </c>
      <c r="Z82" s="88" t="s">
        <v>88</v>
      </c>
      <c r="AA82" s="70" t="s">
        <v>482</v>
      </c>
      <c r="AB82" s="70">
        <v>0.0125570776255708</v>
      </c>
      <c r="AC82" s="71" t="s">
        <v>77</v>
      </c>
    </row>
    <row r="83" ht="14.5" spans="25:29">
      <c r="Y83" s="61" t="s">
        <v>470</v>
      </c>
      <c r="Z83" s="88" t="s">
        <v>91</v>
      </c>
      <c r="AA83" s="69" t="s">
        <v>471</v>
      </c>
      <c r="AB83" s="69">
        <v>0.0941780821917808</v>
      </c>
      <c r="AC83" s="61" t="s">
        <v>77</v>
      </c>
    </row>
    <row r="84" ht="14.5" spans="25:29">
      <c r="Y84" s="61" t="s">
        <v>470</v>
      </c>
      <c r="Z84" s="88" t="s">
        <v>91</v>
      </c>
      <c r="AA84" s="69" t="s">
        <v>472</v>
      </c>
      <c r="AB84" s="69">
        <v>0.102739726027397</v>
      </c>
      <c r="AC84" s="61" t="s">
        <v>77</v>
      </c>
    </row>
    <row r="85" ht="14.5" spans="25:29">
      <c r="Y85" s="61" t="s">
        <v>470</v>
      </c>
      <c r="Z85" s="88" t="s">
        <v>91</v>
      </c>
      <c r="AA85" s="69" t="s">
        <v>473</v>
      </c>
      <c r="AB85" s="69">
        <v>0.00856164383561644</v>
      </c>
      <c r="AC85" s="61" t="s">
        <v>77</v>
      </c>
    </row>
    <row r="86" ht="14.5" spans="25:29">
      <c r="Y86" s="65" t="s">
        <v>470</v>
      </c>
      <c r="Z86" s="88" t="s">
        <v>91</v>
      </c>
      <c r="AA86" s="69" t="s">
        <v>474</v>
      </c>
      <c r="AB86" s="69">
        <v>0.126826484018265</v>
      </c>
      <c r="AC86" s="61" t="s">
        <v>77</v>
      </c>
    </row>
    <row r="87" ht="14.5" spans="25:29">
      <c r="Y87" s="61" t="s">
        <v>470</v>
      </c>
      <c r="Z87" s="88" t="s">
        <v>91</v>
      </c>
      <c r="AA87" s="69" t="s">
        <v>475</v>
      </c>
      <c r="AB87" s="69">
        <v>0.138356164383562</v>
      </c>
      <c r="AC87" s="61" t="s">
        <v>77</v>
      </c>
    </row>
    <row r="88" ht="14.5" spans="25:29">
      <c r="Y88" s="61" t="s">
        <v>470</v>
      </c>
      <c r="Z88" s="88" t="s">
        <v>91</v>
      </c>
      <c r="AA88" s="69" t="s">
        <v>476</v>
      </c>
      <c r="AB88" s="69">
        <v>0.0115296803652968</v>
      </c>
      <c r="AC88" s="61" t="s">
        <v>77</v>
      </c>
    </row>
    <row r="89" ht="14.5" spans="25:29">
      <c r="Y89" s="61" t="s">
        <v>470</v>
      </c>
      <c r="Z89" s="88" t="s">
        <v>91</v>
      </c>
      <c r="AA89" s="69" t="s">
        <v>477</v>
      </c>
      <c r="AB89" s="69">
        <v>0.0992009132420091</v>
      </c>
      <c r="AC89" s="61" t="s">
        <v>77</v>
      </c>
    </row>
    <row r="90" ht="14.5" spans="25:29">
      <c r="Y90" s="65" t="s">
        <v>470</v>
      </c>
      <c r="Z90" s="88" t="s">
        <v>91</v>
      </c>
      <c r="AA90" s="69" t="s">
        <v>478</v>
      </c>
      <c r="AB90" s="69">
        <v>0.108219178082192</v>
      </c>
      <c r="AC90" s="61" t="s">
        <v>77</v>
      </c>
    </row>
    <row r="91" ht="14.5" spans="25:29">
      <c r="Y91" s="61" t="s">
        <v>470</v>
      </c>
      <c r="Z91" s="88" t="s">
        <v>91</v>
      </c>
      <c r="AA91" s="69" t="s">
        <v>479</v>
      </c>
      <c r="AB91" s="69">
        <v>0.00901826484018265</v>
      </c>
      <c r="AC91" s="61" t="s">
        <v>77</v>
      </c>
    </row>
    <row r="92" ht="14.5" spans="25:29">
      <c r="Y92" s="61" t="s">
        <v>470</v>
      </c>
      <c r="Z92" s="88" t="s">
        <v>91</v>
      </c>
      <c r="AA92" s="69" t="s">
        <v>480</v>
      </c>
      <c r="AB92" s="69">
        <v>0.138127853881279</v>
      </c>
      <c r="AC92" s="61" t="s">
        <v>77</v>
      </c>
    </row>
    <row r="93" ht="14.5" spans="25:29">
      <c r="Y93" s="61" t="s">
        <v>470</v>
      </c>
      <c r="Z93" s="88" t="s">
        <v>91</v>
      </c>
      <c r="AA93" s="69" t="s">
        <v>481</v>
      </c>
      <c r="AB93" s="69">
        <v>0.150684931506849</v>
      </c>
      <c r="AC93" s="61" t="s">
        <v>77</v>
      </c>
    </row>
    <row r="94" ht="14.5" spans="25:29">
      <c r="Y94" s="66" t="s">
        <v>470</v>
      </c>
      <c r="Z94" s="88" t="s">
        <v>91</v>
      </c>
      <c r="AA94" s="70" t="s">
        <v>482</v>
      </c>
      <c r="AB94" s="70">
        <v>0.0125570776255708</v>
      </c>
      <c r="AC94" s="71" t="s">
        <v>77</v>
      </c>
    </row>
    <row r="95" ht="14.5" spans="25:29">
      <c r="Y95" s="61" t="s">
        <v>470</v>
      </c>
      <c r="Z95" s="88" t="s">
        <v>94</v>
      </c>
      <c r="AA95" s="69" t="s">
        <v>471</v>
      </c>
      <c r="AB95" s="69">
        <v>0.0941780821917808</v>
      </c>
      <c r="AC95" s="61" t="s">
        <v>77</v>
      </c>
    </row>
    <row r="96" ht="14.5" spans="25:29">
      <c r="Y96" s="61" t="s">
        <v>470</v>
      </c>
      <c r="Z96" s="88" t="s">
        <v>94</v>
      </c>
      <c r="AA96" s="69" t="s">
        <v>472</v>
      </c>
      <c r="AB96" s="69">
        <v>0.102739726027397</v>
      </c>
      <c r="AC96" s="61" t="s">
        <v>77</v>
      </c>
    </row>
    <row r="97" ht="14.5" spans="25:29">
      <c r="Y97" s="61" t="s">
        <v>470</v>
      </c>
      <c r="Z97" s="88" t="s">
        <v>94</v>
      </c>
      <c r="AA97" s="69" t="s">
        <v>473</v>
      </c>
      <c r="AB97" s="69">
        <v>0.00856164383561644</v>
      </c>
      <c r="AC97" s="61" t="s">
        <v>77</v>
      </c>
    </row>
    <row r="98" ht="14.5" spans="25:29">
      <c r="Y98" s="65" t="s">
        <v>470</v>
      </c>
      <c r="Z98" s="88" t="s">
        <v>94</v>
      </c>
      <c r="AA98" s="69" t="s">
        <v>474</v>
      </c>
      <c r="AB98" s="69">
        <v>0.126826484018265</v>
      </c>
      <c r="AC98" s="61" t="s">
        <v>77</v>
      </c>
    </row>
    <row r="99" ht="14.5" spans="25:29">
      <c r="Y99" s="61" t="s">
        <v>470</v>
      </c>
      <c r="Z99" s="88" t="s">
        <v>94</v>
      </c>
      <c r="AA99" s="69" t="s">
        <v>475</v>
      </c>
      <c r="AB99" s="69">
        <v>0.138356164383562</v>
      </c>
      <c r="AC99" s="61" t="s">
        <v>77</v>
      </c>
    </row>
    <row r="100" ht="14.5" spans="25:29">
      <c r="Y100" s="61" t="s">
        <v>470</v>
      </c>
      <c r="Z100" s="88" t="s">
        <v>94</v>
      </c>
      <c r="AA100" s="69" t="s">
        <v>476</v>
      </c>
      <c r="AB100" s="69">
        <v>0.0115296803652968</v>
      </c>
      <c r="AC100" s="61" t="s">
        <v>77</v>
      </c>
    </row>
    <row r="101" ht="14.5" spans="25:29">
      <c r="Y101" s="61" t="s">
        <v>470</v>
      </c>
      <c r="Z101" s="88" t="s">
        <v>94</v>
      </c>
      <c r="AA101" s="69" t="s">
        <v>477</v>
      </c>
      <c r="AB101" s="69">
        <v>0.0992009132420091</v>
      </c>
      <c r="AC101" s="61" t="s">
        <v>77</v>
      </c>
    </row>
    <row r="102" ht="14.5" spans="25:29">
      <c r="Y102" s="65" t="s">
        <v>470</v>
      </c>
      <c r="Z102" s="88" t="s">
        <v>94</v>
      </c>
      <c r="AA102" s="69" t="s">
        <v>478</v>
      </c>
      <c r="AB102" s="69">
        <v>0.108219178082192</v>
      </c>
      <c r="AC102" s="61" t="s">
        <v>77</v>
      </c>
    </row>
    <row r="103" ht="14.5" spans="25:29">
      <c r="Y103" s="61" t="s">
        <v>470</v>
      </c>
      <c r="Z103" s="88" t="s">
        <v>94</v>
      </c>
      <c r="AA103" s="69" t="s">
        <v>479</v>
      </c>
      <c r="AB103" s="69">
        <v>0.00901826484018265</v>
      </c>
      <c r="AC103" s="61" t="s">
        <v>77</v>
      </c>
    </row>
    <row r="104" ht="14.5" spans="25:29">
      <c r="Y104" s="61" t="s">
        <v>470</v>
      </c>
      <c r="Z104" s="88" t="s">
        <v>94</v>
      </c>
      <c r="AA104" s="69" t="s">
        <v>480</v>
      </c>
      <c r="AB104" s="69">
        <v>0.138127853881279</v>
      </c>
      <c r="AC104" s="61" t="s">
        <v>77</v>
      </c>
    </row>
    <row r="105" ht="14.5" spans="25:29">
      <c r="Y105" s="61" t="s">
        <v>470</v>
      </c>
      <c r="Z105" s="88" t="s">
        <v>94</v>
      </c>
      <c r="AA105" s="69" t="s">
        <v>481</v>
      </c>
      <c r="AB105" s="69">
        <v>0.150684931506849</v>
      </c>
      <c r="AC105" s="61" t="s">
        <v>77</v>
      </c>
    </row>
    <row r="106" ht="14.5" spans="25:29">
      <c r="Y106" s="66" t="s">
        <v>470</v>
      </c>
      <c r="Z106" s="88" t="s">
        <v>94</v>
      </c>
      <c r="AA106" s="70" t="s">
        <v>482</v>
      </c>
      <c r="AB106" s="70">
        <v>0.0125570776255708</v>
      </c>
      <c r="AC106" s="71" t="s">
        <v>77</v>
      </c>
    </row>
    <row r="107" ht="14.5" spans="25:29">
      <c r="Y107" s="61" t="s">
        <v>470</v>
      </c>
      <c r="Z107" s="88" t="s">
        <v>97</v>
      </c>
      <c r="AA107" s="69" t="s">
        <v>471</v>
      </c>
      <c r="AB107" s="69">
        <v>0.0941780821917808</v>
      </c>
      <c r="AC107" s="61" t="s">
        <v>77</v>
      </c>
    </row>
    <row r="108" ht="14.5" spans="25:29">
      <c r="Y108" s="61" t="s">
        <v>470</v>
      </c>
      <c r="Z108" s="88" t="s">
        <v>97</v>
      </c>
      <c r="AA108" s="69" t="s">
        <v>472</v>
      </c>
      <c r="AB108" s="69">
        <v>0.102739726027397</v>
      </c>
      <c r="AC108" s="61" t="s">
        <v>77</v>
      </c>
    </row>
    <row r="109" ht="14.5" spans="25:29">
      <c r="Y109" s="61" t="s">
        <v>470</v>
      </c>
      <c r="Z109" s="88" t="s">
        <v>97</v>
      </c>
      <c r="AA109" s="69" t="s">
        <v>473</v>
      </c>
      <c r="AB109" s="69">
        <v>0.00856164383561644</v>
      </c>
      <c r="AC109" s="61" t="s">
        <v>77</v>
      </c>
    </row>
    <row r="110" ht="14.5" spans="25:29">
      <c r="Y110" s="65" t="s">
        <v>470</v>
      </c>
      <c r="Z110" s="88" t="s">
        <v>97</v>
      </c>
      <c r="AA110" s="69" t="s">
        <v>474</v>
      </c>
      <c r="AB110" s="69">
        <v>0.126826484018265</v>
      </c>
      <c r="AC110" s="61" t="s">
        <v>77</v>
      </c>
    </row>
    <row r="111" ht="14.5" spans="25:29">
      <c r="Y111" s="61" t="s">
        <v>470</v>
      </c>
      <c r="Z111" s="88" t="s">
        <v>97</v>
      </c>
      <c r="AA111" s="69" t="s">
        <v>475</v>
      </c>
      <c r="AB111" s="69">
        <v>0.138356164383562</v>
      </c>
      <c r="AC111" s="61" t="s">
        <v>77</v>
      </c>
    </row>
    <row r="112" ht="14.5" spans="25:29">
      <c r="Y112" s="61" t="s">
        <v>470</v>
      </c>
      <c r="Z112" s="88" t="s">
        <v>97</v>
      </c>
      <c r="AA112" s="69" t="s">
        <v>476</v>
      </c>
      <c r="AB112" s="69">
        <v>0.0115296803652968</v>
      </c>
      <c r="AC112" s="61" t="s">
        <v>77</v>
      </c>
    </row>
    <row r="113" ht="14.5" spans="25:29">
      <c r="Y113" s="61" t="s">
        <v>470</v>
      </c>
      <c r="Z113" s="88" t="s">
        <v>97</v>
      </c>
      <c r="AA113" s="69" t="s">
        <v>477</v>
      </c>
      <c r="AB113" s="69">
        <v>0.0992009132420091</v>
      </c>
      <c r="AC113" s="61" t="s">
        <v>77</v>
      </c>
    </row>
    <row r="114" ht="14.5" spans="25:29">
      <c r="Y114" s="65" t="s">
        <v>470</v>
      </c>
      <c r="Z114" s="88" t="s">
        <v>97</v>
      </c>
      <c r="AA114" s="69" t="s">
        <v>478</v>
      </c>
      <c r="AB114" s="69">
        <v>0.108219178082192</v>
      </c>
      <c r="AC114" s="61" t="s">
        <v>77</v>
      </c>
    </row>
    <row r="115" ht="14.5" spans="25:29">
      <c r="Y115" s="61" t="s">
        <v>470</v>
      </c>
      <c r="Z115" s="88" t="s">
        <v>97</v>
      </c>
      <c r="AA115" s="69" t="s">
        <v>479</v>
      </c>
      <c r="AB115" s="69">
        <v>0.00901826484018265</v>
      </c>
      <c r="AC115" s="61" t="s">
        <v>77</v>
      </c>
    </row>
    <row r="116" ht="14.5" spans="25:29">
      <c r="Y116" s="61" t="s">
        <v>470</v>
      </c>
      <c r="Z116" s="88" t="s">
        <v>97</v>
      </c>
      <c r="AA116" s="69" t="s">
        <v>480</v>
      </c>
      <c r="AB116" s="69">
        <v>0.138127853881279</v>
      </c>
      <c r="AC116" s="61" t="s">
        <v>77</v>
      </c>
    </row>
    <row r="117" ht="14.5" spans="25:29">
      <c r="Y117" s="61" t="s">
        <v>470</v>
      </c>
      <c r="Z117" s="88" t="s">
        <v>97</v>
      </c>
      <c r="AA117" s="69" t="s">
        <v>481</v>
      </c>
      <c r="AB117" s="69">
        <v>0.150684931506849</v>
      </c>
      <c r="AC117" s="61" t="s">
        <v>77</v>
      </c>
    </row>
    <row r="118" ht="14.5" spans="25:29">
      <c r="Y118" s="66" t="s">
        <v>470</v>
      </c>
      <c r="Z118" s="88" t="s">
        <v>97</v>
      </c>
      <c r="AA118" s="70" t="s">
        <v>482</v>
      </c>
      <c r="AB118" s="70">
        <v>0.0125570776255708</v>
      </c>
      <c r="AC118" s="71" t="s">
        <v>77</v>
      </c>
    </row>
    <row r="119" ht="14.5" spans="25:29">
      <c r="Y119" s="61" t="s">
        <v>470</v>
      </c>
      <c r="Z119" s="88" t="s">
        <v>99</v>
      </c>
      <c r="AA119" s="69" t="s">
        <v>471</v>
      </c>
      <c r="AB119" s="69">
        <v>0.0941780821917808</v>
      </c>
      <c r="AC119" s="61" t="s">
        <v>77</v>
      </c>
    </row>
    <row r="120" ht="14.5" spans="25:29">
      <c r="Y120" s="61" t="s">
        <v>470</v>
      </c>
      <c r="Z120" s="88" t="s">
        <v>99</v>
      </c>
      <c r="AA120" s="69" t="s">
        <v>472</v>
      </c>
      <c r="AB120" s="69">
        <v>0.102739726027397</v>
      </c>
      <c r="AC120" s="61" t="s">
        <v>77</v>
      </c>
    </row>
    <row r="121" ht="14.5" spans="25:29">
      <c r="Y121" s="61" t="s">
        <v>470</v>
      </c>
      <c r="Z121" s="88" t="s">
        <v>99</v>
      </c>
      <c r="AA121" s="69" t="s">
        <v>473</v>
      </c>
      <c r="AB121" s="69">
        <v>0.00856164383561644</v>
      </c>
      <c r="AC121" s="61" t="s">
        <v>77</v>
      </c>
    </row>
    <row r="122" ht="14.5" spans="25:29">
      <c r="Y122" s="65" t="s">
        <v>470</v>
      </c>
      <c r="Z122" s="88" t="s">
        <v>99</v>
      </c>
      <c r="AA122" s="69" t="s">
        <v>474</v>
      </c>
      <c r="AB122" s="69">
        <v>0.126826484018265</v>
      </c>
      <c r="AC122" s="61" t="s">
        <v>77</v>
      </c>
    </row>
    <row r="123" ht="14.5" spans="25:29">
      <c r="Y123" s="61" t="s">
        <v>470</v>
      </c>
      <c r="Z123" s="88" t="s">
        <v>99</v>
      </c>
      <c r="AA123" s="69" t="s">
        <v>475</v>
      </c>
      <c r="AB123" s="69">
        <v>0.138356164383562</v>
      </c>
      <c r="AC123" s="61" t="s">
        <v>77</v>
      </c>
    </row>
    <row r="124" ht="14.5" spans="25:29">
      <c r="Y124" s="61" t="s">
        <v>470</v>
      </c>
      <c r="Z124" s="88" t="s">
        <v>99</v>
      </c>
      <c r="AA124" s="69" t="s">
        <v>476</v>
      </c>
      <c r="AB124" s="69">
        <v>0.0115296803652968</v>
      </c>
      <c r="AC124" s="61" t="s">
        <v>77</v>
      </c>
    </row>
    <row r="125" ht="14.5" spans="25:29">
      <c r="Y125" s="61" t="s">
        <v>470</v>
      </c>
      <c r="Z125" s="88" t="s">
        <v>99</v>
      </c>
      <c r="AA125" s="69" t="s">
        <v>477</v>
      </c>
      <c r="AB125" s="69">
        <v>0.0992009132420091</v>
      </c>
      <c r="AC125" s="61" t="s">
        <v>77</v>
      </c>
    </row>
    <row r="126" ht="14.5" spans="25:29">
      <c r="Y126" s="65" t="s">
        <v>470</v>
      </c>
      <c r="Z126" s="88" t="s">
        <v>99</v>
      </c>
      <c r="AA126" s="69" t="s">
        <v>478</v>
      </c>
      <c r="AB126" s="69">
        <v>0.108219178082192</v>
      </c>
      <c r="AC126" s="61" t="s">
        <v>77</v>
      </c>
    </row>
    <row r="127" ht="14.5" spans="25:29">
      <c r="Y127" s="61" t="s">
        <v>470</v>
      </c>
      <c r="Z127" s="88" t="s">
        <v>99</v>
      </c>
      <c r="AA127" s="69" t="s">
        <v>479</v>
      </c>
      <c r="AB127" s="69">
        <v>0.00901826484018265</v>
      </c>
      <c r="AC127" s="61" t="s">
        <v>77</v>
      </c>
    </row>
    <row r="128" ht="14.5" spans="25:29">
      <c r="Y128" s="61" t="s">
        <v>470</v>
      </c>
      <c r="Z128" s="88" t="s">
        <v>99</v>
      </c>
      <c r="AA128" s="69" t="s">
        <v>480</v>
      </c>
      <c r="AB128" s="69">
        <v>0.138127853881279</v>
      </c>
      <c r="AC128" s="61" t="s">
        <v>77</v>
      </c>
    </row>
    <row r="129" ht="14.5" spans="25:29">
      <c r="Y129" s="61" t="s">
        <v>470</v>
      </c>
      <c r="Z129" s="88" t="s">
        <v>99</v>
      </c>
      <c r="AA129" s="69" t="s">
        <v>481</v>
      </c>
      <c r="AB129" s="69">
        <v>0.150684931506849</v>
      </c>
      <c r="AC129" s="61" t="s">
        <v>77</v>
      </c>
    </row>
    <row r="130" ht="14.5" spans="25:29">
      <c r="Y130" s="66" t="s">
        <v>470</v>
      </c>
      <c r="Z130" s="88" t="s">
        <v>99</v>
      </c>
      <c r="AA130" s="70" t="s">
        <v>482</v>
      </c>
      <c r="AB130" s="70">
        <v>0.0125570776255708</v>
      </c>
      <c r="AC130" s="71" t="s">
        <v>77</v>
      </c>
    </row>
    <row r="131" ht="14.5" spans="25:29">
      <c r="Y131" s="61" t="s">
        <v>470</v>
      </c>
      <c r="Z131" s="88" t="s">
        <v>102</v>
      </c>
      <c r="AA131" s="69" t="s">
        <v>471</v>
      </c>
      <c r="AB131" s="69">
        <v>0.0941780821917808</v>
      </c>
      <c r="AC131" s="61" t="s">
        <v>77</v>
      </c>
    </row>
    <row r="132" ht="14.5" spans="25:29">
      <c r="Y132" s="61" t="s">
        <v>470</v>
      </c>
      <c r="Z132" s="88" t="s">
        <v>102</v>
      </c>
      <c r="AA132" s="69" t="s">
        <v>472</v>
      </c>
      <c r="AB132" s="69">
        <v>0.102739726027397</v>
      </c>
      <c r="AC132" s="61" t="s">
        <v>77</v>
      </c>
    </row>
    <row r="133" ht="14.5" spans="25:29">
      <c r="Y133" s="61" t="s">
        <v>470</v>
      </c>
      <c r="Z133" s="88" t="s">
        <v>102</v>
      </c>
      <c r="AA133" s="69" t="s">
        <v>473</v>
      </c>
      <c r="AB133" s="69">
        <v>0.00856164383561644</v>
      </c>
      <c r="AC133" s="61" t="s">
        <v>77</v>
      </c>
    </row>
    <row r="134" ht="14.5" spans="25:29">
      <c r="Y134" s="65" t="s">
        <v>470</v>
      </c>
      <c r="Z134" s="88" t="s">
        <v>102</v>
      </c>
      <c r="AA134" s="69" t="s">
        <v>474</v>
      </c>
      <c r="AB134" s="69">
        <v>0.126826484018265</v>
      </c>
      <c r="AC134" s="61" t="s">
        <v>77</v>
      </c>
    </row>
    <row r="135" ht="14.5" spans="25:29">
      <c r="Y135" s="61" t="s">
        <v>470</v>
      </c>
      <c r="Z135" s="88" t="s">
        <v>102</v>
      </c>
      <c r="AA135" s="69" t="s">
        <v>475</v>
      </c>
      <c r="AB135" s="69">
        <v>0.138356164383562</v>
      </c>
      <c r="AC135" s="61" t="s">
        <v>77</v>
      </c>
    </row>
    <row r="136" ht="14.5" spans="25:29">
      <c r="Y136" s="61" t="s">
        <v>470</v>
      </c>
      <c r="Z136" s="88" t="s">
        <v>102</v>
      </c>
      <c r="AA136" s="69" t="s">
        <v>476</v>
      </c>
      <c r="AB136" s="69">
        <v>0.0115296803652968</v>
      </c>
      <c r="AC136" s="61" t="s">
        <v>77</v>
      </c>
    </row>
    <row r="137" ht="14.5" spans="25:29">
      <c r="Y137" s="61" t="s">
        <v>470</v>
      </c>
      <c r="Z137" s="88" t="s">
        <v>102</v>
      </c>
      <c r="AA137" s="69" t="s">
        <v>477</v>
      </c>
      <c r="AB137" s="69">
        <v>0.0992009132420091</v>
      </c>
      <c r="AC137" s="61" t="s">
        <v>77</v>
      </c>
    </row>
    <row r="138" ht="14.5" spans="25:29">
      <c r="Y138" s="65" t="s">
        <v>470</v>
      </c>
      <c r="Z138" s="88" t="s">
        <v>102</v>
      </c>
      <c r="AA138" s="69" t="s">
        <v>478</v>
      </c>
      <c r="AB138" s="69">
        <v>0.108219178082192</v>
      </c>
      <c r="AC138" s="61" t="s">
        <v>77</v>
      </c>
    </row>
    <row r="139" ht="14.5" spans="25:29">
      <c r="Y139" s="61" t="s">
        <v>470</v>
      </c>
      <c r="Z139" s="88" t="s">
        <v>102</v>
      </c>
      <c r="AA139" s="69" t="s">
        <v>479</v>
      </c>
      <c r="AB139" s="69">
        <v>0.00901826484018265</v>
      </c>
      <c r="AC139" s="61" t="s">
        <v>77</v>
      </c>
    </row>
    <row r="140" ht="14.5" spans="25:29">
      <c r="Y140" s="61" t="s">
        <v>470</v>
      </c>
      <c r="Z140" s="88" t="s">
        <v>102</v>
      </c>
      <c r="AA140" s="69" t="s">
        <v>480</v>
      </c>
      <c r="AB140" s="69">
        <v>0.138127853881279</v>
      </c>
      <c r="AC140" s="61" t="s">
        <v>77</v>
      </c>
    </row>
    <row r="141" ht="14.5" spans="25:29">
      <c r="Y141" s="61" t="s">
        <v>470</v>
      </c>
      <c r="Z141" s="88" t="s">
        <v>102</v>
      </c>
      <c r="AA141" s="69" t="s">
        <v>481</v>
      </c>
      <c r="AB141" s="69">
        <v>0.150684931506849</v>
      </c>
      <c r="AC141" s="61" t="s">
        <v>77</v>
      </c>
    </row>
    <row r="142" ht="14.5" spans="25:29">
      <c r="Y142" s="66" t="s">
        <v>470</v>
      </c>
      <c r="Z142" s="88" t="s">
        <v>102</v>
      </c>
      <c r="AA142" s="70" t="s">
        <v>482</v>
      </c>
      <c r="AB142" s="70">
        <v>0.0125570776255708</v>
      </c>
      <c r="AC142" s="71" t="s">
        <v>77</v>
      </c>
    </row>
    <row r="143" ht="14.5" spans="25:29">
      <c r="Y143" s="61" t="s">
        <v>470</v>
      </c>
      <c r="Z143" s="88" t="s">
        <v>105</v>
      </c>
      <c r="AA143" s="69" t="s">
        <v>471</v>
      </c>
      <c r="AB143" s="69">
        <v>0.0941780821917808</v>
      </c>
      <c r="AC143" s="61" t="s">
        <v>77</v>
      </c>
    </row>
    <row r="144" ht="14.5" spans="25:29">
      <c r="Y144" s="61" t="s">
        <v>470</v>
      </c>
      <c r="Z144" s="88" t="s">
        <v>105</v>
      </c>
      <c r="AA144" s="69" t="s">
        <v>472</v>
      </c>
      <c r="AB144" s="69">
        <v>0.102739726027397</v>
      </c>
      <c r="AC144" s="61" t="s">
        <v>77</v>
      </c>
    </row>
    <row r="145" ht="14.5" spans="25:29">
      <c r="Y145" s="61" t="s">
        <v>470</v>
      </c>
      <c r="Z145" s="88" t="s">
        <v>105</v>
      </c>
      <c r="AA145" s="69" t="s">
        <v>473</v>
      </c>
      <c r="AB145" s="69">
        <v>0.00856164383561644</v>
      </c>
      <c r="AC145" s="61" t="s">
        <v>77</v>
      </c>
    </row>
    <row r="146" ht="14.5" spans="25:29">
      <c r="Y146" s="65" t="s">
        <v>470</v>
      </c>
      <c r="Z146" s="88" t="s">
        <v>105</v>
      </c>
      <c r="AA146" s="69" t="s">
        <v>474</v>
      </c>
      <c r="AB146" s="69">
        <v>0.126826484018265</v>
      </c>
      <c r="AC146" s="61" t="s">
        <v>77</v>
      </c>
    </row>
    <row r="147" ht="14.5" spans="25:29">
      <c r="Y147" s="61" t="s">
        <v>470</v>
      </c>
      <c r="Z147" s="88" t="s">
        <v>105</v>
      </c>
      <c r="AA147" s="69" t="s">
        <v>475</v>
      </c>
      <c r="AB147" s="69">
        <v>0.138356164383562</v>
      </c>
      <c r="AC147" s="61" t="s">
        <v>77</v>
      </c>
    </row>
    <row r="148" ht="14.5" spans="25:29">
      <c r="Y148" s="61" t="s">
        <v>470</v>
      </c>
      <c r="Z148" s="88" t="s">
        <v>105</v>
      </c>
      <c r="AA148" s="69" t="s">
        <v>476</v>
      </c>
      <c r="AB148" s="69">
        <v>0.0115296803652968</v>
      </c>
      <c r="AC148" s="61" t="s">
        <v>77</v>
      </c>
    </row>
    <row r="149" ht="14.5" spans="25:29">
      <c r="Y149" s="61" t="s">
        <v>470</v>
      </c>
      <c r="Z149" s="88" t="s">
        <v>105</v>
      </c>
      <c r="AA149" s="69" t="s">
        <v>477</v>
      </c>
      <c r="AB149" s="69">
        <v>0.0992009132420091</v>
      </c>
      <c r="AC149" s="61" t="s">
        <v>77</v>
      </c>
    </row>
    <row r="150" ht="14.5" spans="25:29">
      <c r="Y150" s="65" t="s">
        <v>470</v>
      </c>
      <c r="Z150" s="88" t="s">
        <v>105</v>
      </c>
      <c r="AA150" s="69" t="s">
        <v>478</v>
      </c>
      <c r="AB150" s="69">
        <v>0.108219178082192</v>
      </c>
      <c r="AC150" s="61" t="s">
        <v>77</v>
      </c>
    </row>
    <row r="151" ht="14.5" spans="25:29">
      <c r="Y151" s="61" t="s">
        <v>470</v>
      </c>
      <c r="Z151" s="88" t="s">
        <v>105</v>
      </c>
      <c r="AA151" s="69" t="s">
        <v>479</v>
      </c>
      <c r="AB151" s="69">
        <v>0.00901826484018265</v>
      </c>
      <c r="AC151" s="61" t="s">
        <v>77</v>
      </c>
    </row>
    <row r="152" ht="14.5" spans="25:29">
      <c r="Y152" s="61" t="s">
        <v>470</v>
      </c>
      <c r="Z152" s="88" t="s">
        <v>105</v>
      </c>
      <c r="AA152" s="69" t="s">
        <v>480</v>
      </c>
      <c r="AB152" s="69">
        <v>0.138127853881279</v>
      </c>
      <c r="AC152" s="61" t="s">
        <v>77</v>
      </c>
    </row>
    <row r="153" ht="14.5" spans="25:29">
      <c r="Y153" s="61" t="s">
        <v>470</v>
      </c>
      <c r="Z153" s="88" t="s">
        <v>105</v>
      </c>
      <c r="AA153" s="69" t="s">
        <v>481</v>
      </c>
      <c r="AB153" s="69">
        <v>0.150684931506849</v>
      </c>
      <c r="AC153" s="61" t="s">
        <v>77</v>
      </c>
    </row>
    <row r="154" ht="14.5" spans="25:29">
      <c r="Y154" s="66" t="s">
        <v>470</v>
      </c>
      <c r="Z154" s="88" t="s">
        <v>105</v>
      </c>
      <c r="AA154" s="70" t="s">
        <v>482</v>
      </c>
      <c r="AB154" s="70">
        <v>0.0125570776255708</v>
      </c>
      <c r="AC154" s="71" t="s">
        <v>77</v>
      </c>
    </row>
  </sheetData>
  <mergeCells count="2">
    <mergeCell ref="AB12:AH12"/>
    <mergeCell ref="P14:V14"/>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workbookViewId="0">
      <selection activeCell="M16" sqref="M16"/>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6"/>
      <c r="B1" s="26"/>
      <c r="C1" s="26"/>
      <c r="D1" s="26"/>
      <c r="E1" s="44" t="s">
        <v>447</v>
      </c>
      <c r="F1" s="26"/>
      <c r="G1" s="26"/>
      <c r="H1" s="26"/>
      <c r="I1" s="26"/>
      <c r="J1" s="26"/>
      <c r="K1" s="26"/>
      <c r="L1" s="26"/>
      <c r="M1" s="26"/>
      <c r="N1" s="26"/>
      <c r="O1" s="26"/>
      <c r="P1" s="26"/>
    </row>
    <row r="2" ht="15.25" spans="1:16">
      <c r="A2" s="26"/>
      <c r="B2" s="26"/>
      <c r="C2" s="45" t="s">
        <v>13</v>
      </c>
      <c r="D2" s="45" t="s">
        <v>391</v>
      </c>
      <c r="E2" s="45" t="s">
        <v>392</v>
      </c>
      <c r="F2" s="27" t="s">
        <v>393</v>
      </c>
      <c r="G2" s="27" t="s">
        <v>394</v>
      </c>
      <c r="H2" s="27" t="s">
        <v>395</v>
      </c>
      <c r="I2" s="27" t="s">
        <v>396</v>
      </c>
      <c r="J2" s="27" t="s">
        <v>397</v>
      </c>
      <c r="K2" s="27" t="s">
        <v>398</v>
      </c>
      <c r="L2" s="27" t="s">
        <v>399</v>
      </c>
      <c r="M2" s="26"/>
      <c r="N2" s="26"/>
      <c r="O2" s="26"/>
      <c r="P2" s="26"/>
    </row>
    <row r="3" ht="14.5" spans="1:24">
      <c r="A3" s="35" t="s">
        <v>35</v>
      </c>
      <c r="B3" s="26"/>
      <c r="C3" s="26" t="s">
        <v>74</v>
      </c>
      <c r="D3" s="26" t="s">
        <v>218</v>
      </c>
      <c r="E3" s="26" t="s">
        <v>108</v>
      </c>
      <c r="F3" s="28">
        <f t="shared" ref="F3:F12" si="0">R3*R16/F29/F42</f>
        <v>0.00396322130627774</v>
      </c>
      <c r="G3" s="28">
        <f t="shared" ref="G3:G12" si="1">S3*S16/G29/G42</f>
        <v>0.0247187596810909</v>
      </c>
      <c r="H3" s="28">
        <f t="shared" ref="H3:H12" si="2">T3*T16/H29/H42</f>
        <v>0.0643509727438685</v>
      </c>
      <c r="I3" s="28">
        <f t="shared" ref="I3:I12" si="3">U3*U16/I29/I42</f>
        <v>0.103983185806646</v>
      </c>
      <c r="J3" s="28">
        <f t="shared" ref="J3:J12" si="4">V3*V16/J29/J42</f>
        <v>0.143615398869423</v>
      </c>
      <c r="K3" s="28">
        <f t="shared" ref="K3:K12" si="5">W3*W16/K29/K42</f>
        <v>0.183247611932201</v>
      </c>
      <c r="L3" s="28">
        <f t="shared" ref="L3:L12" si="6">X3*X16/L29/L42</f>
        <v>0.222879824994978</v>
      </c>
      <c r="M3" s="46"/>
      <c r="N3" s="46" t="s">
        <v>449</v>
      </c>
      <c r="O3" s="46"/>
      <c r="P3" s="46"/>
      <c r="R3" s="28">
        <v>1</v>
      </c>
      <c r="S3" s="28">
        <v>1</v>
      </c>
      <c r="T3" s="28">
        <v>1</v>
      </c>
      <c r="U3" s="28">
        <v>1</v>
      </c>
      <c r="V3" s="28">
        <v>1</v>
      </c>
      <c r="W3" s="28">
        <v>1</v>
      </c>
      <c r="X3" s="28">
        <v>1</v>
      </c>
    </row>
    <row r="4" ht="14.5" spans="1:24">
      <c r="A4" s="35" t="s">
        <v>35</v>
      </c>
      <c r="B4" s="26"/>
      <c r="C4" s="26" t="s">
        <v>79</v>
      </c>
      <c r="D4" s="26" t="s">
        <v>218</v>
      </c>
      <c r="E4" s="26" t="s">
        <v>111</v>
      </c>
      <c r="F4" s="28">
        <f t="shared" si="0"/>
        <v>0.0118896639188332</v>
      </c>
      <c r="G4" s="28">
        <f t="shared" si="1"/>
        <v>0.0435954343690552</v>
      </c>
      <c r="H4" s="28">
        <f t="shared" si="2"/>
        <v>0.0832276474318326</v>
      </c>
      <c r="I4" s="28">
        <f t="shared" si="3"/>
        <v>0.00792644261255548</v>
      </c>
      <c r="J4" s="28">
        <f t="shared" si="4"/>
        <v>0.0118896639188332</v>
      </c>
      <c r="K4" s="28">
        <f t="shared" si="5"/>
        <v>0.0396322130627774</v>
      </c>
      <c r="L4" s="28">
        <f t="shared" si="6"/>
        <v>0.0356689917564997</v>
      </c>
      <c r="M4" s="46"/>
      <c r="N4" s="46" t="s">
        <v>450</v>
      </c>
      <c r="O4" s="46"/>
      <c r="P4" s="46"/>
      <c r="R4" s="28">
        <v>1</v>
      </c>
      <c r="S4" s="28">
        <v>1</v>
      </c>
      <c r="T4" s="28">
        <v>1</v>
      </c>
      <c r="U4" s="28">
        <v>1</v>
      </c>
      <c r="V4" s="28">
        <v>1</v>
      </c>
      <c r="W4" s="28">
        <v>1</v>
      </c>
      <c r="X4" s="28">
        <v>1</v>
      </c>
    </row>
    <row r="5" ht="14.5" spans="1:24">
      <c r="A5" s="35" t="s">
        <v>35</v>
      </c>
      <c r="B5" s="26"/>
      <c r="C5" s="26" t="s">
        <v>83</v>
      </c>
      <c r="D5" s="26" t="s">
        <v>218</v>
      </c>
      <c r="E5" s="26" t="s">
        <v>114</v>
      </c>
      <c r="F5" s="28">
        <f t="shared" si="0"/>
        <v>0.00396322130627774</v>
      </c>
      <c r="G5" s="28">
        <f t="shared" si="1"/>
        <v>0.0118896639188332</v>
      </c>
      <c r="H5" s="28">
        <f t="shared" si="2"/>
        <v>0.0277425491439442</v>
      </c>
      <c r="I5" s="28">
        <f t="shared" si="3"/>
        <v>0.00396322130627774</v>
      </c>
      <c r="J5" s="28">
        <f t="shared" si="4"/>
        <v>0.00792644261255548</v>
      </c>
      <c r="K5" s="28">
        <f t="shared" si="5"/>
        <v>0.0118896639188332</v>
      </c>
      <c r="L5" s="28">
        <f t="shared" si="6"/>
        <v>0.0118896639188332</v>
      </c>
      <c r="M5" s="46"/>
      <c r="N5" s="29" t="s">
        <v>451</v>
      </c>
      <c r="O5" s="46"/>
      <c r="P5" s="46"/>
      <c r="R5" s="28">
        <v>1</v>
      </c>
      <c r="S5" s="28">
        <v>1</v>
      </c>
      <c r="T5" s="28">
        <v>1</v>
      </c>
      <c r="U5" s="28">
        <v>1</v>
      </c>
      <c r="V5" s="28">
        <v>1</v>
      </c>
      <c r="W5" s="28">
        <v>1</v>
      </c>
      <c r="X5" s="28">
        <v>1</v>
      </c>
    </row>
    <row r="6" ht="14.5" spans="1:24">
      <c r="A6" s="35" t="s">
        <v>35</v>
      </c>
      <c r="B6" s="26"/>
      <c r="C6" s="26" t="s">
        <v>86</v>
      </c>
      <c r="D6" s="26" t="s">
        <v>218</v>
      </c>
      <c r="E6" s="26" t="s">
        <v>117</v>
      </c>
      <c r="F6" s="28">
        <f t="shared" si="0"/>
        <v>0</v>
      </c>
      <c r="G6" s="28">
        <f t="shared" si="1"/>
        <v>0.00792644261255548</v>
      </c>
      <c r="H6" s="28">
        <f t="shared" si="2"/>
        <v>0.00792644261255548</v>
      </c>
      <c r="I6" s="28">
        <f t="shared" si="3"/>
        <v>0</v>
      </c>
      <c r="J6" s="28">
        <f t="shared" si="4"/>
        <v>0</v>
      </c>
      <c r="K6" s="28">
        <f t="shared" si="5"/>
        <v>0.00396322130627774</v>
      </c>
      <c r="L6" s="28">
        <f t="shared" si="6"/>
        <v>0.00396322130627774</v>
      </c>
      <c r="M6" s="46"/>
      <c r="N6" s="29" t="s">
        <v>452</v>
      </c>
      <c r="O6" s="46"/>
      <c r="P6" s="46"/>
      <c r="R6" s="28">
        <v>1</v>
      </c>
      <c r="S6" s="28">
        <v>1</v>
      </c>
      <c r="T6" s="28">
        <v>1</v>
      </c>
      <c r="U6" s="28">
        <v>1</v>
      </c>
      <c r="V6" s="28">
        <v>1</v>
      </c>
      <c r="W6" s="28">
        <v>1</v>
      </c>
      <c r="X6" s="28">
        <v>1</v>
      </c>
    </row>
    <row r="7" ht="14.5" spans="1:24">
      <c r="A7" s="35" t="s">
        <v>35</v>
      </c>
      <c r="B7" s="26"/>
      <c r="C7" s="26" t="s">
        <v>89</v>
      </c>
      <c r="D7" s="26" t="s">
        <v>218</v>
      </c>
      <c r="E7" s="26" t="s">
        <v>119</v>
      </c>
      <c r="F7" s="28">
        <f t="shared" si="0"/>
        <v>0.0237793278376665</v>
      </c>
      <c r="G7" s="28">
        <f t="shared" si="1"/>
        <v>0.12285986049461</v>
      </c>
      <c r="H7" s="28">
        <f t="shared" si="2"/>
        <v>0.198161065313887</v>
      </c>
      <c r="I7" s="28">
        <f t="shared" si="3"/>
        <v>0.0198161065313887</v>
      </c>
      <c r="J7" s="28">
        <f t="shared" si="4"/>
        <v>0.0237793278376665</v>
      </c>
      <c r="K7" s="28">
        <f t="shared" si="5"/>
        <v>0.0832276474318326</v>
      </c>
      <c r="L7" s="28">
        <f t="shared" si="6"/>
        <v>0.0713379835129994</v>
      </c>
      <c r="M7" s="46"/>
      <c r="N7" s="29" t="s">
        <v>453</v>
      </c>
      <c r="O7" s="26"/>
      <c r="P7" s="26"/>
      <c r="R7" s="28">
        <v>1</v>
      </c>
      <c r="S7" s="28">
        <v>1</v>
      </c>
      <c r="T7" s="28">
        <v>1</v>
      </c>
      <c r="U7" s="28">
        <v>1</v>
      </c>
      <c r="V7" s="28">
        <v>1</v>
      </c>
      <c r="W7" s="28">
        <v>1</v>
      </c>
      <c r="X7" s="28">
        <v>1</v>
      </c>
    </row>
    <row r="8" ht="14.5" spans="1:24">
      <c r="A8" s="35" t="s">
        <v>35</v>
      </c>
      <c r="B8" s="26"/>
      <c r="C8" s="26" t="s">
        <v>92</v>
      </c>
      <c r="D8" s="26" t="s">
        <v>218</v>
      </c>
      <c r="E8" s="26" t="s">
        <v>121</v>
      </c>
      <c r="F8" s="28">
        <f t="shared" si="0"/>
        <v>0.0118896639188332</v>
      </c>
      <c r="G8" s="28">
        <f t="shared" si="1"/>
        <v>0.0435954343690552</v>
      </c>
      <c r="H8" s="28">
        <f t="shared" si="2"/>
        <v>0.0713379835129994</v>
      </c>
      <c r="I8" s="28">
        <f t="shared" si="3"/>
        <v>0.00792644261255548</v>
      </c>
      <c r="J8" s="28">
        <f t="shared" si="4"/>
        <v>0.0118896639188332</v>
      </c>
      <c r="K8" s="28">
        <f t="shared" si="5"/>
        <v>0.0356689917564997</v>
      </c>
      <c r="L8" s="28">
        <f t="shared" si="6"/>
        <v>0.0317057704502219</v>
      </c>
      <c r="M8" s="46"/>
      <c r="N8" s="29" t="s">
        <v>454</v>
      </c>
      <c r="R8" s="28">
        <v>1</v>
      </c>
      <c r="S8" s="28">
        <v>1</v>
      </c>
      <c r="T8" s="28">
        <v>1</v>
      </c>
      <c r="U8" s="28">
        <v>1</v>
      </c>
      <c r="V8" s="28">
        <v>1</v>
      </c>
      <c r="W8" s="28">
        <v>1</v>
      </c>
      <c r="X8" s="28">
        <v>1</v>
      </c>
    </row>
    <row r="9" ht="14.5" spans="1:24">
      <c r="A9" s="35" t="s">
        <v>35</v>
      </c>
      <c r="B9" s="26"/>
      <c r="C9" s="26" t="s">
        <v>95</v>
      </c>
      <c r="D9" s="26" t="s">
        <v>218</v>
      </c>
      <c r="E9" s="26" t="s">
        <v>123</v>
      </c>
      <c r="F9" s="28">
        <f t="shared" si="0"/>
        <v>0.0198161065313887</v>
      </c>
      <c r="G9" s="28">
        <f t="shared" si="1"/>
        <v>0.0753012048192771</v>
      </c>
      <c r="H9" s="28">
        <f t="shared" si="2"/>
        <v>0.0990805326569436</v>
      </c>
      <c r="I9" s="28">
        <f t="shared" si="3"/>
        <v>0.0118896639188332</v>
      </c>
      <c r="J9" s="28">
        <f t="shared" si="4"/>
        <v>0.015852885225111</v>
      </c>
      <c r="K9" s="28">
        <f t="shared" si="5"/>
        <v>0.0356689917564997</v>
      </c>
      <c r="L9" s="28">
        <f t="shared" si="6"/>
        <v>0.0515218769816106</v>
      </c>
      <c r="M9" s="46"/>
      <c r="N9" s="29" t="s">
        <v>455</v>
      </c>
      <c r="R9" s="28">
        <v>1</v>
      </c>
      <c r="S9" s="28">
        <v>1</v>
      </c>
      <c r="T9" s="28">
        <v>1</v>
      </c>
      <c r="U9" s="28">
        <v>1</v>
      </c>
      <c r="V9" s="28">
        <v>1</v>
      </c>
      <c r="W9" s="28">
        <v>1</v>
      </c>
      <c r="X9" s="28">
        <v>1</v>
      </c>
    </row>
    <row r="10" ht="14.5" spans="1:24">
      <c r="A10" s="35" t="s">
        <v>35</v>
      </c>
      <c r="B10" s="26"/>
      <c r="C10" s="26" t="s">
        <v>98</v>
      </c>
      <c r="D10" s="26" t="s">
        <v>218</v>
      </c>
      <c r="E10" s="26" t="s">
        <v>125</v>
      </c>
      <c r="F10" s="28">
        <f t="shared" si="0"/>
        <v>0</v>
      </c>
      <c r="G10" s="28">
        <f t="shared" si="1"/>
        <v>0.00792644261255548</v>
      </c>
      <c r="H10" s="28">
        <f t="shared" si="2"/>
        <v>0.0118896639188332</v>
      </c>
      <c r="I10" s="28">
        <f t="shared" si="3"/>
        <v>0</v>
      </c>
      <c r="J10" s="28">
        <f t="shared" si="4"/>
        <v>0</v>
      </c>
      <c r="K10" s="28">
        <f t="shared" si="5"/>
        <v>0.00792644261255548</v>
      </c>
      <c r="L10" s="28">
        <f t="shared" si="6"/>
        <v>0.00792644261255548</v>
      </c>
      <c r="M10" s="46"/>
      <c r="N10" s="29" t="s">
        <v>456</v>
      </c>
      <c r="R10" s="28">
        <v>1</v>
      </c>
      <c r="S10" s="28">
        <v>1</v>
      </c>
      <c r="T10" s="28">
        <v>1</v>
      </c>
      <c r="U10" s="28">
        <v>1</v>
      </c>
      <c r="V10" s="28">
        <v>1</v>
      </c>
      <c r="W10" s="28">
        <v>1</v>
      </c>
      <c r="X10" s="28">
        <v>1</v>
      </c>
    </row>
    <row r="11" ht="14.5" spans="1:24">
      <c r="A11" s="35" t="s">
        <v>35</v>
      </c>
      <c r="B11" s="26"/>
      <c r="C11" s="26" t="s">
        <v>100</v>
      </c>
      <c r="D11" s="26" t="s">
        <v>218</v>
      </c>
      <c r="E11" s="26" t="s">
        <v>127</v>
      </c>
      <c r="F11" s="28">
        <f t="shared" si="0"/>
        <v>0.00792644261255548</v>
      </c>
      <c r="G11" s="28">
        <f t="shared" si="1"/>
        <v>0.0237793278376665</v>
      </c>
      <c r="H11" s="28">
        <f t="shared" si="2"/>
        <v>0.0356689917564997</v>
      </c>
      <c r="I11" s="28">
        <f t="shared" si="3"/>
        <v>0.00396322130627774</v>
      </c>
      <c r="J11" s="28">
        <f t="shared" si="4"/>
        <v>0.00396322130627774</v>
      </c>
      <c r="K11" s="28">
        <f t="shared" si="5"/>
        <v>0.0198161065313887</v>
      </c>
      <c r="L11" s="28">
        <f t="shared" si="6"/>
        <v>0.0237793278376665</v>
      </c>
      <c r="M11" s="46"/>
      <c r="N11" s="29" t="s">
        <v>457</v>
      </c>
      <c r="R11" s="28">
        <v>1</v>
      </c>
      <c r="S11" s="28">
        <v>1</v>
      </c>
      <c r="T11" s="28">
        <v>1</v>
      </c>
      <c r="U11" s="28">
        <v>1</v>
      </c>
      <c r="V11" s="28">
        <v>1</v>
      </c>
      <c r="W11" s="28">
        <v>1</v>
      </c>
      <c r="X11" s="28">
        <v>1</v>
      </c>
    </row>
    <row r="12" ht="14.5" spans="1:24">
      <c r="A12" s="35" t="s">
        <v>35</v>
      </c>
      <c r="B12" s="26"/>
      <c r="C12" s="26" t="s">
        <v>103</v>
      </c>
      <c r="D12" s="26" t="s">
        <v>218</v>
      </c>
      <c r="E12" s="26" t="s">
        <v>129</v>
      </c>
      <c r="F12" s="28">
        <f t="shared" si="0"/>
        <v>0</v>
      </c>
      <c r="G12" s="28">
        <f t="shared" si="1"/>
        <v>0.00396322130627774</v>
      </c>
      <c r="H12" s="28">
        <f t="shared" si="2"/>
        <v>0.00792644261255548</v>
      </c>
      <c r="I12" s="28">
        <f t="shared" si="3"/>
        <v>0</v>
      </c>
      <c r="J12" s="28">
        <f t="shared" si="4"/>
        <v>0</v>
      </c>
      <c r="K12" s="28">
        <f t="shared" si="5"/>
        <v>0.00396322130627774</v>
      </c>
      <c r="L12" s="28">
        <f t="shared" si="6"/>
        <v>0.00396322130627774</v>
      </c>
      <c r="M12" s="46"/>
      <c r="N12" s="46" t="s">
        <v>458</v>
      </c>
      <c r="R12" s="28">
        <v>1</v>
      </c>
      <c r="S12" s="28">
        <v>1</v>
      </c>
      <c r="T12" s="28">
        <v>1</v>
      </c>
      <c r="U12" s="28">
        <v>1</v>
      </c>
      <c r="V12" s="28">
        <v>1</v>
      </c>
      <c r="W12" s="28">
        <v>1</v>
      </c>
      <c r="X12" s="28">
        <v>1</v>
      </c>
    </row>
    <row r="13" ht="14.5" spans="1:14">
      <c r="A13" s="35"/>
      <c r="B13" s="26"/>
      <c r="C13" s="26"/>
      <c r="D13" s="26"/>
      <c r="E13" s="26"/>
      <c r="F13" s="28"/>
      <c r="G13" s="28"/>
      <c r="H13" s="28"/>
      <c r="I13" s="28"/>
      <c r="J13" s="28"/>
      <c r="K13" s="28"/>
      <c r="L13" s="28"/>
      <c r="M13" s="46"/>
      <c r="N13" s="46"/>
    </row>
    <row r="14" ht="14.5" spans="1:17">
      <c r="A14" s="26"/>
      <c r="B14" s="26"/>
      <c r="C14" s="26"/>
      <c r="D14" s="26"/>
      <c r="E14" s="44" t="s">
        <v>389</v>
      </c>
      <c r="F14" s="26"/>
      <c r="G14" s="26"/>
      <c r="H14" s="26"/>
      <c r="I14" s="26"/>
      <c r="J14" s="26"/>
      <c r="K14" s="26"/>
      <c r="L14" s="26"/>
      <c r="M14" s="46"/>
      <c r="N14" s="46"/>
      <c r="O14" s="82"/>
      <c r="P14" s="82"/>
      <c r="Q14" s="83" t="s">
        <v>461</v>
      </c>
    </row>
    <row r="15" ht="15.25" spans="1:24">
      <c r="A15" s="26"/>
      <c r="B15" s="26"/>
      <c r="C15" s="45" t="s">
        <v>13</v>
      </c>
      <c r="D15" s="45" t="s">
        <v>391</v>
      </c>
      <c r="E15" s="45" t="s">
        <v>5</v>
      </c>
      <c r="F15" s="27" t="s">
        <v>393</v>
      </c>
      <c r="G15" s="27" t="s">
        <v>394</v>
      </c>
      <c r="H15" s="27" t="s">
        <v>395</v>
      </c>
      <c r="I15" s="27" t="s">
        <v>396</v>
      </c>
      <c r="J15" s="27" t="s">
        <v>397</v>
      </c>
      <c r="K15" s="27" t="s">
        <v>398</v>
      </c>
      <c r="L15" s="27" t="s">
        <v>399</v>
      </c>
      <c r="M15" s="46"/>
      <c r="N15" s="46"/>
      <c r="O15" s="50" t="s">
        <v>5</v>
      </c>
      <c r="P15" s="50" t="s">
        <v>462</v>
      </c>
      <c r="Q15" s="55">
        <v>2020</v>
      </c>
      <c r="R15" s="27" t="s">
        <v>393</v>
      </c>
      <c r="S15" s="27" t="s">
        <v>394</v>
      </c>
      <c r="T15" s="27" t="s">
        <v>395</v>
      </c>
      <c r="U15" s="27" t="s">
        <v>396</v>
      </c>
      <c r="V15" s="27" t="s">
        <v>397</v>
      </c>
      <c r="W15" s="27" t="s">
        <v>398</v>
      </c>
      <c r="X15" s="27" t="s">
        <v>399</v>
      </c>
    </row>
    <row r="16" ht="14.5" spans="1:24">
      <c r="A16" s="35" t="s">
        <v>35</v>
      </c>
      <c r="B16" s="26"/>
      <c r="C16" s="26" t="s">
        <v>74</v>
      </c>
      <c r="D16" s="26" t="s">
        <v>218</v>
      </c>
      <c r="E16" s="26" t="s">
        <v>108</v>
      </c>
      <c r="F16" s="94">
        <v>1</v>
      </c>
      <c r="G16" s="94">
        <v>1</v>
      </c>
      <c r="H16" s="94">
        <v>1</v>
      </c>
      <c r="I16" s="94">
        <v>1</v>
      </c>
      <c r="J16" s="94">
        <v>1</v>
      </c>
      <c r="K16" s="94">
        <v>1</v>
      </c>
      <c r="L16" s="94">
        <v>1</v>
      </c>
      <c r="M16" s="47"/>
      <c r="N16" s="46"/>
      <c r="O16" s="26" t="s">
        <v>108</v>
      </c>
      <c r="P16" s="85" t="s">
        <v>28</v>
      </c>
      <c r="Q16" s="82"/>
      <c r="R16" s="53">
        <f>ENERGY_CONSUME_SPLIT!E42</f>
        <v>0.1</v>
      </c>
      <c r="S16" s="53">
        <f>ENERGY_CONSUME_SPLIT!F42</f>
        <v>0.623703744273285</v>
      </c>
      <c r="T16" s="53">
        <f>ENERGY_CONSUME_SPLIT!G42</f>
        <v>1.62370374427329</v>
      </c>
      <c r="U16" s="53">
        <f>ENERGY_CONSUME_SPLIT!H42</f>
        <v>2.62370374427329</v>
      </c>
      <c r="V16" s="53">
        <f>ENERGY_CONSUME_SPLIT!I42</f>
        <v>3.62370374427329</v>
      </c>
      <c r="W16" s="53">
        <f>ENERGY_CONSUME_SPLIT!J42</f>
        <v>4.62370374427329</v>
      </c>
      <c r="X16" s="53">
        <f>ENERGY_CONSUME_SPLIT!K42</f>
        <v>5.62370374427329</v>
      </c>
    </row>
    <row r="17" ht="14.5" spans="1:24">
      <c r="A17" s="35" t="s">
        <v>35</v>
      </c>
      <c r="B17" s="26"/>
      <c r="C17" s="26" t="s">
        <v>79</v>
      </c>
      <c r="D17" s="26" t="s">
        <v>218</v>
      </c>
      <c r="E17" s="26" t="s">
        <v>111</v>
      </c>
      <c r="F17" s="94">
        <f>F16</f>
        <v>1</v>
      </c>
      <c r="G17" s="94">
        <f t="shared" ref="G17:L17" si="7">G16</f>
        <v>1</v>
      </c>
      <c r="H17" s="94">
        <v>1</v>
      </c>
      <c r="I17" s="94">
        <f t="shared" si="7"/>
        <v>1</v>
      </c>
      <c r="J17" s="94">
        <f t="shared" si="7"/>
        <v>1</v>
      </c>
      <c r="K17" s="94">
        <f t="shared" si="7"/>
        <v>1</v>
      </c>
      <c r="L17" s="94">
        <f t="shared" si="7"/>
        <v>1</v>
      </c>
      <c r="M17" s="47"/>
      <c r="N17" s="46"/>
      <c r="O17" s="26" t="s">
        <v>111</v>
      </c>
      <c r="P17" s="85" t="s">
        <v>28</v>
      </c>
      <c r="Q17" s="82"/>
      <c r="R17" s="53">
        <f>ENERGY_CONSUME_SPLIT!Q42</f>
        <v>0.3</v>
      </c>
      <c r="S17" s="53">
        <f>ENERGY_CONSUME_SPLIT!R42</f>
        <v>1.1</v>
      </c>
      <c r="T17" s="53">
        <f>ENERGY_CONSUME_SPLIT!S42</f>
        <v>2.1</v>
      </c>
      <c r="U17" s="53">
        <f>ENERGY_CONSUME_SPLIT!T42</f>
        <v>0.2</v>
      </c>
      <c r="V17" s="53">
        <f>ENERGY_CONSUME_SPLIT!U42</f>
        <v>0.3</v>
      </c>
      <c r="W17" s="53">
        <f>ENERGY_CONSUME_SPLIT!V42</f>
        <v>1</v>
      </c>
      <c r="X17" s="53">
        <f>ENERGY_CONSUME_SPLIT!W42</f>
        <v>0.9</v>
      </c>
    </row>
    <row r="18" ht="14.5" spans="1:24">
      <c r="A18" s="35" t="s">
        <v>35</v>
      </c>
      <c r="B18" s="26"/>
      <c r="C18" s="26" t="s">
        <v>83</v>
      </c>
      <c r="D18" s="26" t="s">
        <v>218</v>
      </c>
      <c r="E18" s="26" t="s">
        <v>114</v>
      </c>
      <c r="F18" s="94">
        <f t="shared" ref="F18:F25" si="8">F17</f>
        <v>1</v>
      </c>
      <c r="G18" s="94">
        <f t="shared" ref="G18:G25" si="9">G17</f>
        <v>1</v>
      </c>
      <c r="H18" s="94">
        <f t="shared" ref="H18:H25" si="10">H17</f>
        <v>1</v>
      </c>
      <c r="I18" s="94">
        <f t="shared" ref="I18:I25" si="11">I17</f>
        <v>1</v>
      </c>
      <c r="J18" s="94">
        <f t="shared" ref="J18:J25" si="12">J17</f>
        <v>1</v>
      </c>
      <c r="K18" s="94">
        <f t="shared" ref="K18:K25" si="13">K17</f>
        <v>1</v>
      </c>
      <c r="L18" s="94">
        <f t="shared" ref="L18:L25" si="14">L17</f>
        <v>1</v>
      </c>
      <c r="M18" s="48"/>
      <c r="N18" s="26"/>
      <c r="O18" s="26" t="s">
        <v>114</v>
      </c>
      <c r="P18" s="85" t="s">
        <v>28</v>
      </c>
      <c r="Q18" s="82"/>
      <c r="R18" s="53">
        <f>ENERGY_CONSUME_SPLIT!AC42</f>
        <v>0.1</v>
      </c>
      <c r="S18" s="53">
        <f>ENERGY_CONSUME_SPLIT!AD42</f>
        <v>0.3</v>
      </c>
      <c r="T18" s="53">
        <f>ENERGY_CONSUME_SPLIT!AE42</f>
        <v>0.7</v>
      </c>
      <c r="U18" s="53">
        <f>ENERGY_CONSUME_SPLIT!AF42</f>
        <v>0.1</v>
      </c>
      <c r="V18" s="53">
        <f>ENERGY_CONSUME_SPLIT!AG42</f>
        <v>0.2</v>
      </c>
      <c r="W18" s="53">
        <f>ENERGY_CONSUME_SPLIT!AH42</f>
        <v>0.3</v>
      </c>
      <c r="X18" s="53">
        <f>ENERGY_CONSUME_SPLIT!AI42</f>
        <v>0.3</v>
      </c>
    </row>
    <row r="19" ht="14.5" spans="1:24">
      <c r="A19" s="35" t="s">
        <v>35</v>
      </c>
      <c r="B19" s="26"/>
      <c r="C19" s="26" t="s">
        <v>86</v>
      </c>
      <c r="D19" s="26" t="s">
        <v>218</v>
      </c>
      <c r="E19" s="26" t="s">
        <v>117</v>
      </c>
      <c r="F19" s="94">
        <f t="shared" si="8"/>
        <v>1</v>
      </c>
      <c r="G19" s="94">
        <f t="shared" si="9"/>
        <v>1</v>
      </c>
      <c r="H19" s="94">
        <f t="shared" si="10"/>
        <v>1</v>
      </c>
      <c r="I19" s="94">
        <f t="shared" si="11"/>
        <v>1</v>
      </c>
      <c r="J19" s="94">
        <f t="shared" si="12"/>
        <v>1</v>
      </c>
      <c r="K19" s="94">
        <f t="shared" si="13"/>
        <v>1</v>
      </c>
      <c r="L19" s="94">
        <f t="shared" si="14"/>
        <v>1</v>
      </c>
      <c r="M19" s="48"/>
      <c r="N19" s="26"/>
      <c r="O19" s="26" t="s">
        <v>117</v>
      </c>
      <c r="P19" s="85" t="s">
        <v>28</v>
      </c>
      <c r="Q19" s="82"/>
      <c r="R19" s="53">
        <f>ENERGY_CONSUME_SPLIT!AO42</f>
        <v>0</v>
      </c>
      <c r="S19" s="53">
        <f>ENERGY_CONSUME_SPLIT!AP42</f>
        <v>0.2</v>
      </c>
      <c r="T19" s="53">
        <f>ENERGY_CONSUME_SPLIT!AQ42</f>
        <v>0.2</v>
      </c>
      <c r="U19" s="53">
        <f>ENERGY_CONSUME_SPLIT!AR42</f>
        <v>0</v>
      </c>
      <c r="V19" s="53">
        <f>ENERGY_CONSUME_SPLIT!AS42</f>
        <v>0</v>
      </c>
      <c r="W19" s="53">
        <f>ENERGY_CONSUME_SPLIT!AT42</f>
        <v>0.1</v>
      </c>
      <c r="X19" s="53">
        <f>ENERGY_CONSUME_SPLIT!AU42</f>
        <v>0.1</v>
      </c>
    </row>
    <row r="20" ht="14.5" spans="1:24">
      <c r="A20" s="35" t="s">
        <v>35</v>
      </c>
      <c r="B20" s="26"/>
      <c r="C20" s="26" t="s">
        <v>89</v>
      </c>
      <c r="D20" s="26" t="s">
        <v>218</v>
      </c>
      <c r="E20" s="26" t="s">
        <v>119</v>
      </c>
      <c r="F20" s="94">
        <f t="shared" si="8"/>
        <v>1</v>
      </c>
      <c r="G20" s="94">
        <f t="shared" si="9"/>
        <v>1</v>
      </c>
      <c r="H20" s="94">
        <f t="shared" si="10"/>
        <v>1</v>
      </c>
      <c r="I20" s="94">
        <f t="shared" si="11"/>
        <v>1</v>
      </c>
      <c r="J20" s="94">
        <f t="shared" si="12"/>
        <v>1</v>
      </c>
      <c r="K20" s="94">
        <f t="shared" si="13"/>
        <v>1</v>
      </c>
      <c r="L20" s="94">
        <f t="shared" si="14"/>
        <v>1</v>
      </c>
      <c r="M20" s="48"/>
      <c r="N20" s="26"/>
      <c r="O20" s="26" t="s">
        <v>119</v>
      </c>
      <c r="P20" s="85" t="s">
        <v>28</v>
      </c>
      <c r="Q20" s="82"/>
      <c r="R20" s="53">
        <f>ENERGY_CONSUME_SPLIT!BA42</f>
        <v>0.6</v>
      </c>
      <c r="S20" s="53">
        <f>ENERGY_CONSUME_SPLIT!BB42</f>
        <v>3.1</v>
      </c>
      <c r="T20" s="53">
        <f>ENERGY_CONSUME_SPLIT!BC42</f>
        <v>5</v>
      </c>
      <c r="U20" s="53">
        <f>ENERGY_CONSUME_SPLIT!BD42</f>
        <v>0.5</v>
      </c>
      <c r="V20" s="53">
        <f>ENERGY_CONSUME_SPLIT!BE42</f>
        <v>0.6</v>
      </c>
      <c r="W20" s="53">
        <f>ENERGY_CONSUME_SPLIT!BF42</f>
        <v>2.1</v>
      </c>
      <c r="X20" s="53">
        <f>ENERGY_CONSUME_SPLIT!BG42</f>
        <v>1.8</v>
      </c>
    </row>
    <row r="21" ht="14.5" spans="1:24">
      <c r="A21" s="35" t="s">
        <v>35</v>
      </c>
      <c r="B21" s="26"/>
      <c r="C21" s="26" t="s">
        <v>92</v>
      </c>
      <c r="D21" s="26" t="s">
        <v>218</v>
      </c>
      <c r="E21" s="26" t="s">
        <v>121</v>
      </c>
      <c r="F21" s="94">
        <f t="shared" si="8"/>
        <v>1</v>
      </c>
      <c r="G21" s="94">
        <f t="shared" si="9"/>
        <v>1</v>
      </c>
      <c r="H21" s="94">
        <f t="shared" si="10"/>
        <v>1</v>
      </c>
      <c r="I21" s="94">
        <f t="shared" si="11"/>
        <v>1</v>
      </c>
      <c r="J21" s="94">
        <f t="shared" si="12"/>
        <v>1</v>
      </c>
      <c r="K21" s="94">
        <f t="shared" si="13"/>
        <v>1</v>
      </c>
      <c r="L21" s="94">
        <f t="shared" si="14"/>
        <v>1</v>
      </c>
      <c r="M21" s="48"/>
      <c r="N21" s="26"/>
      <c r="O21" s="26" t="s">
        <v>121</v>
      </c>
      <c r="P21" s="85" t="s">
        <v>28</v>
      </c>
      <c r="Q21" s="82"/>
      <c r="R21" s="53">
        <f>ENERGY_CONSUME_SPLIT!BM42</f>
        <v>0.3</v>
      </c>
      <c r="S21" s="53">
        <f>ENERGY_CONSUME_SPLIT!BN42</f>
        <v>1.1</v>
      </c>
      <c r="T21" s="53">
        <f>ENERGY_CONSUME_SPLIT!BO42</f>
        <v>1.8</v>
      </c>
      <c r="U21" s="53">
        <f>ENERGY_CONSUME_SPLIT!BP42</f>
        <v>0.2</v>
      </c>
      <c r="V21" s="53">
        <f>ENERGY_CONSUME_SPLIT!BQ42</f>
        <v>0.3</v>
      </c>
      <c r="W21" s="53">
        <f>ENERGY_CONSUME_SPLIT!BR42</f>
        <v>0.9</v>
      </c>
      <c r="X21" s="53">
        <f>ENERGY_CONSUME_SPLIT!BS42</f>
        <v>0.8</v>
      </c>
    </row>
    <row r="22" ht="14.5" spans="1:24">
      <c r="A22" s="35" t="s">
        <v>35</v>
      </c>
      <c r="B22" s="26"/>
      <c r="C22" s="26" t="s">
        <v>95</v>
      </c>
      <c r="D22" s="26" t="s">
        <v>218</v>
      </c>
      <c r="E22" s="26" t="s">
        <v>123</v>
      </c>
      <c r="F22" s="94">
        <f t="shared" si="8"/>
        <v>1</v>
      </c>
      <c r="G22" s="94">
        <f t="shared" si="9"/>
        <v>1</v>
      </c>
      <c r="H22" s="94">
        <f t="shared" si="10"/>
        <v>1</v>
      </c>
      <c r="I22" s="94">
        <f t="shared" si="11"/>
        <v>1</v>
      </c>
      <c r="J22" s="94">
        <f t="shared" si="12"/>
        <v>1</v>
      </c>
      <c r="K22" s="94">
        <f t="shared" si="13"/>
        <v>1</v>
      </c>
      <c r="L22" s="94">
        <f t="shared" si="14"/>
        <v>1</v>
      </c>
      <c r="M22" s="48"/>
      <c r="O22" s="26" t="s">
        <v>123</v>
      </c>
      <c r="P22" s="85" t="s">
        <v>28</v>
      </c>
      <c r="Q22" s="82"/>
      <c r="R22" s="53">
        <f>ENERGY_CONSUME_SPLIT!BY42</f>
        <v>0.5</v>
      </c>
      <c r="S22" s="53">
        <f>ENERGY_CONSUME_SPLIT!BZ42</f>
        <v>1.9</v>
      </c>
      <c r="T22" s="53">
        <f>ENERGY_CONSUME_SPLIT!CA42</f>
        <v>2.5</v>
      </c>
      <c r="U22" s="53">
        <f>ENERGY_CONSUME_SPLIT!CB42</f>
        <v>0.3</v>
      </c>
      <c r="V22" s="53">
        <f>ENERGY_CONSUME_SPLIT!CC42</f>
        <v>0.4</v>
      </c>
      <c r="W22" s="53">
        <f>ENERGY_CONSUME_SPLIT!CD42</f>
        <v>0.9</v>
      </c>
      <c r="X22" s="53">
        <f>ENERGY_CONSUME_SPLIT!CE42</f>
        <v>1.3</v>
      </c>
    </row>
    <row r="23" ht="14.5" spans="1:24">
      <c r="A23" s="35" t="s">
        <v>35</v>
      </c>
      <c r="B23" s="26"/>
      <c r="C23" s="26" t="s">
        <v>98</v>
      </c>
      <c r="D23" s="26" t="s">
        <v>218</v>
      </c>
      <c r="E23" s="26" t="s">
        <v>125</v>
      </c>
      <c r="F23" s="94">
        <f t="shared" si="8"/>
        <v>1</v>
      </c>
      <c r="G23" s="94">
        <f t="shared" si="9"/>
        <v>1</v>
      </c>
      <c r="H23" s="94">
        <f t="shared" si="10"/>
        <v>1</v>
      </c>
      <c r="I23" s="94">
        <f t="shared" si="11"/>
        <v>1</v>
      </c>
      <c r="J23" s="94">
        <f t="shared" si="12"/>
        <v>1</v>
      </c>
      <c r="K23" s="94">
        <f t="shared" si="13"/>
        <v>1</v>
      </c>
      <c r="L23" s="94">
        <f t="shared" si="14"/>
        <v>1</v>
      </c>
      <c r="O23" s="26" t="s">
        <v>125</v>
      </c>
      <c r="P23" s="85" t="s">
        <v>28</v>
      </c>
      <c r="Q23" s="82"/>
      <c r="R23" s="53">
        <f>ENERGY_CONSUME_SPLIT!CK42</f>
        <v>0</v>
      </c>
      <c r="S23" s="53">
        <f>ENERGY_CONSUME_SPLIT!CL42</f>
        <v>0.2</v>
      </c>
      <c r="T23" s="53">
        <f>ENERGY_CONSUME_SPLIT!CM42</f>
        <v>0.3</v>
      </c>
      <c r="U23" s="53">
        <f>ENERGY_CONSUME_SPLIT!CN42</f>
        <v>0</v>
      </c>
      <c r="V23" s="53">
        <f>ENERGY_CONSUME_SPLIT!CO42</f>
        <v>0</v>
      </c>
      <c r="W23" s="53">
        <f>ENERGY_CONSUME_SPLIT!CP42</f>
        <v>0.2</v>
      </c>
      <c r="X23" s="53">
        <f>ENERGY_CONSUME_SPLIT!CQ42</f>
        <v>0.2</v>
      </c>
    </row>
    <row r="24" ht="14.5" spans="1:24">
      <c r="A24" s="35" t="s">
        <v>35</v>
      </c>
      <c r="B24" s="26"/>
      <c r="C24" s="26" t="s">
        <v>100</v>
      </c>
      <c r="D24" s="26" t="s">
        <v>218</v>
      </c>
      <c r="E24" s="26" t="s">
        <v>127</v>
      </c>
      <c r="F24" s="94">
        <f t="shared" si="8"/>
        <v>1</v>
      </c>
      <c r="G24" s="94">
        <f t="shared" si="9"/>
        <v>1</v>
      </c>
      <c r="H24" s="94">
        <f t="shared" si="10"/>
        <v>1</v>
      </c>
      <c r="I24" s="94">
        <f t="shared" si="11"/>
        <v>1</v>
      </c>
      <c r="J24" s="94">
        <f t="shared" si="12"/>
        <v>1</v>
      </c>
      <c r="K24" s="94">
        <f t="shared" si="13"/>
        <v>1</v>
      </c>
      <c r="L24" s="94">
        <f t="shared" si="14"/>
        <v>1</v>
      </c>
      <c r="M24" s="26"/>
      <c r="O24" s="26" t="s">
        <v>127</v>
      </c>
      <c r="P24" s="85" t="s">
        <v>28</v>
      </c>
      <c r="Q24" s="82"/>
      <c r="R24" s="53">
        <f>ENERGY_CONSUME_SPLIT!CW42</f>
        <v>0.2</v>
      </c>
      <c r="S24" s="53">
        <f>ENERGY_CONSUME_SPLIT!CX42</f>
        <v>0.6</v>
      </c>
      <c r="T24" s="53">
        <f>ENERGY_CONSUME_SPLIT!CY42</f>
        <v>0.9</v>
      </c>
      <c r="U24" s="53">
        <f>ENERGY_CONSUME_SPLIT!CZ42</f>
        <v>0.1</v>
      </c>
      <c r="V24" s="53">
        <f>ENERGY_CONSUME_SPLIT!DA42</f>
        <v>0.1</v>
      </c>
      <c r="W24" s="53">
        <f>ENERGY_CONSUME_SPLIT!DB42</f>
        <v>0.5</v>
      </c>
      <c r="X24" s="53">
        <f>ENERGY_CONSUME_SPLIT!DC42</f>
        <v>0.6</v>
      </c>
    </row>
    <row r="25" ht="14.5" spans="1:24">
      <c r="A25" s="35" t="s">
        <v>35</v>
      </c>
      <c r="B25" s="26"/>
      <c r="C25" s="26" t="s">
        <v>103</v>
      </c>
      <c r="D25" s="26" t="s">
        <v>218</v>
      </c>
      <c r="E25" s="26" t="s">
        <v>129</v>
      </c>
      <c r="F25" s="94">
        <f t="shared" si="8"/>
        <v>1</v>
      </c>
      <c r="G25" s="94">
        <f t="shared" si="9"/>
        <v>1</v>
      </c>
      <c r="H25" s="94">
        <f t="shared" si="10"/>
        <v>1</v>
      </c>
      <c r="I25" s="94">
        <f t="shared" si="11"/>
        <v>1</v>
      </c>
      <c r="J25" s="94">
        <f t="shared" si="12"/>
        <v>1</v>
      </c>
      <c r="K25" s="94">
        <f t="shared" si="13"/>
        <v>1</v>
      </c>
      <c r="L25" s="94">
        <f t="shared" si="14"/>
        <v>1</v>
      </c>
      <c r="M25" s="26"/>
      <c r="O25" s="26" t="s">
        <v>129</v>
      </c>
      <c r="P25" s="85" t="s">
        <v>28</v>
      </c>
      <c r="Q25" s="82"/>
      <c r="R25" s="53">
        <f>ENERGY_CONSUME_SPLIT!DI42</f>
        <v>0</v>
      </c>
      <c r="S25" s="53">
        <f>ENERGY_CONSUME_SPLIT!DJ42</f>
        <v>0.1</v>
      </c>
      <c r="T25" s="53">
        <f>ENERGY_CONSUME_SPLIT!DK42</f>
        <v>0.2</v>
      </c>
      <c r="U25" s="53">
        <f>ENERGY_CONSUME_SPLIT!DL42</f>
        <v>0</v>
      </c>
      <c r="V25" s="53">
        <f>ENERGY_CONSUME_SPLIT!DM42</f>
        <v>0</v>
      </c>
      <c r="W25" s="53">
        <f>ENERGY_CONSUME_SPLIT!DN42</f>
        <v>0.1</v>
      </c>
      <c r="X25" s="53">
        <f>ENERGY_CONSUME_SPLIT!DO42</f>
        <v>0.1</v>
      </c>
    </row>
    <row r="26" ht="14.5" spans="1:24">
      <c r="A26" s="35"/>
      <c r="B26" s="26"/>
      <c r="C26" s="26"/>
      <c r="D26" s="26"/>
      <c r="E26" s="26"/>
      <c r="F26" s="28"/>
      <c r="G26" s="28"/>
      <c r="H26" s="28"/>
      <c r="I26" s="28"/>
      <c r="J26" s="28"/>
      <c r="K26" s="28"/>
      <c r="L26" s="28"/>
      <c r="M26" s="26"/>
      <c r="R26" s="53"/>
      <c r="S26" s="53"/>
      <c r="T26" s="53"/>
      <c r="U26" s="53"/>
      <c r="V26" s="53"/>
      <c r="W26" s="53"/>
      <c r="X26" s="53"/>
    </row>
    <row r="27" ht="14.5" spans="1:14">
      <c r="A27" s="26"/>
      <c r="B27" s="26"/>
      <c r="C27" s="26"/>
      <c r="D27" s="26"/>
      <c r="E27" s="44" t="s">
        <v>463</v>
      </c>
      <c r="F27" s="26"/>
      <c r="G27" s="26"/>
      <c r="H27" s="26"/>
      <c r="I27" s="26"/>
      <c r="J27" s="26"/>
      <c r="K27" s="26"/>
      <c r="L27" s="26"/>
      <c r="M27" s="46"/>
      <c r="N27" s="46"/>
    </row>
    <row r="28" ht="15.25" spans="1:14">
      <c r="A28" s="26"/>
      <c r="B28" s="26"/>
      <c r="C28" s="45" t="s">
        <v>13</v>
      </c>
      <c r="D28" s="45" t="s">
        <v>391</v>
      </c>
      <c r="E28" s="45" t="s">
        <v>5</v>
      </c>
      <c r="F28" s="27" t="s">
        <v>393</v>
      </c>
      <c r="G28" s="27" t="s">
        <v>394</v>
      </c>
      <c r="H28" s="27" t="s">
        <v>395</v>
      </c>
      <c r="I28" s="27" t="s">
        <v>396</v>
      </c>
      <c r="J28" s="27" t="s">
        <v>397</v>
      </c>
      <c r="K28" s="27" t="s">
        <v>398</v>
      </c>
      <c r="L28" s="27" t="s">
        <v>399</v>
      </c>
      <c r="M28" s="46"/>
      <c r="N28" s="46"/>
    </row>
    <row r="29" ht="14.5" spans="1:14">
      <c r="A29" s="35" t="s">
        <v>35</v>
      </c>
      <c r="B29" s="26"/>
      <c r="C29" s="26" t="s">
        <v>74</v>
      </c>
      <c r="D29" s="26" t="s">
        <v>218</v>
      </c>
      <c r="E29" s="26" t="s">
        <v>108</v>
      </c>
      <c r="F29" s="28">
        <v>31.54</v>
      </c>
      <c r="G29" s="28">
        <v>31.54</v>
      </c>
      <c r="H29" s="28">
        <v>31.54</v>
      </c>
      <c r="I29" s="28">
        <v>31.54</v>
      </c>
      <c r="J29" s="28">
        <v>31.54</v>
      </c>
      <c r="K29" s="28">
        <v>31.54</v>
      </c>
      <c r="L29" s="28">
        <v>31.54</v>
      </c>
      <c r="M29" s="47"/>
      <c r="N29" s="46"/>
    </row>
    <row r="30" ht="14.5" spans="1:19">
      <c r="A30" s="35" t="s">
        <v>35</v>
      </c>
      <c r="B30" s="26"/>
      <c r="C30" s="26" t="s">
        <v>79</v>
      </c>
      <c r="D30" s="26" t="s">
        <v>218</v>
      </c>
      <c r="E30" s="26" t="s">
        <v>111</v>
      </c>
      <c r="F30" s="28">
        <v>31.54</v>
      </c>
      <c r="G30" s="28">
        <v>31.54</v>
      </c>
      <c r="H30" s="28">
        <v>31.54</v>
      </c>
      <c r="I30" s="28">
        <v>31.54</v>
      </c>
      <c r="J30" s="28">
        <v>31.54</v>
      </c>
      <c r="K30" s="28">
        <v>31.54</v>
      </c>
      <c r="L30" s="28">
        <v>31.54</v>
      </c>
      <c r="M30" s="47"/>
      <c r="N30" s="46"/>
      <c r="O30" s="61"/>
      <c r="P30" s="61"/>
      <c r="Q30" s="67" t="s">
        <v>464</v>
      </c>
      <c r="R30" s="61"/>
      <c r="S30" s="61"/>
    </row>
    <row r="31" ht="14.5" spans="1:19">
      <c r="A31" s="35" t="s">
        <v>35</v>
      </c>
      <c r="B31" s="26"/>
      <c r="C31" s="26" t="s">
        <v>83</v>
      </c>
      <c r="D31" s="26" t="s">
        <v>218</v>
      </c>
      <c r="E31" s="26" t="s">
        <v>114</v>
      </c>
      <c r="F31" s="28">
        <v>31.54</v>
      </c>
      <c r="G31" s="28">
        <v>31.54</v>
      </c>
      <c r="H31" s="28">
        <v>31.54</v>
      </c>
      <c r="I31" s="28">
        <v>31.54</v>
      </c>
      <c r="J31" s="28">
        <v>31.54</v>
      </c>
      <c r="K31" s="28">
        <v>31.54</v>
      </c>
      <c r="L31" s="28">
        <v>31.54</v>
      </c>
      <c r="M31" s="48"/>
      <c r="N31" s="26"/>
      <c r="O31" s="62" t="s">
        <v>465</v>
      </c>
      <c r="P31" s="62" t="s">
        <v>5</v>
      </c>
      <c r="Q31" s="62" t="s">
        <v>466</v>
      </c>
      <c r="R31" s="62">
        <v>2020</v>
      </c>
      <c r="S31" s="68" t="s">
        <v>4</v>
      </c>
    </row>
    <row r="32" ht="30" spans="1:19">
      <c r="A32" s="35" t="s">
        <v>35</v>
      </c>
      <c r="B32" s="26"/>
      <c r="C32" s="26" t="s">
        <v>86</v>
      </c>
      <c r="D32" s="26" t="s">
        <v>218</v>
      </c>
      <c r="E32" s="26" t="s">
        <v>117</v>
      </c>
      <c r="F32" s="28">
        <v>31.54</v>
      </c>
      <c r="G32" s="28">
        <v>31.54</v>
      </c>
      <c r="H32" s="28">
        <v>31.54</v>
      </c>
      <c r="I32" s="28">
        <v>31.54</v>
      </c>
      <c r="J32" s="28">
        <v>31.54</v>
      </c>
      <c r="K32" s="28">
        <v>31.54</v>
      </c>
      <c r="L32" s="28">
        <v>31.54</v>
      </c>
      <c r="M32" s="48"/>
      <c r="N32" s="26"/>
      <c r="O32" s="63" t="s">
        <v>467</v>
      </c>
      <c r="P32" s="63" t="s">
        <v>468</v>
      </c>
      <c r="Q32" s="63"/>
      <c r="R32" s="63"/>
      <c r="S32" s="61"/>
    </row>
    <row r="33" ht="15.25" spans="1:19">
      <c r="A33" s="35" t="s">
        <v>35</v>
      </c>
      <c r="B33" s="26"/>
      <c r="C33" s="26" t="s">
        <v>89</v>
      </c>
      <c r="D33" s="26" t="s">
        <v>218</v>
      </c>
      <c r="E33" s="26" t="s">
        <v>119</v>
      </c>
      <c r="F33" s="28">
        <v>31.54</v>
      </c>
      <c r="G33" s="28">
        <v>31.54</v>
      </c>
      <c r="H33" s="28">
        <v>31.54</v>
      </c>
      <c r="I33" s="28">
        <v>31.54</v>
      </c>
      <c r="J33" s="28">
        <v>31.54</v>
      </c>
      <c r="K33" s="28">
        <v>31.54</v>
      </c>
      <c r="L33" s="28">
        <v>31.54</v>
      </c>
      <c r="M33" s="48"/>
      <c r="N33" s="26"/>
      <c r="O33" s="64" t="s">
        <v>469</v>
      </c>
      <c r="P33" s="64"/>
      <c r="Q33" s="64"/>
      <c r="R33" s="64"/>
      <c r="S33" s="61"/>
    </row>
    <row r="34" ht="14.5" spans="1:19">
      <c r="A34" s="35" t="s">
        <v>35</v>
      </c>
      <c r="B34" s="26"/>
      <c r="C34" s="26" t="s">
        <v>92</v>
      </c>
      <c r="D34" s="26" t="s">
        <v>218</v>
      </c>
      <c r="E34" s="26" t="s">
        <v>121</v>
      </c>
      <c r="F34" s="28">
        <v>31.54</v>
      </c>
      <c r="G34" s="28">
        <v>31.54</v>
      </c>
      <c r="H34" s="28">
        <v>31.54</v>
      </c>
      <c r="I34" s="28">
        <v>31.54</v>
      </c>
      <c r="J34" s="28">
        <v>31.54</v>
      </c>
      <c r="K34" s="28">
        <v>31.54</v>
      </c>
      <c r="L34" s="28">
        <v>31.54</v>
      </c>
      <c r="M34" s="48"/>
      <c r="N34" s="26"/>
      <c r="O34" s="61" t="s">
        <v>470</v>
      </c>
      <c r="P34" s="26" t="s">
        <v>108</v>
      </c>
      <c r="Q34" s="69" t="s">
        <v>471</v>
      </c>
      <c r="R34" s="69">
        <v>0.0941780821917808</v>
      </c>
      <c r="S34" s="61" t="s">
        <v>77</v>
      </c>
    </row>
    <row r="35" ht="14.5" spans="1:19">
      <c r="A35" s="35" t="s">
        <v>35</v>
      </c>
      <c r="B35" s="26"/>
      <c r="C35" s="26" t="s">
        <v>95</v>
      </c>
      <c r="D35" s="26" t="s">
        <v>218</v>
      </c>
      <c r="E35" s="26" t="s">
        <v>123</v>
      </c>
      <c r="F35" s="28">
        <v>31.54</v>
      </c>
      <c r="G35" s="28">
        <v>31.54</v>
      </c>
      <c r="H35" s="28">
        <v>31.54</v>
      </c>
      <c r="I35" s="28">
        <v>31.54</v>
      </c>
      <c r="J35" s="28">
        <v>31.54</v>
      </c>
      <c r="K35" s="28">
        <v>31.54</v>
      </c>
      <c r="L35" s="28">
        <v>31.54</v>
      </c>
      <c r="M35" s="48"/>
      <c r="O35" s="61" t="s">
        <v>470</v>
      </c>
      <c r="P35" s="26" t="s">
        <v>108</v>
      </c>
      <c r="Q35" s="69" t="s">
        <v>472</v>
      </c>
      <c r="R35" s="69">
        <v>0.102739726027397</v>
      </c>
      <c r="S35" s="61" t="s">
        <v>77</v>
      </c>
    </row>
    <row r="36" ht="14.5" spans="1:19">
      <c r="A36" s="35" t="s">
        <v>35</v>
      </c>
      <c r="B36" s="26"/>
      <c r="C36" s="26" t="s">
        <v>98</v>
      </c>
      <c r="D36" s="26" t="s">
        <v>218</v>
      </c>
      <c r="E36" s="26" t="s">
        <v>125</v>
      </c>
      <c r="F36" s="28">
        <v>31.54</v>
      </c>
      <c r="G36" s="28">
        <v>31.54</v>
      </c>
      <c r="H36" s="28">
        <v>31.54</v>
      </c>
      <c r="I36" s="28">
        <v>31.54</v>
      </c>
      <c r="J36" s="28">
        <v>31.54</v>
      </c>
      <c r="K36" s="28">
        <v>31.54</v>
      </c>
      <c r="L36" s="28">
        <v>31.54</v>
      </c>
      <c r="O36" s="61" t="s">
        <v>470</v>
      </c>
      <c r="P36" s="26" t="s">
        <v>108</v>
      </c>
      <c r="Q36" s="69" t="s">
        <v>473</v>
      </c>
      <c r="R36" s="69">
        <v>0.00856164383561644</v>
      </c>
      <c r="S36" s="61" t="s">
        <v>77</v>
      </c>
    </row>
    <row r="37" ht="14.5" spans="1:19">
      <c r="A37" s="35" t="s">
        <v>35</v>
      </c>
      <c r="B37" s="26"/>
      <c r="C37" s="26" t="s">
        <v>100</v>
      </c>
      <c r="D37" s="26" t="s">
        <v>218</v>
      </c>
      <c r="E37" s="26" t="s">
        <v>127</v>
      </c>
      <c r="F37" s="28">
        <v>31.54</v>
      </c>
      <c r="G37" s="28">
        <v>31.54</v>
      </c>
      <c r="H37" s="28">
        <v>31.54</v>
      </c>
      <c r="I37" s="28">
        <v>31.54</v>
      </c>
      <c r="J37" s="28">
        <v>31.54</v>
      </c>
      <c r="K37" s="28">
        <v>31.54</v>
      </c>
      <c r="L37" s="28">
        <v>31.54</v>
      </c>
      <c r="M37" s="26"/>
      <c r="O37" s="65" t="s">
        <v>470</v>
      </c>
      <c r="P37" s="26" t="s">
        <v>108</v>
      </c>
      <c r="Q37" s="69" t="s">
        <v>474</v>
      </c>
      <c r="R37" s="69">
        <v>0.126826484018265</v>
      </c>
      <c r="S37" s="61" t="s">
        <v>77</v>
      </c>
    </row>
    <row r="38" ht="14.5" spans="1:19">
      <c r="A38" s="35" t="s">
        <v>35</v>
      </c>
      <c r="B38" s="26"/>
      <c r="C38" s="26" t="s">
        <v>103</v>
      </c>
      <c r="D38" s="26" t="s">
        <v>218</v>
      </c>
      <c r="E38" s="26" t="s">
        <v>129</v>
      </c>
      <c r="F38" s="28">
        <v>31.54</v>
      </c>
      <c r="G38" s="28">
        <v>31.54</v>
      </c>
      <c r="H38" s="28">
        <v>31.54</v>
      </c>
      <c r="I38" s="28">
        <v>31.54</v>
      </c>
      <c r="J38" s="28">
        <v>31.54</v>
      </c>
      <c r="K38" s="28">
        <v>31.54</v>
      </c>
      <c r="L38" s="28">
        <v>31.54</v>
      </c>
      <c r="M38" s="26"/>
      <c r="O38" s="61" t="s">
        <v>470</v>
      </c>
      <c r="P38" s="26" t="s">
        <v>108</v>
      </c>
      <c r="Q38" s="69" t="s">
        <v>475</v>
      </c>
      <c r="R38" s="69">
        <v>0.138356164383562</v>
      </c>
      <c r="S38" s="61" t="s">
        <v>77</v>
      </c>
    </row>
    <row r="39" ht="14.5" spans="1:19">
      <c r="A39" s="35"/>
      <c r="B39" s="26"/>
      <c r="C39" s="26"/>
      <c r="D39" s="26"/>
      <c r="E39" s="26"/>
      <c r="F39" s="28"/>
      <c r="G39" s="28"/>
      <c r="H39" s="28"/>
      <c r="I39" s="28"/>
      <c r="J39" s="28"/>
      <c r="K39" s="28"/>
      <c r="L39" s="28"/>
      <c r="M39" s="26"/>
      <c r="O39" s="61" t="s">
        <v>470</v>
      </c>
      <c r="P39" s="26" t="s">
        <v>108</v>
      </c>
      <c r="Q39" s="69" t="s">
        <v>476</v>
      </c>
      <c r="R39" s="69">
        <v>0.0115296803652968</v>
      </c>
      <c r="S39" s="61" t="s">
        <v>77</v>
      </c>
    </row>
    <row r="40" ht="14.5" spans="1:19">
      <c r="A40" s="26"/>
      <c r="B40" s="26"/>
      <c r="C40" s="26"/>
      <c r="D40" s="26"/>
      <c r="E40" s="44" t="s">
        <v>420</v>
      </c>
      <c r="F40" s="26"/>
      <c r="G40" s="26"/>
      <c r="H40" s="26"/>
      <c r="I40" s="26"/>
      <c r="J40" s="26"/>
      <c r="K40" s="26"/>
      <c r="L40" s="26"/>
      <c r="O40" s="61" t="s">
        <v>470</v>
      </c>
      <c r="P40" s="26" t="s">
        <v>108</v>
      </c>
      <c r="Q40" s="69" t="s">
        <v>477</v>
      </c>
      <c r="R40" s="69">
        <v>0.0992009132420091</v>
      </c>
      <c r="S40" s="61" t="s">
        <v>77</v>
      </c>
    </row>
    <row r="41" ht="15.25" spans="1:19">
      <c r="A41" s="26"/>
      <c r="B41" s="26"/>
      <c r="C41" s="45" t="s">
        <v>13</v>
      </c>
      <c r="D41" s="45" t="s">
        <v>391</v>
      </c>
      <c r="E41" s="45" t="s">
        <v>5</v>
      </c>
      <c r="F41" s="27" t="s">
        <v>393</v>
      </c>
      <c r="G41" s="27" t="s">
        <v>394</v>
      </c>
      <c r="H41" s="27" t="s">
        <v>395</v>
      </c>
      <c r="I41" s="27" t="s">
        <v>396</v>
      </c>
      <c r="J41" s="27" t="s">
        <v>397</v>
      </c>
      <c r="K41" s="27" t="s">
        <v>398</v>
      </c>
      <c r="L41" s="27" t="s">
        <v>399</v>
      </c>
      <c r="O41" s="65" t="s">
        <v>470</v>
      </c>
      <c r="P41" s="26" t="s">
        <v>108</v>
      </c>
      <c r="Q41" s="69" t="s">
        <v>478</v>
      </c>
      <c r="R41" s="69">
        <v>0.108219178082192</v>
      </c>
      <c r="S41" s="61" t="s">
        <v>77</v>
      </c>
    </row>
    <row r="42" ht="14.5" spans="1:19">
      <c r="A42" s="35" t="s">
        <v>35</v>
      </c>
      <c r="B42" s="26"/>
      <c r="C42" s="26" t="s">
        <v>74</v>
      </c>
      <c r="D42" s="26" t="s">
        <v>218</v>
      </c>
      <c r="E42" s="26" t="s">
        <v>108</v>
      </c>
      <c r="F42" s="94">
        <v>0.8</v>
      </c>
      <c r="G42" s="94">
        <v>0.8</v>
      </c>
      <c r="H42" s="94">
        <v>0.8</v>
      </c>
      <c r="I42" s="94">
        <v>0.8</v>
      </c>
      <c r="J42" s="94">
        <v>0.8</v>
      </c>
      <c r="K42" s="94">
        <v>0.8</v>
      </c>
      <c r="L42" s="94">
        <v>0.8</v>
      </c>
      <c r="M42" s="47"/>
      <c r="N42" s="46"/>
      <c r="O42" s="61" t="s">
        <v>470</v>
      </c>
      <c r="P42" s="26" t="s">
        <v>108</v>
      </c>
      <c r="Q42" s="69" t="s">
        <v>479</v>
      </c>
      <c r="R42" s="69">
        <v>0.00901826484018265</v>
      </c>
      <c r="S42" s="61" t="s">
        <v>77</v>
      </c>
    </row>
    <row r="43" ht="14.5" spans="1:19">
      <c r="A43" s="35" t="s">
        <v>35</v>
      </c>
      <c r="B43" s="26"/>
      <c r="C43" s="26" t="s">
        <v>79</v>
      </c>
      <c r="D43" s="26" t="s">
        <v>218</v>
      </c>
      <c r="E43" s="26" t="s">
        <v>111</v>
      </c>
      <c r="F43" s="94">
        <f t="shared" ref="F43:L43" si="15">F42</f>
        <v>0.8</v>
      </c>
      <c r="G43" s="94">
        <f t="shared" si="15"/>
        <v>0.8</v>
      </c>
      <c r="H43" s="94">
        <f t="shared" si="15"/>
        <v>0.8</v>
      </c>
      <c r="I43" s="94">
        <f t="shared" si="15"/>
        <v>0.8</v>
      </c>
      <c r="J43" s="94">
        <f t="shared" si="15"/>
        <v>0.8</v>
      </c>
      <c r="K43" s="94">
        <f t="shared" si="15"/>
        <v>0.8</v>
      </c>
      <c r="L43" s="94">
        <f t="shared" si="15"/>
        <v>0.8</v>
      </c>
      <c r="M43" s="47"/>
      <c r="N43" s="46"/>
      <c r="O43" s="61" t="s">
        <v>470</v>
      </c>
      <c r="P43" s="26" t="s">
        <v>108</v>
      </c>
      <c r="Q43" s="69" t="s">
        <v>480</v>
      </c>
      <c r="R43" s="69">
        <v>0.138127853881279</v>
      </c>
      <c r="S43" s="61" t="s">
        <v>77</v>
      </c>
    </row>
    <row r="44" ht="14.5" spans="1:19">
      <c r="A44" s="35" t="s">
        <v>35</v>
      </c>
      <c r="B44" s="26"/>
      <c r="C44" s="26" t="s">
        <v>83</v>
      </c>
      <c r="D44" s="26" t="s">
        <v>218</v>
      </c>
      <c r="E44" s="26" t="s">
        <v>114</v>
      </c>
      <c r="F44" s="94">
        <f t="shared" ref="F44:L44" si="16">F43</f>
        <v>0.8</v>
      </c>
      <c r="G44" s="94">
        <f t="shared" si="16"/>
        <v>0.8</v>
      </c>
      <c r="H44" s="94">
        <f t="shared" si="16"/>
        <v>0.8</v>
      </c>
      <c r="I44" s="94">
        <f t="shared" si="16"/>
        <v>0.8</v>
      </c>
      <c r="J44" s="94">
        <f t="shared" si="16"/>
        <v>0.8</v>
      </c>
      <c r="K44" s="94">
        <f t="shared" si="16"/>
        <v>0.8</v>
      </c>
      <c r="L44" s="94">
        <f t="shared" si="16"/>
        <v>0.8</v>
      </c>
      <c r="M44" s="48"/>
      <c r="N44" s="26"/>
      <c r="O44" s="61" t="s">
        <v>470</v>
      </c>
      <c r="P44" s="26" t="s">
        <v>108</v>
      </c>
      <c r="Q44" s="69" t="s">
        <v>481</v>
      </c>
      <c r="R44" s="69">
        <v>0.150684931506849</v>
      </c>
      <c r="S44" s="61" t="s">
        <v>77</v>
      </c>
    </row>
    <row r="45" ht="14.5" spans="1:19">
      <c r="A45" s="35" t="s">
        <v>35</v>
      </c>
      <c r="B45" s="26"/>
      <c r="C45" s="26" t="s">
        <v>86</v>
      </c>
      <c r="D45" s="26" t="s">
        <v>218</v>
      </c>
      <c r="E45" s="26" t="s">
        <v>117</v>
      </c>
      <c r="F45" s="94">
        <f t="shared" ref="F45:L45" si="17">F44</f>
        <v>0.8</v>
      </c>
      <c r="G45" s="94">
        <f t="shared" si="17"/>
        <v>0.8</v>
      </c>
      <c r="H45" s="94">
        <f t="shared" si="17"/>
        <v>0.8</v>
      </c>
      <c r="I45" s="94">
        <f t="shared" si="17"/>
        <v>0.8</v>
      </c>
      <c r="J45" s="94">
        <f t="shared" si="17"/>
        <v>0.8</v>
      </c>
      <c r="K45" s="94">
        <f t="shared" si="17"/>
        <v>0.8</v>
      </c>
      <c r="L45" s="94">
        <f t="shared" si="17"/>
        <v>0.8</v>
      </c>
      <c r="M45" s="48"/>
      <c r="N45" s="26"/>
      <c r="O45" s="66" t="s">
        <v>470</v>
      </c>
      <c r="P45" s="95" t="s">
        <v>108</v>
      </c>
      <c r="Q45" s="70" t="s">
        <v>482</v>
      </c>
      <c r="R45" s="70">
        <v>0.0125570776255708</v>
      </c>
      <c r="S45" s="71" t="s">
        <v>77</v>
      </c>
    </row>
    <row r="46" ht="14.5" spans="1:19">
      <c r="A46" s="35" t="s">
        <v>35</v>
      </c>
      <c r="B46" s="26"/>
      <c r="C46" s="26" t="s">
        <v>89</v>
      </c>
      <c r="D46" s="26" t="s">
        <v>218</v>
      </c>
      <c r="E46" s="26" t="s">
        <v>119</v>
      </c>
      <c r="F46" s="94">
        <f t="shared" ref="F46:L46" si="18">F45</f>
        <v>0.8</v>
      </c>
      <c r="G46" s="94">
        <f t="shared" si="18"/>
        <v>0.8</v>
      </c>
      <c r="H46" s="94">
        <f t="shared" si="18"/>
        <v>0.8</v>
      </c>
      <c r="I46" s="94">
        <f t="shared" si="18"/>
        <v>0.8</v>
      </c>
      <c r="J46" s="94">
        <f t="shared" si="18"/>
        <v>0.8</v>
      </c>
      <c r="K46" s="94">
        <f t="shared" si="18"/>
        <v>0.8</v>
      </c>
      <c r="L46" s="94">
        <f t="shared" si="18"/>
        <v>0.8</v>
      </c>
      <c r="M46" s="48"/>
      <c r="N46" s="26"/>
      <c r="O46" s="61" t="s">
        <v>470</v>
      </c>
      <c r="P46" s="26" t="s">
        <v>111</v>
      </c>
      <c r="Q46" s="69" t="s">
        <v>471</v>
      </c>
      <c r="R46" s="69">
        <v>0.0941780821917808</v>
      </c>
      <c r="S46" s="61" t="s">
        <v>77</v>
      </c>
    </row>
    <row r="47" ht="14.5" spans="1:19">
      <c r="A47" s="35" t="s">
        <v>35</v>
      </c>
      <c r="B47" s="26"/>
      <c r="C47" s="26" t="s">
        <v>92</v>
      </c>
      <c r="D47" s="26" t="s">
        <v>218</v>
      </c>
      <c r="E47" s="26" t="s">
        <v>121</v>
      </c>
      <c r="F47" s="94">
        <f t="shared" ref="F47:L47" si="19">F46</f>
        <v>0.8</v>
      </c>
      <c r="G47" s="94">
        <f t="shared" si="19"/>
        <v>0.8</v>
      </c>
      <c r="H47" s="94">
        <f t="shared" si="19"/>
        <v>0.8</v>
      </c>
      <c r="I47" s="94">
        <f t="shared" si="19"/>
        <v>0.8</v>
      </c>
      <c r="J47" s="94">
        <f t="shared" si="19"/>
        <v>0.8</v>
      </c>
      <c r="K47" s="94">
        <f t="shared" si="19"/>
        <v>0.8</v>
      </c>
      <c r="L47" s="94">
        <f t="shared" si="19"/>
        <v>0.8</v>
      </c>
      <c r="M47" s="48"/>
      <c r="N47" s="26"/>
      <c r="O47" s="61" t="s">
        <v>470</v>
      </c>
      <c r="P47" s="26" t="s">
        <v>111</v>
      </c>
      <c r="Q47" s="69" t="s">
        <v>472</v>
      </c>
      <c r="R47" s="69">
        <v>0.102739726027397</v>
      </c>
      <c r="S47" s="61" t="s">
        <v>77</v>
      </c>
    </row>
    <row r="48" ht="14.5" spans="1:19">
      <c r="A48" s="35" t="s">
        <v>35</v>
      </c>
      <c r="B48" s="26"/>
      <c r="C48" s="26" t="s">
        <v>95</v>
      </c>
      <c r="D48" s="26" t="s">
        <v>218</v>
      </c>
      <c r="E48" s="26" t="s">
        <v>123</v>
      </c>
      <c r="F48" s="94">
        <f t="shared" ref="F48:L48" si="20">F47</f>
        <v>0.8</v>
      </c>
      <c r="G48" s="94">
        <f t="shared" si="20"/>
        <v>0.8</v>
      </c>
      <c r="H48" s="94">
        <f t="shared" si="20"/>
        <v>0.8</v>
      </c>
      <c r="I48" s="94">
        <f t="shared" si="20"/>
        <v>0.8</v>
      </c>
      <c r="J48" s="94">
        <f t="shared" si="20"/>
        <v>0.8</v>
      </c>
      <c r="K48" s="94">
        <f t="shared" si="20"/>
        <v>0.8</v>
      </c>
      <c r="L48" s="94">
        <f t="shared" si="20"/>
        <v>0.8</v>
      </c>
      <c r="M48" s="48"/>
      <c r="O48" s="61" t="s">
        <v>470</v>
      </c>
      <c r="P48" s="26" t="s">
        <v>111</v>
      </c>
      <c r="Q48" s="69" t="s">
        <v>473</v>
      </c>
      <c r="R48" s="69">
        <v>0.00856164383561644</v>
      </c>
      <c r="S48" s="61" t="s">
        <v>77</v>
      </c>
    </row>
    <row r="49" ht="14.5" spans="1:19">
      <c r="A49" s="35" t="s">
        <v>35</v>
      </c>
      <c r="B49" s="26"/>
      <c r="C49" s="26" t="s">
        <v>98</v>
      </c>
      <c r="D49" s="26" t="s">
        <v>218</v>
      </c>
      <c r="E49" s="26" t="s">
        <v>125</v>
      </c>
      <c r="F49" s="94">
        <f t="shared" ref="F49:L49" si="21">F48</f>
        <v>0.8</v>
      </c>
      <c r="G49" s="94">
        <f t="shared" si="21"/>
        <v>0.8</v>
      </c>
      <c r="H49" s="94">
        <f t="shared" si="21"/>
        <v>0.8</v>
      </c>
      <c r="I49" s="94">
        <f t="shared" si="21"/>
        <v>0.8</v>
      </c>
      <c r="J49" s="94">
        <f t="shared" si="21"/>
        <v>0.8</v>
      </c>
      <c r="K49" s="94">
        <f t="shared" si="21"/>
        <v>0.8</v>
      </c>
      <c r="L49" s="94">
        <f t="shared" si="21"/>
        <v>0.8</v>
      </c>
      <c r="O49" s="65" t="s">
        <v>470</v>
      </c>
      <c r="P49" s="26" t="s">
        <v>111</v>
      </c>
      <c r="Q49" s="69" t="s">
        <v>474</v>
      </c>
      <c r="R49" s="69">
        <v>0.126826484018265</v>
      </c>
      <c r="S49" s="61" t="s">
        <v>77</v>
      </c>
    </row>
    <row r="50" ht="14.5" spans="1:19">
      <c r="A50" s="35" t="s">
        <v>35</v>
      </c>
      <c r="B50" s="26"/>
      <c r="C50" s="26" t="s">
        <v>100</v>
      </c>
      <c r="D50" s="26" t="s">
        <v>218</v>
      </c>
      <c r="E50" s="26" t="s">
        <v>127</v>
      </c>
      <c r="F50" s="94">
        <f t="shared" ref="F50:L50" si="22">F49</f>
        <v>0.8</v>
      </c>
      <c r="G50" s="94">
        <f t="shared" si="22"/>
        <v>0.8</v>
      </c>
      <c r="H50" s="94">
        <f t="shared" si="22"/>
        <v>0.8</v>
      </c>
      <c r="I50" s="94">
        <f t="shared" si="22"/>
        <v>0.8</v>
      </c>
      <c r="J50" s="94">
        <f t="shared" si="22"/>
        <v>0.8</v>
      </c>
      <c r="K50" s="94">
        <f t="shared" si="22"/>
        <v>0.8</v>
      </c>
      <c r="L50" s="94">
        <f t="shared" si="22"/>
        <v>0.8</v>
      </c>
      <c r="M50" s="26"/>
      <c r="O50" s="61" t="s">
        <v>470</v>
      </c>
      <c r="P50" s="26" t="s">
        <v>111</v>
      </c>
      <c r="Q50" s="69" t="s">
        <v>475</v>
      </c>
      <c r="R50" s="69">
        <v>0.138356164383562</v>
      </c>
      <c r="S50" s="61" t="s">
        <v>77</v>
      </c>
    </row>
    <row r="51" ht="14.5" spans="1:19">
      <c r="A51" s="35" t="s">
        <v>35</v>
      </c>
      <c r="B51" s="26"/>
      <c r="C51" s="26" t="s">
        <v>103</v>
      </c>
      <c r="D51" s="26" t="s">
        <v>218</v>
      </c>
      <c r="E51" s="26" t="s">
        <v>129</v>
      </c>
      <c r="F51" s="94">
        <f t="shared" ref="F51:L51" si="23">F50</f>
        <v>0.8</v>
      </c>
      <c r="G51" s="94">
        <f t="shared" si="23"/>
        <v>0.8</v>
      </c>
      <c r="H51" s="94">
        <f t="shared" si="23"/>
        <v>0.8</v>
      </c>
      <c r="I51" s="94">
        <f t="shared" si="23"/>
        <v>0.8</v>
      </c>
      <c r="J51" s="94">
        <f t="shared" si="23"/>
        <v>0.8</v>
      </c>
      <c r="K51" s="94">
        <f t="shared" si="23"/>
        <v>0.8</v>
      </c>
      <c r="L51" s="94">
        <f t="shared" si="23"/>
        <v>0.8</v>
      </c>
      <c r="M51" s="26"/>
      <c r="O51" s="61" t="s">
        <v>470</v>
      </c>
      <c r="P51" s="26" t="s">
        <v>111</v>
      </c>
      <c r="Q51" s="69" t="s">
        <v>476</v>
      </c>
      <c r="R51" s="69">
        <v>0.0115296803652968</v>
      </c>
      <c r="S51" s="61" t="s">
        <v>77</v>
      </c>
    </row>
    <row r="52" ht="14.5" spans="1:19">
      <c r="A52" s="35"/>
      <c r="B52" s="26"/>
      <c r="C52" s="26"/>
      <c r="D52" s="26"/>
      <c r="E52" s="26"/>
      <c r="F52" s="28"/>
      <c r="G52" s="28"/>
      <c r="H52" s="28"/>
      <c r="I52" s="28"/>
      <c r="J52" s="28"/>
      <c r="K52" s="28"/>
      <c r="L52" s="28"/>
      <c r="M52" s="26"/>
      <c r="O52" s="61" t="s">
        <v>470</v>
      </c>
      <c r="P52" s="26" t="s">
        <v>111</v>
      </c>
      <c r="Q52" s="69" t="s">
        <v>477</v>
      </c>
      <c r="R52" s="69">
        <v>0.0992009132420091</v>
      </c>
      <c r="S52" s="61" t="s">
        <v>77</v>
      </c>
    </row>
    <row r="53" ht="14.5" spans="1:19">
      <c r="A53" s="26"/>
      <c r="B53" s="26"/>
      <c r="C53" s="26"/>
      <c r="D53" s="26"/>
      <c r="E53" s="44" t="s">
        <v>404</v>
      </c>
      <c r="F53" s="26"/>
      <c r="G53" s="26"/>
      <c r="H53" s="26"/>
      <c r="I53" s="26"/>
      <c r="J53" s="26"/>
      <c r="K53" s="26"/>
      <c r="L53" s="26"/>
      <c r="O53" s="65" t="s">
        <v>470</v>
      </c>
      <c r="P53" s="26" t="s">
        <v>111</v>
      </c>
      <c r="Q53" s="69" t="s">
        <v>478</v>
      </c>
      <c r="R53" s="69">
        <v>0.108219178082192</v>
      </c>
      <c r="S53" s="61" t="s">
        <v>77</v>
      </c>
    </row>
    <row r="54" ht="15.25" spans="1:19">
      <c r="A54" s="26"/>
      <c r="B54" s="26"/>
      <c r="C54" s="45" t="s">
        <v>13</v>
      </c>
      <c r="D54" s="45" t="s">
        <v>391</v>
      </c>
      <c r="E54" s="45" t="s">
        <v>5</v>
      </c>
      <c r="F54" s="27" t="s">
        <v>393</v>
      </c>
      <c r="G54" s="27" t="s">
        <v>394</v>
      </c>
      <c r="H54" s="27" t="s">
        <v>395</v>
      </c>
      <c r="I54" s="27" t="s">
        <v>396</v>
      </c>
      <c r="J54" s="27" t="s">
        <v>397</v>
      </c>
      <c r="K54" s="27" t="s">
        <v>398</v>
      </c>
      <c r="L54" s="27" t="s">
        <v>399</v>
      </c>
      <c r="O54" s="61" t="s">
        <v>470</v>
      </c>
      <c r="P54" s="26" t="s">
        <v>111</v>
      </c>
      <c r="Q54" s="69" t="s">
        <v>479</v>
      </c>
      <c r="R54" s="69">
        <v>0.00901826484018265</v>
      </c>
      <c r="S54" s="61" t="s">
        <v>77</v>
      </c>
    </row>
    <row r="55" ht="14.5" spans="1:19">
      <c r="A55" s="35" t="s">
        <v>35</v>
      </c>
      <c r="B55" s="26"/>
      <c r="C55" s="26" t="s">
        <v>74</v>
      </c>
      <c r="D55" s="26" t="s">
        <v>218</v>
      </c>
      <c r="E55" s="26" t="s">
        <v>108</v>
      </c>
      <c r="F55" s="60">
        <f>TechLighting!F55</f>
        <v>22</v>
      </c>
      <c r="G55" s="60">
        <f t="shared" ref="G55:L55" si="24">F55</f>
        <v>22</v>
      </c>
      <c r="H55" s="60">
        <f t="shared" si="24"/>
        <v>22</v>
      </c>
      <c r="I55" s="60">
        <f t="shared" si="24"/>
        <v>22</v>
      </c>
      <c r="J55" s="60">
        <f t="shared" si="24"/>
        <v>22</v>
      </c>
      <c r="K55" s="60">
        <f t="shared" si="24"/>
        <v>22</v>
      </c>
      <c r="L55" s="60">
        <f t="shared" si="24"/>
        <v>22</v>
      </c>
      <c r="M55" s="47"/>
      <c r="N55" s="46"/>
      <c r="O55" s="61" t="s">
        <v>470</v>
      </c>
      <c r="P55" s="26" t="s">
        <v>111</v>
      </c>
      <c r="Q55" s="69" t="s">
        <v>480</v>
      </c>
      <c r="R55" s="69">
        <v>0.138127853881279</v>
      </c>
      <c r="S55" s="61" t="s">
        <v>77</v>
      </c>
    </row>
    <row r="56" ht="14.5" spans="1:19">
      <c r="A56" s="35" t="s">
        <v>35</v>
      </c>
      <c r="B56" s="26"/>
      <c r="C56" s="26" t="s">
        <v>79</v>
      </c>
      <c r="D56" s="26" t="s">
        <v>218</v>
      </c>
      <c r="E56" s="26" t="s">
        <v>111</v>
      </c>
      <c r="F56" s="60">
        <f>TechLighting!F56</f>
        <v>22</v>
      </c>
      <c r="G56" s="60">
        <f t="shared" ref="G56:G64" si="25">F56</f>
        <v>22</v>
      </c>
      <c r="H56" s="60">
        <f t="shared" ref="H56:H64" si="26">G56</f>
        <v>22</v>
      </c>
      <c r="I56" s="60">
        <f t="shared" ref="I56:I64" si="27">H56</f>
        <v>22</v>
      </c>
      <c r="J56" s="60">
        <f t="shared" ref="J56:J64" si="28">I56</f>
        <v>22</v>
      </c>
      <c r="K56" s="60">
        <f t="shared" ref="K56:K64" si="29">J56</f>
        <v>22</v>
      </c>
      <c r="L56" s="60">
        <f t="shared" ref="L56:L64" si="30">K56</f>
        <v>22</v>
      </c>
      <c r="M56" s="47"/>
      <c r="N56" s="46"/>
      <c r="O56" s="61" t="s">
        <v>470</v>
      </c>
      <c r="P56" s="26" t="s">
        <v>111</v>
      </c>
      <c r="Q56" s="69" t="s">
        <v>481</v>
      </c>
      <c r="R56" s="69">
        <v>0.150684931506849</v>
      </c>
      <c r="S56" s="61" t="s">
        <v>77</v>
      </c>
    </row>
    <row r="57" ht="14.5" spans="1:19">
      <c r="A57" s="35" t="s">
        <v>35</v>
      </c>
      <c r="B57" s="26"/>
      <c r="C57" s="26" t="s">
        <v>83</v>
      </c>
      <c r="D57" s="26" t="s">
        <v>218</v>
      </c>
      <c r="E57" s="26" t="s">
        <v>114</v>
      </c>
      <c r="F57" s="60">
        <f>TechLighting!F57</f>
        <v>22</v>
      </c>
      <c r="G57" s="60">
        <f t="shared" si="25"/>
        <v>22</v>
      </c>
      <c r="H57" s="60">
        <f t="shared" si="26"/>
        <v>22</v>
      </c>
      <c r="I57" s="60">
        <f t="shared" si="27"/>
        <v>22</v>
      </c>
      <c r="J57" s="60">
        <f t="shared" si="28"/>
        <v>22</v>
      </c>
      <c r="K57" s="60">
        <f t="shared" si="29"/>
        <v>22</v>
      </c>
      <c r="L57" s="60">
        <f t="shared" si="30"/>
        <v>22</v>
      </c>
      <c r="M57" s="48"/>
      <c r="N57" s="26"/>
      <c r="O57" s="66" t="s">
        <v>470</v>
      </c>
      <c r="P57" s="26" t="s">
        <v>111</v>
      </c>
      <c r="Q57" s="70" t="s">
        <v>482</v>
      </c>
      <c r="R57" s="70">
        <v>0.0125570776255708</v>
      </c>
      <c r="S57" s="71" t="s">
        <v>77</v>
      </c>
    </row>
    <row r="58" ht="14.5" spans="1:19">
      <c r="A58" s="35" t="s">
        <v>35</v>
      </c>
      <c r="B58" s="26"/>
      <c r="C58" s="26" t="s">
        <v>86</v>
      </c>
      <c r="D58" s="26" t="s">
        <v>218</v>
      </c>
      <c r="E58" s="26" t="s">
        <v>117</v>
      </c>
      <c r="F58" s="60">
        <f>TechLighting!F58</f>
        <v>22</v>
      </c>
      <c r="G58" s="60">
        <f t="shared" si="25"/>
        <v>22</v>
      </c>
      <c r="H58" s="60">
        <f t="shared" si="26"/>
        <v>22</v>
      </c>
      <c r="I58" s="60">
        <f t="shared" si="27"/>
        <v>22</v>
      </c>
      <c r="J58" s="60">
        <f t="shared" si="28"/>
        <v>22</v>
      </c>
      <c r="K58" s="60">
        <f t="shared" si="29"/>
        <v>22</v>
      </c>
      <c r="L58" s="60">
        <f t="shared" si="30"/>
        <v>22</v>
      </c>
      <c r="M58" s="48"/>
      <c r="N58" s="26"/>
      <c r="O58" s="61" t="s">
        <v>470</v>
      </c>
      <c r="P58" s="26" t="s">
        <v>114</v>
      </c>
      <c r="Q58" s="69" t="s">
        <v>471</v>
      </c>
      <c r="R58" s="69">
        <v>0.0941780821917808</v>
      </c>
      <c r="S58" s="61" t="s">
        <v>77</v>
      </c>
    </row>
    <row r="59" ht="14.5" spans="1:19">
      <c r="A59" s="35" t="s">
        <v>35</v>
      </c>
      <c r="B59" s="26"/>
      <c r="C59" s="26" t="s">
        <v>89</v>
      </c>
      <c r="D59" s="26" t="s">
        <v>218</v>
      </c>
      <c r="E59" s="26" t="s">
        <v>119</v>
      </c>
      <c r="F59" s="60">
        <f>TechLighting!F59</f>
        <v>22</v>
      </c>
      <c r="G59" s="60">
        <f t="shared" si="25"/>
        <v>22</v>
      </c>
      <c r="H59" s="60">
        <f t="shared" si="26"/>
        <v>22</v>
      </c>
      <c r="I59" s="60">
        <f t="shared" si="27"/>
        <v>22</v>
      </c>
      <c r="J59" s="60">
        <f t="shared" si="28"/>
        <v>22</v>
      </c>
      <c r="K59" s="60">
        <f t="shared" si="29"/>
        <v>22</v>
      </c>
      <c r="L59" s="60">
        <f t="shared" si="30"/>
        <v>22</v>
      </c>
      <c r="M59" s="48"/>
      <c r="N59" s="26"/>
      <c r="O59" s="61" t="s">
        <v>470</v>
      </c>
      <c r="P59" s="26" t="s">
        <v>114</v>
      </c>
      <c r="Q59" s="69" t="s">
        <v>472</v>
      </c>
      <c r="R59" s="69">
        <v>0.102739726027397</v>
      </c>
      <c r="S59" s="61" t="s">
        <v>77</v>
      </c>
    </row>
    <row r="60" ht="14.5" spans="1:19">
      <c r="A60" s="35" t="s">
        <v>35</v>
      </c>
      <c r="B60" s="26"/>
      <c r="C60" s="26" t="s">
        <v>92</v>
      </c>
      <c r="D60" s="26" t="s">
        <v>218</v>
      </c>
      <c r="E60" s="26" t="s">
        <v>121</v>
      </c>
      <c r="F60" s="60">
        <f>TechLighting!F60</f>
        <v>22</v>
      </c>
      <c r="G60" s="60">
        <f t="shared" si="25"/>
        <v>22</v>
      </c>
      <c r="H60" s="60">
        <f t="shared" si="26"/>
        <v>22</v>
      </c>
      <c r="I60" s="60">
        <f t="shared" si="27"/>
        <v>22</v>
      </c>
      <c r="J60" s="60">
        <f t="shared" si="28"/>
        <v>22</v>
      </c>
      <c r="K60" s="60">
        <f t="shared" si="29"/>
        <v>22</v>
      </c>
      <c r="L60" s="60">
        <f t="shared" si="30"/>
        <v>22</v>
      </c>
      <c r="M60" s="48"/>
      <c r="N60" s="26"/>
      <c r="O60" s="61" t="s">
        <v>470</v>
      </c>
      <c r="P60" s="26" t="s">
        <v>114</v>
      </c>
      <c r="Q60" s="69" t="s">
        <v>473</v>
      </c>
      <c r="R60" s="69">
        <v>0.00856164383561644</v>
      </c>
      <c r="S60" s="61" t="s">
        <v>77</v>
      </c>
    </row>
    <row r="61" ht="14.5" spans="1:19">
      <c r="A61" s="35" t="s">
        <v>35</v>
      </c>
      <c r="B61" s="26"/>
      <c r="C61" s="26" t="s">
        <v>95</v>
      </c>
      <c r="D61" s="26" t="s">
        <v>218</v>
      </c>
      <c r="E61" s="26" t="s">
        <v>123</v>
      </c>
      <c r="F61" s="60">
        <f>TechLighting!F61</f>
        <v>22</v>
      </c>
      <c r="G61" s="60">
        <f t="shared" si="25"/>
        <v>22</v>
      </c>
      <c r="H61" s="60">
        <f t="shared" si="26"/>
        <v>22</v>
      </c>
      <c r="I61" s="60">
        <f t="shared" si="27"/>
        <v>22</v>
      </c>
      <c r="J61" s="60">
        <f t="shared" si="28"/>
        <v>22</v>
      </c>
      <c r="K61" s="60">
        <f t="shared" si="29"/>
        <v>22</v>
      </c>
      <c r="L61" s="60">
        <f t="shared" si="30"/>
        <v>22</v>
      </c>
      <c r="M61" s="48"/>
      <c r="O61" s="65" t="s">
        <v>470</v>
      </c>
      <c r="P61" s="26" t="s">
        <v>114</v>
      </c>
      <c r="Q61" s="69" t="s">
        <v>474</v>
      </c>
      <c r="R61" s="69">
        <v>0.126826484018265</v>
      </c>
      <c r="S61" s="61" t="s">
        <v>77</v>
      </c>
    </row>
    <row r="62" ht="14.5" spans="1:19">
      <c r="A62" s="35" t="s">
        <v>35</v>
      </c>
      <c r="B62" s="26"/>
      <c r="C62" s="26" t="s">
        <v>98</v>
      </c>
      <c r="D62" s="26" t="s">
        <v>218</v>
      </c>
      <c r="E62" s="26" t="s">
        <v>125</v>
      </c>
      <c r="F62" s="60">
        <f>TechLighting!F62</f>
        <v>22</v>
      </c>
      <c r="G62" s="60">
        <f t="shared" si="25"/>
        <v>22</v>
      </c>
      <c r="H62" s="60">
        <f t="shared" si="26"/>
        <v>22</v>
      </c>
      <c r="I62" s="60">
        <f t="shared" si="27"/>
        <v>22</v>
      </c>
      <c r="J62" s="60">
        <f t="shared" si="28"/>
        <v>22</v>
      </c>
      <c r="K62" s="60">
        <f t="shared" si="29"/>
        <v>22</v>
      </c>
      <c r="L62" s="60">
        <f t="shared" si="30"/>
        <v>22</v>
      </c>
      <c r="O62" s="61" t="s">
        <v>470</v>
      </c>
      <c r="P62" s="26" t="s">
        <v>114</v>
      </c>
      <c r="Q62" s="69" t="s">
        <v>475</v>
      </c>
      <c r="R62" s="69">
        <v>0.138356164383562</v>
      </c>
      <c r="S62" s="61" t="s">
        <v>77</v>
      </c>
    </row>
    <row r="63" ht="14.5" spans="1:19">
      <c r="A63" s="35" t="s">
        <v>35</v>
      </c>
      <c r="B63" s="26"/>
      <c r="C63" s="26" t="s">
        <v>100</v>
      </c>
      <c r="D63" s="26" t="s">
        <v>218</v>
      </c>
      <c r="E63" s="26" t="s">
        <v>127</v>
      </c>
      <c r="F63" s="60">
        <f>TechLighting!F63</f>
        <v>22</v>
      </c>
      <c r="G63" s="60">
        <f t="shared" si="25"/>
        <v>22</v>
      </c>
      <c r="H63" s="60">
        <f t="shared" si="26"/>
        <v>22</v>
      </c>
      <c r="I63" s="60">
        <f t="shared" si="27"/>
        <v>22</v>
      </c>
      <c r="J63" s="60">
        <f t="shared" si="28"/>
        <v>22</v>
      </c>
      <c r="K63" s="60">
        <f t="shared" si="29"/>
        <v>22</v>
      </c>
      <c r="L63" s="60">
        <f t="shared" si="30"/>
        <v>22</v>
      </c>
      <c r="M63" s="26"/>
      <c r="O63" s="61" t="s">
        <v>470</v>
      </c>
      <c r="P63" s="26" t="s">
        <v>114</v>
      </c>
      <c r="Q63" s="69" t="s">
        <v>476</v>
      </c>
      <c r="R63" s="69">
        <v>0.0115296803652968</v>
      </c>
      <c r="S63" s="61" t="s">
        <v>77</v>
      </c>
    </row>
    <row r="64" ht="14.5" spans="1:19">
      <c r="A64" s="35" t="s">
        <v>35</v>
      </c>
      <c r="B64" s="26"/>
      <c r="C64" s="26" t="s">
        <v>103</v>
      </c>
      <c r="D64" s="26" t="s">
        <v>218</v>
      </c>
      <c r="E64" s="26" t="s">
        <v>129</v>
      </c>
      <c r="F64" s="60">
        <f>TechLighting!F64</f>
        <v>22</v>
      </c>
      <c r="G64" s="60">
        <f t="shared" si="25"/>
        <v>22</v>
      </c>
      <c r="H64" s="60">
        <f t="shared" si="26"/>
        <v>22</v>
      </c>
      <c r="I64" s="60">
        <f t="shared" si="27"/>
        <v>22</v>
      </c>
      <c r="J64" s="60">
        <f t="shared" si="28"/>
        <v>22</v>
      </c>
      <c r="K64" s="60">
        <f t="shared" si="29"/>
        <v>22</v>
      </c>
      <c r="L64" s="60">
        <f t="shared" si="30"/>
        <v>22</v>
      </c>
      <c r="M64" s="26"/>
      <c r="O64" s="61" t="s">
        <v>470</v>
      </c>
      <c r="P64" s="26" t="s">
        <v>114</v>
      </c>
      <c r="Q64" s="69" t="s">
        <v>477</v>
      </c>
      <c r="R64" s="69">
        <v>0.0992009132420091</v>
      </c>
      <c r="S64" s="61" t="s">
        <v>77</v>
      </c>
    </row>
    <row r="65" ht="14.5" spans="15:19">
      <c r="O65" s="65" t="s">
        <v>470</v>
      </c>
      <c r="P65" s="26" t="s">
        <v>114</v>
      </c>
      <c r="Q65" s="69" t="s">
        <v>478</v>
      </c>
      <c r="R65" s="69">
        <v>0.108219178082192</v>
      </c>
      <c r="S65" s="61" t="s">
        <v>77</v>
      </c>
    </row>
    <row r="66" ht="14.5" spans="15:19">
      <c r="O66" s="61" t="s">
        <v>470</v>
      </c>
      <c r="P66" s="26" t="s">
        <v>114</v>
      </c>
      <c r="Q66" s="69" t="s">
        <v>479</v>
      </c>
      <c r="R66" s="69">
        <v>0.00901826484018265</v>
      </c>
      <c r="S66" s="61" t="s">
        <v>77</v>
      </c>
    </row>
    <row r="67" ht="14.5" spans="15:19">
      <c r="O67" s="61" t="s">
        <v>470</v>
      </c>
      <c r="P67" s="26" t="s">
        <v>114</v>
      </c>
      <c r="Q67" s="69" t="s">
        <v>480</v>
      </c>
      <c r="R67" s="69">
        <v>0.138127853881279</v>
      </c>
      <c r="S67" s="61" t="s">
        <v>77</v>
      </c>
    </row>
    <row r="68" ht="14.5" spans="15:19">
      <c r="O68" s="61" t="s">
        <v>470</v>
      </c>
      <c r="P68" s="26" t="s">
        <v>114</v>
      </c>
      <c r="Q68" s="69" t="s">
        <v>481</v>
      </c>
      <c r="R68" s="69">
        <v>0.150684931506849</v>
      </c>
      <c r="S68" s="61" t="s">
        <v>77</v>
      </c>
    </row>
    <row r="69" ht="14.5" spans="15:19">
      <c r="O69" s="66" t="s">
        <v>470</v>
      </c>
      <c r="P69" s="26" t="s">
        <v>114</v>
      </c>
      <c r="Q69" s="70" t="s">
        <v>482</v>
      </c>
      <c r="R69" s="70">
        <v>0.0125570776255708</v>
      </c>
      <c r="S69" s="71" t="s">
        <v>77</v>
      </c>
    </row>
    <row r="70" ht="14.5" spans="15:19">
      <c r="O70" s="61" t="s">
        <v>470</v>
      </c>
      <c r="P70" s="26" t="s">
        <v>117</v>
      </c>
      <c r="Q70" s="69" t="s">
        <v>471</v>
      </c>
      <c r="R70" s="69">
        <v>0.0941780821917808</v>
      </c>
      <c r="S70" s="61" t="s">
        <v>77</v>
      </c>
    </row>
    <row r="71" ht="14.5" spans="15:19">
      <c r="O71" s="61" t="s">
        <v>470</v>
      </c>
      <c r="P71" s="26" t="s">
        <v>117</v>
      </c>
      <c r="Q71" s="69" t="s">
        <v>472</v>
      </c>
      <c r="R71" s="69">
        <v>0.102739726027397</v>
      </c>
      <c r="S71" s="61" t="s">
        <v>77</v>
      </c>
    </row>
    <row r="72" ht="14.5" spans="15:19">
      <c r="O72" s="61" t="s">
        <v>470</v>
      </c>
      <c r="P72" s="26" t="s">
        <v>117</v>
      </c>
      <c r="Q72" s="69" t="s">
        <v>473</v>
      </c>
      <c r="R72" s="69">
        <v>0.00856164383561644</v>
      </c>
      <c r="S72" s="61" t="s">
        <v>77</v>
      </c>
    </row>
    <row r="73" ht="14.5" spans="15:19">
      <c r="O73" s="65" t="s">
        <v>470</v>
      </c>
      <c r="P73" s="26" t="s">
        <v>117</v>
      </c>
      <c r="Q73" s="69" t="s">
        <v>474</v>
      </c>
      <c r="R73" s="69">
        <v>0.126826484018265</v>
      </c>
      <c r="S73" s="61" t="s">
        <v>77</v>
      </c>
    </row>
    <row r="74" ht="14.5" spans="15:19">
      <c r="O74" s="61" t="s">
        <v>470</v>
      </c>
      <c r="P74" s="26" t="s">
        <v>117</v>
      </c>
      <c r="Q74" s="69" t="s">
        <v>475</v>
      </c>
      <c r="R74" s="69">
        <v>0.138356164383562</v>
      </c>
      <c r="S74" s="61" t="s">
        <v>77</v>
      </c>
    </row>
    <row r="75" ht="14.5" spans="15:19">
      <c r="O75" s="61" t="s">
        <v>470</v>
      </c>
      <c r="P75" s="26" t="s">
        <v>117</v>
      </c>
      <c r="Q75" s="69" t="s">
        <v>476</v>
      </c>
      <c r="R75" s="69">
        <v>0.0115296803652968</v>
      </c>
      <c r="S75" s="61" t="s">
        <v>77</v>
      </c>
    </row>
    <row r="76" ht="14.5" spans="15:19">
      <c r="O76" s="61" t="s">
        <v>470</v>
      </c>
      <c r="P76" s="26" t="s">
        <v>117</v>
      </c>
      <c r="Q76" s="69" t="s">
        <v>477</v>
      </c>
      <c r="R76" s="69">
        <v>0.0992009132420091</v>
      </c>
      <c r="S76" s="61" t="s">
        <v>77</v>
      </c>
    </row>
    <row r="77" ht="14.5" spans="15:19">
      <c r="O77" s="65" t="s">
        <v>470</v>
      </c>
      <c r="P77" s="26" t="s">
        <v>117</v>
      </c>
      <c r="Q77" s="69" t="s">
        <v>478</v>
      </c>
      <c r="R77" s="69">
        <v>0.108219178082192</v>
      </c>
      <c r="S77" s="61" t="s">
        <v>77</v>
      </c>
    </row>
    <row r="78" ht="14.5" spans="15:19">
      <c r="O78" s="61" t="s">
        <v>470</v>
      </c>
      <c r="P78" s="26" t="s">
        <v>117</v>
      </c>
      <c r="Q78" s="69" t="s">
        <v>479</v>
      </c>
      <c r="R78" s="69">
        <v>0.00901826484018265</v>
      </c>
      <c r="S78" s="61" t="s">
        <v>77</v>
      </c>
    </row>
    <row r="79" ht="14.5" spans="15:19">
      <c r="O79" s="61" t="s">
        <v>470</v>
      </c>
      <c r="P79" s="26" t="s">
        <v>117</v>
      </c>
      <c r="Q79" s="69" t="s">
        <v>480</v>
      </c>
      <c r="R79" s="69">
        <v>0.138127853881279</v>
      </c>
      <c r="S79" s="61" t="s">
        <v>77</v>
      </c>
    </row>
    <row r="80" ht="14.5" spans="15:19">
      <c r="O80" s="61" t="s">
        <v>470</v>
      </c>
      <c r="P80" s="26" t="s">
        <v>117</v>
      </c>
      <c r="Q80" s="69" t="s">
        <v>481</v>
      </c>
      <c r="R80" s="69">
        <v>0.150684931506849</v>
      </c>
      <c r="S80" s="61" t="s">
        <v>77</v>
      </c>
    </row>
    <row r="81" ht="14.5" spans="15:19">
      <c r="O81" s="66" t="s">
        <v>470</v>
      </c>
      <c r="P81" s="26" t="s">
        <v>117</v>
      </c>
      <c r="Q81" s="70" t="s">
        <v>482</v>
      </c>
      <c r="R81" s="70">
        <v>0.0125570776255708</v>
      </c>
      <c r="S81" s="71" t="s">
        <v>77</v>
      </c>
    </row>
    <row r="82" ht="14.5" spans="15:19">
      <c r="O82" s="61" t="s">
        <v>470</v>
      </c>
      <c r="P82" s="26" t="s">
        <v>119</v>
      </c>
      <c r="Q82" s="69" t="s">
        <v>471</v>
      </c>
      <c r="R82" s="69">
        <v>0.0941780821917808</v>
      </c>
      <c r="S82" s="61" t="s">
        <v>77</v>
      </c>
    </row>
    <row r="83" ht="14.5" spans="15:19">
      <c r="O83" s="61" t="s">
        <v>470</v>
      </c>
      <c r="P83" s="26" t="s">
        <v>119</v>
      </c>
      <c r="Q83" s="69" t="s">
        <v>472</v>
      </c>
      <c r="R83" s="69">
        <v>0.102739726027397</v>
      </c>
      <c r="S83" s="61" t="s">
        <v>77</v>
      </c>
    </row>
    <row r="84" ht="14.5" spans="15:19">
      <c r="O84" s="61" t="s">
        <v>470</v>
      </c>
      <c r="P84" s="26" t="s">
        <v>119</v>
      </c>
      <c r="Q84" s="69" t="s">
        <v>473</v>
      </c>
      <c r="R84" s="69">
        <v>0.00856164383561644</v>
      </c>
      <c r="S84" s="61" t="s">
        <v>77</v>
      </c>
    </row>
    <row r="85" ht="14.5" spans="15:19">
      <c r="O85" s="65" t="s">
        <v>470</v>
      </c>
      <c r="P85" s="26" t="s">
        <v>119</v>
      </c>
      <c r="Q85" s="69" t="s">
        <v>474</v>
      </c>
      <c r="R85" s="69">
        <v>0.126826484018265</v>
      </c>
      <c r="S85" s="61" t="s">
        <v>77</v>
      </c>
    </row>
    <row r="86" ht="14.5" spans="15:19">
      <c r="O86" s="61" t="s">
        <v>470</v>
      </c>
      <c r="P86" s="26" t="s">
        <v>119</v>
      </c>
      <c r="Q86" s="69" t="s">
        <v>475</v>
      </c>
      <c r="R86" s="69">
        <v>0.138356164383562</v>
      </c>
      <c r="S86" s="61" t="s">
        <v>77</v>
      </c>
    </row>
    <row r="87" ht="14.5" spans="15:19">
      <c r="O87" s="61" t="s">
        <v>470</v>
      </c>
      <c r="P87" s="26" t="s">
        <v>119</v>
      </c>
      <c r="Q87" s="69" t="s">
        <v>476</v>
      </c>
      <c r="R87" s="69">
        <v>0.0115296803652968</v>
      </c>
      <c r="S87" s="61" t="s">
        <v>77</v>
      </c>
    </row>
    <row r="88" ht="14.5" spans="15:19">
      <c r="O88" s="61" t="s">
        <v>470</v>
      </c>
      <c r="P88" s="26" t="s">
        <v>119</v>
      </c>
      <c r="Q88" s="69" t="s">
        <v>477</v>
      </c>
      <c r="R88" s="69">
        <v>0.0992009132420091</v>
      </c>
      <c r="S88" s="61" t="s">
        <v>77</v>
      </c>
    </row>
    <row r="89" ht="14.5" spans="15:19">
      <c r="O89" s="65" t="s">
        <v>470</v>
      </c>
      <c r="P89" s="26" t="s">
        <v>119</v>
      </c>
      <c r="Q89" s="69" t="s">
        <v>478</v>
      </c>
      <c r="R89" s="69">
        <v>0.108219178082192</v>
      </c>
      <c r="S89" s="61" t="s">
        <v>77</v>
      </c>
    </row>
    <row r="90" ht="14.5" spans="15:19">
      <c r="O90" s="61" t="s">
        <v>470</v>
      </c>
      <c r="P90" s="26" t="s">
        <v>119</v>
      </c>
      <c r="Q90" s="69" t="s">
        <v>479</v>
      </c>
      <c r="R90" s="69">
        <v>0.00901826484018265</v>
      </c>
      <c r="S90" s="61" t="s">
        <v>77</v>
      </c>
    </row>
    <row r="91" ht="14.5" spans="15:19">
      <c r="O91" s="61" t="s">
        <v>470</v>
      </c>
      <c r="P91" s="26" t="s">
        <v>119</v>
      </c>
      <c r="Q91" s="69" t="s">
        <v>480</v>
      </c>
      <c r="R91" s="69">
        <v>0.138127853881279</v>
      </c>
      <c r="S91" s="61" t="s">
        <v>77</v>
      </c>
    </row>
    <row r="92" ht="14.5" spans="15:19">
      <c r="O92" s="61" t="s">
        <v>470</v>
      </c>
      <c r="P92" s="26" t="s">
        <v>119</v>
      </c>
      <c r="Q92" s="69" t="s">
        <v>481</v>
      </c>
      <c r="R92" s="69">
        <v>0.150684931506849</v>
      </c>
      <c r="S92" s="61" t="s">
        <v>77</v>
      </c>
    </row>
    <row r="93" ht="14.5" spans="15:19">
      <c r="O93" s="66" t="s">
        <v>470</v>
      </c>
      <c r="P93" s="26" t="s">
        <v>119</v>
      </c>
      <c r="Q93" s="70" t="s">
        <v>482</v>
      </c>
      <c r="R93" s="70">
        <v>0.0125570776255708</v>
      </c>
      <c r="S93" s="71" t="s">
        <v>77</v>
      </c>
    </row>
    <row r="94" ht="14.5" spans="15:19">
      <c r="O94" s="61" t="s">
        <v>470</v>
      </c>
      <c r="P94" s="26" t="s">
        <v>121</v>
      </c>
      <c r="Q94" s="69" t="s">
        <v>471</v>
      </c>
      <c r="R94" s="69">
        <v>0.0941780821917808</v>
      </c>
      <c r="S94" s="61" t="s">
        <v>77</v>
      </c>
    </row>
    <row r="95" ht="14.5" spans="15:19">
      <c r="O95" s="61" t="s">
        <v>470</v>
      </c>
      <c r="P95" s="26" t="s">
        <v>121</v>
      </c>
      <c r="Q95" s="69" t="s">
        <v>472</v>
      </c>
      <c r="R95" s="69">
        <v>0.102739726027397</v>
      </c>
      <c r="S95" s="61" t="s">
        <v>77</v>
      </c>
    </row>
    <row r="96" ht="14.5" spans="15:19">
      <c r="O96" s="61" t="s">
        <v>470</v>
      </c>
      <c r="P96" s="26" t="s">
        <v>121</v>
      </c>
      <c r="Q96" s="69" t="s">
        <v>473</v>
      </c>
      <c r="R96" s="69">
        <v>0.00856164383561644</v>
      </c>
      <c r="S96" s="61" t="s">
        <v>77</v>
      </c>
    </row>
    <row r="97" ht="14.5" spans="15:19">
      <c r="O97" s="65" t="s">
        <v>470</v>
      </c>
      <c r="P97" s="26" t="s">
        <v>121</v>
      </c>
      <c r="Q97" s="69" t="s">
        <v>474</v>
      </c>
      <c r="R97" s="69">
        <v>0.126826484018265</v>
      </c>
      <c r="S97" s="61" t="s">
        <v>77</v>
      </c>
    </row>
    <row r="98" ht="14.5" spans="15:19">
      <c r="O98" s="61" t="s">
        <v>470</v>
      </c>
      <c r="P98" s="26" t="s">
        <v>121</v>
      </c>
      <c r="Q98" s="69" t="s">
        <v>475</v>
      </c>
      <c r="R98" s="69">
        <v>0.138356164383562</v>
      </c>
      <c r="S98" s="61" t="s">
        <v>77</v>
      </c>
    </row>
    <row r="99" ht="14.5" spans="15:19">
      <c r="O99" s="61" t="s">
        <v>470</v>
      </c>
      <c r="P99" s="26" t="s">
        <v>121</v>
      </c>
      <c r="Q99" s="69" t="s">
        <v>476</v>
      </c>
      <c r="R99" s="69">
        <v>0.0115296803652968</v>
      </c>
      <c r="S99" s="61" t="s">
        <v>77</v>
      </c>
    </row>
    <row r="100" ht="14.5" spans="15:19">
      <c r="O100" s="61" t="s">
        <v>470</v>
      </c>
      <c r="P100" s="26" t="s">
        <v>121</v>
      </c>
      <c r="Q100" s="69" t="s">
        <v>477</v>
      </c>
      <c r="R100" s="69">
        <v>0.0992009132420091</v>
      </c>
      <c r="S100" s="61" t="s">
        <v>77</v>
      </c>
    </row>
    <row r="101" ht="14.5" spans="15:19">
      <c r="O101" s="65" t="s">
        <v>470</v>
      </c>
      <c r="P101" s="26" t="s">
        <v>121</v>
      </c>
      <c r="Q101" s="69" t="s">
        <v>478</v>
      </c>
      <c r="R101" s="69">
        <v>0.108219178082192</v>
      </c>
      <c r="S101" s="61" t="s">
        <v>77</v>
      </c>
    </row>
    <row r="102" ht="14.5" spans="15:19">
      <c r="O102" s="61" t="s">
        <v>470</v>
      </c>
      <c r="P102" s="26" t="s">
        <v>121</v>
      </c>
      <c r="Q102" s="69" t="s">
        <v>479</v>
      </c>
      <c r="R102" s="69">
        <v>0.00901826484018265</v>
      </c>
      <c r="S102" s="61" t="s">
        <v>77</v>
      </c>
    </row>
    <row r="103" ht="14.5" spans="15:19">
      <c r="O103" s="61" t="s">
        <v>470</v>
      </c>
      <c r="P103" s="26" t="s">
        <v>121</v>
      </c>
      <c r="Q103" s="69" t="s">
        <v>480</v>
      </c>
      <c r="R103" s="69">
        <v>0.138127853881279</v>
      </c>
      <c r="S103" s="61" t="s">
        <v>77</v>
      </c>
    </row>
    <row r="104" ht="14.5" spans="15:19">
      <c r="O104" s="61" t="s">
        <v>470</v>
      </c>
      <c r="P104" s="26" t="s">
        <v>121</v>
      </c>
      <c r="Q104" s="69" t="s">
        <v>481</v>
      </c>
      <c r="R104" s="69">
        <v>0.150684931506849</v>
      </c>
      <c r="S104" s="61" t="s">
        <v>77</v>
      </c>
    </row>
    <row r="105" ht="14.5" spans="15:19">
      <c r="O105" s="66" t="s">
        <v>470</v>
      </c>
      <c r="P105" s="26" t="s">
        <v>121</v>
      </c>
      <c r="Q105" s="70" t="s">
        <v>482</v>
      </c>
      <c r="R105" s="70">
        <v>0.0125570776255708</v>
      </c>
      <c r="S105" s="71" t="s">
        <v>77</v>
      </c>
    </row>
    <row r="106" ht="14.5" spans="15:19">
      <c r="O106" s="61" t="s">
        <v>470</v>
      </c>
      <c r="P106" s="26" t="s">
        <v>123</v>
      </c>
      <c r="Q106" s="69" t="s">
        <v>471</v>
      </c>
      <c r="R106" s="69">
        <v>0.0941780821917808</v>
      </c>
      <c r="S106" s="61" t="s">
        <v>77</v>
      </c>
    </row>
    <row r="107" ht="14.5" spans="15:19">
      <c r="O107" s="61" t="s">
        <v>470</v>
      </c>
      <c r="P107" s="26" t="s">
        <v>123</v>
      </c>
      <c r="Q107" s="69" t="s">
        <v>472</v>
      </c>
      <c r="R107" s="69">
        <v>0.102739726027397</v>
      </c>
      <c r="S107" s="61" t="s">
        <v>77</v>
      </c>
    </row>
    <row r="108" ht="14.5" spans="15:19">
      <c r="O108" s="61" t="s">
        <v>470</v>
      </c>
      <c r="P108" s="26" t="s">
        <v>123</v>
      </c>
      <c r="Q108" s="69" t="s">
        <v>473</v>
      </c>
      <c r="R108" s="69">
        <v>0.00856164383561644</v>
      </c>
      <c r="S108" s="61" t="s">
        <v>77</v>
      </c>
    </row>
    <row r="109" ht="14.5" spans="15:19">
      <c r="O109" s="65" t="s">
        <v>470</v>
      </c>
      <c r="P109" s="26" t="s">
        <v>123</v>
      </c>
      <c r="Q109" s="69" t="s">
        <v>474</v>
      </c>
      <c r="R109" s="69">
        <v>0.126826484018265</v>
      </c>
      <c r="S109" s="61" t="s">
        <v>77</v>
      </c>
    </row>
    <row r="110" ht="14.5" spans="15:19">
      <c r="O110" s="61" t="s">
        <v>470</v>
      </c>
      <c r="P110" s="26" t="s">
        <v>123</v>
      </c>
      <c r="Q110" s="69" t="s">
        <v>475</v>
      </c>
      <c r="R110" s="69">
        <v>0.138356164383562</v>
      </c>
      <c r="S110" s="61" t="s">
        <v>77</v>
      </c>
    </row>
    <row r="111" ht="14.5" spans="15:19">
      <c r="O111" s="61" t="s">
        <v>470</v>
      </c>
      <c r="P111" s="26" t="s">
        <v>123</v>
      </c>
      <c r="Q111" s="69" t="s">
        <v>476</v>
      </c>
      <c r="R111" s="69">
        <v>0.0115296803652968</v>
      </c>
      <c r="S111" s="61" t="s">
        <v>77</v>
      </c>
    </row>
    <row r="112" ht="14.5" spans="15:19">
      <c r="O112" s="61" t="s">
        <v>470</v>
      </c>
      <c r="P112" s="26" t="s">
        <v>123</v>
      </c>
      <c r="Q112" s="69" t="s">
        <v>477</v>
      </c>
      <c r="R112" s="69">
        <v>0.0992009132420091</v>
      </c>
      <c r="S112" s="61" t="s">
        <v>77</v>
      </c>
    </row>
    <row r="113" ht="14.5" spans="15:19">
      <c r="O113" s="65" t="s">
        <v>470</v>
      </c>
      <c r="P113" s="26" t="s">
        <v>123</v>
      </c>
      <c r="Q113" s="69" t="s">
        <v>478</v>
      </c>
      <c r="R113" s="69">
        <v>0.108219178082192</v>
      </c>
      <c r="S113" s="61" t="s">
        <v>77</v>
      </c>
    </row>
    <row r="114" ht="14.5" spans="15:19">
      <c r="O114" s="61" t="s">
        <v>470</v>
      </c>
      <c r="P114" s="26" t="s">
        <v>123</v>
      </c>
      <c r="Q114" s="69" t="s">
        <v>479</v>
      </c>
      <c r="R114" s="69">
        <v>0.00901826484018265</v>
      </c>
      <c r="S114" s="61" t="s">
        <v>77</v>
      </c>
    </row>
    <row r="115" ht="14.5" spans="15:19">
      <c r="O115" s="61" t="s">
        <v>470</v>
      </c>
      <c r="P115" s="26" t="s">
        <v>123</v>
      </c>
      <c r="Q115" s="69" t="s">
        <v>480</v>
      </c>
      <c r="R115" s="69">
        <v>0.138127853881279</v>
      </c>
      <c r="S115" s="61" t="s">
        <v>77</v>
      </c>
    </row>
    <row r="116" ht="14.5" spans="15:19">
      <c r="O116" s="61" t="s">
        <v>470</v>
      </c>
      <c r="P116" s="26" t="s">
        <v>123</v>
      </c>
      <c r="Q116" s="69" t="s">
        <v>481</v>
      </c>
      <c r="R116" s="69">
        <v>0.150684931506849</v>
      </c>
      <c r="S116" s="61" t="s">
        <v>77</v>
      </c>
    </row>
    <row r="117" ht="14.5" spans="15:19">
      <c r="O117" s="66" t="s">
        <v>470</v>
      </c>
      <c r="P117" s="26" t="s">
        <v>123</v>
      </c>
      <c r="Q117" s="70" t="s">
        <v>482</v>
      </c>
      <c r="R117" s="70">
        <v>0.0125570776255708</v>
      </c>
      <c r="S117" s="71" t="s">
        <v>77</v>
      </c>
    </row>
    <row r="118" ht="14.5" spans="15:19">
      <c r="O118" s="61" t="s">
        <v>470</v>
      </c>
      <c r="P118" s="26" t="s">
        <v>125</v>
      </c>
      <c r="Q118" s="69" t="s">
        <v>471</v>
      </c>
      <c r="R118" s="69">
        <v>0.0941780821917808</v>
      </c>
      <c r="S118" s="61" t="s">
        <v>77</v>
      </c>
    </row>
    <row r="119" ht="14.5" spans="15:19">
      <c r="O119" s="61" t="s">
        <v>470</v>
      </c>
      <c r="P119" s="26" t="s">
        <v>125</v>
      </c>
      <c r="Q119" s="69" t="s">
        <v>472</v>
      </c>
      <c r="R119" s="69">
        <v>0.102739726027397</v>
      </c>
      <c r="S119" s="61" t="s">
        <v>77</v>
      </c>
    </row>
    <row r="120" ht="14.5" spans="15:19">
      <c r="O120" s="61" t="s">
        <v>470</v>
      </c>
      <c r="P120" s="26" t="s">
        <v>125</v>
      </c>
      <c r="Q120" s="69" t="s">
        <v>473</v>
      </c>
      <c r="R120" s="69">
        <v>0.00856164383561644</v>
      </c>
      <c r="S120" s="61" t="s">
        <v>77</v>
      </c>
    </row>
    <row r="121" ht="14.5" spans="15:19">
      <c r="O121" s="65" t="s">
        <v>470</v>
      </c>
      <c r="P121" s="26" t="s">
        <v>125</v>
      </c>
      <c r="Q121" s="69" t="s">
        <v>474</v>
      </c>
      <c r="R121" s="69">
        <v>0.126826484018265</v>
      </c>
      <c r="S121" s="61" t="s">
        <v>77</v>
      </c>
    </row>
    <row r="122" ht="14.5" spans="15:19">
      <c r="O122" s="61" t="s">
        <v>470</v>
      </c>
      <c r="P122" s="26" t="s">
        <v>125</v>
      </c>
      <c r="Q122" s="69" t="s">
        <v>475</v>
      </c>
      <c r="R122" s="69">
        <v>0.138356164383562</v>
      </c>
      <c r="S122" s="61" t="s">
        <v>77</v>
      </c>
    </row>
    <row r="123" ht="14.5" spans="15:19">
      <c r="O123" s="61" t="s">
        <v>470</v>
      </c>
      <c r="P123" s="26" t="s">
        <v>125</v>
      </c>
      <c r="Q123" s="69" t="s">
        <v>476</v>
      </c>
      <c r="R123" s="69">
        <v>0.0115296803652968</v>
      </c>
      <c r="S123" s="61" t="s">
        <v>77</v>
      </c>
    </row>
    <row r="124" ht="14.5" spans="15:19">
      <c r="O124" s="61" t="s">
        <v>470</v>
      </c>
      <c r="P124" s="26" t="s">
        <v>125</v>
      </c>
      <c r="Q124" s="69" t="s">
        <v>477</v>
      </c>
      <c r="R124" s="69">
        <v>0.0992009132420091</v>
      </c>
      <c r="S124" s="61" t="s">
        <v>77</v>
      </c>
    </row>
    <row r="125" ht="14.5" spans="15:19">
      <c r="O125" s="65" t="s">
        <v>470</v>
      </c>
      <c r="P125" s="26" t="s">
        <v>125</v>
      </c>
      <c r="Q125" s="69" t="s">
        <v>478</v>
      </c>
      <c r="R125" s="69">
        <v>0.108219178082192</v>
      </c>
      <c r="S125" s="61" t="s">
        <v>77</v>
      </c>
    </row>
    <row r="126" ht="14.5" spans="15:19">
      <c r="O126" s="61" t="s">
        <v>470</v>
      </c>
      <c r="P126" s="26" t="s">
        <v>125</v>
      </c>
      <c r="Q126" s="69" t="s">
        <v>479</v>
      </c>
      <c r="R126" s="69">
        <v>0.00901826484018265</v>
      </c>
      <c r="S126" s="61" t="s">
        <v>77</v>
      </c>
    </row>
    <row r="127" ht="14.5" spans="15:19">
      <c r="O127" s="61" t="s">
        <v>470</v>
      </c>
      <c r="P127" s="26" t="s">
        <v>125</v>
      </c>
      <c r="Q127" s="69" t="s">
        <v>480</v>
      </c>
      <c r="R127" s="69">
        <v>0.138127853881279</v>
      </c>
      <c r="S127" s="61" t="s">
        <v>77</v>
      </c>
    </row>
    <row r="128" ht="14.5" spans="15:19">
      <c r="O128" s="61" t="s">
        <v>470</v>
      </c>
      <c r="P128" s="26" t="s">
        <v>125</v>
      </c>
      <c r="Q128" s="69" t="s">
        <v>481</v>
      </c>
      <c r="R128" s="69">
        <v>0.150684931506849</v>
      </c>
      <c r="S128" s="61" t="s">
        <v>77</v>
      </c>
    </row>
    <row r="129" ht="14.5" spans="15:19">
      <c r="O129" s="66" t="s">
        <v>470</v>
      </c>
      <c r="P129" s="26" t="s">
        <v>125</v>
      </c>
      <c r="Q129" s="70" t="s">
        <v>482</v>
      </c>
      <c r="R129" s="70">
        <v>0.0125570776255708</v>
      </c>
      <c r="S129" s="71" t="s">
        <v>77</v>
      </c>
    </row>
    <row r="130" ht="14.5" spans="15:19">
      <c r="O130" s="61" t="s">
        <v>470</v>
      </c>
      <c r="P130" s="26" t="s">
        <v>127</v>
      </c>
      <c r="Q130" s="69" t="s">
        <v>471</v>
      </c>
      <c r="R130" s="69">
        <v>0.0941780821917808</v>
      </c>
      <c r="S130" s="61" t="s">
        <v>77</v>
      </c>
    </row>
    <row r="131" ht="14.5" spans="15:19">
      <c r="O131" s="61" t="s">
        <v>470</v>
      </c>
      <c r="P131" s="26" t="s">
        <v>127</v>
      </c>
      <c r="Q131" s="69" t="s">
        <v>472</v>
      </c>
      <c r="R131" s="69">
        <v>0.102739726027397</v>
      </c>
      <c r="S131" s="61" t="s">
        <v>77</v>
      </c>
    </row>
    <row r="132" ht="14.5" spans="15:19">
      <c r="O132" s="61" t="s">
        <v>470</v>
      </c>
      <c r="P132" s="26" t="s">
        <v>127</v>
      </c>
      <c r="Q132" s="69" t="s">
        <v>473</v>
      </c>
      <c r="R132" s="69">
        <v>0.00856164383561644</v>
      </c>
      <c r="S132" s="61" t="s">
        <v>77</v>
      </c>
    </row>
    <row r="133" ht="14.5" spans="15:19">
      <c r="O133" s="65" t="s">
        <v>470</v>
      </c>
      <c r="P133" s="26" t="s">
        <v>127</v>
      </c>
      <c r="Q133" s="69" t="s">
        <v>474</v>
      </c>
      <c r="R133" s="69">
        <v>0.126826484018265</v>
      </c>
      <c r="S133" s="61" t="s">
        <v>77</v>
      </c>
    </row>
    <row r="134" ht="14.5" spans="15:19">
      <c r="O134" s="61" t="s">
        <v>470</v>
      </c>
      <c r="P134" s="26" t="s">
        <v>127</v>
      </c>
      <c r="Q134" s="69" t="s">
        <v>475</v>
      </c>
      <c r="R134" s="69">
        <v>0.138356164383562</v>
      </c>
      <c r="S134" s="61" t="s">
        <v>77</v>
      </c>
    </row>
    <row r="135" ht="14.5" spans="15:19">
      <c r="O135" s="61" t="s">
        <v>470</v>
      </c>
      <c r="P135" s="26" t="s">
        <v>127</v>
      </c>
      <c r="Q135" s="69" t="s">
        <v>476</v>
      </c>
      <c r="R135" s="69">
        <v>0.0115296803652968</v>
      </c>
      <c r="S135" s="61" t="s">
        <v>77</v>
      </c>
    </row>
    <row r="136" ht="14.5" spans="15:19">
      <c r="O136" s="61" t="s">
        <v>470</v>
      </c>
      <c r="P136" s="26" t="s">
        <v>127</v>
      </c>
      <c r="Q136" s="69" t="s">
        <v>477</v>
      </c>
      <c r="R136" s="69">
        <v>0.0992009132420091</v>
      </c>
      <c r="S136" s="61" t="s">
        <v>77</v>
      </c>
    </row>
    <row r="137" ht="14.5" spans="15:19">
      <c r="O137" s="65" t="s">
        <v>470</v>
      </c>
      <c r="P137" s="26" t="s">
        <v>127</v>
      </c>
      <c r="Q137" s="69" t="s">
        <v>478</v>
      </c>
      <c r="R137" s="69">
        <v>0.108219178082192</v>
      </c>
      <c r="S137" s="61" t="s">
        <v>77</v>
      </c>
    </row>
    <row r="138" ht="14.5" spans="15:19">
      <c r="O138" s="61" t="s">
        <v>470</v>
      </c>
      <c r="P138" s="26" t="s">
        <v>127</v>
      </c>
      <c r="Q138" s="69" t="s">
        <v>479</v>
      </c>
      <c r="R138" s="69">
        <v>0.00901826484018265</v>
      </c>
      <c r="S138" s="61" t="s">
        <v>77</v>
      </c>
    </row>
    <row r="139" ht="14.5" spans="15:19">
      <c r="O139" s="61" t="s">
        <v>470</v>
      </c>
      <c r="P139" s="26" t="s">
        <v>127</v>
      </c>
      <c r="Q139" s="69" t="s">
        <v>480</v>
      </c>
      <c r="R139" s="69">
        <v>0.138127853881279</v>
      </c>
      <c r="S139" s="61" t="s">
        <v>77</v>
      </c>
    </row>
    <row r="140" ht="14.5" spans="15:19">
      <c r="O140" s="61" t="s">
        <v>470</v>
      </c>
      <c r="P140" s="26" t="s">
        <v>127</v>
      </c>
      <c r="Q140" s="69" t="s">
        <v>481</v>
      </c>
      <c r="R140" s="69">
        <v>0.150684931506849</v>
      </c>
      <c r="S140" s="61" t="s">
        <v>77</v>
      </c>
    </row>
    <row r="141" ht="14.5" spans="15:19">
      <c r="O141" s="66" t="s">
        <v>470</v>
      </c>
      <c r="P141" s="26" t="s">
        <v>127</v>
      </c>
      <c r="Q141" s="70" t="s">
        <v>482</v>
      </c>
      <c r="R141" s="70">
        <v>0.0125570776255708</v>
      </c>
      <c r="S141" s="71" t="s">
        <v>77</v>
      </c>
    </row>
    <row r="142" ht="14.5" spans="15:19">
      <c r="O142" s="61" t="s">
        <v>470</v>
      </c>
      <c r="P142" s="26" t="s">
        <v>129</v>
      </c>
      <c r="Q142" s="69" t="s">
        <v>471</v>
      </c>
      <c r="R142" s="69">
        <v>0.0941780821917808</v>
      </c>
      <c r="S142" s="61" t="s">
        <v>77</v>
      </c>
    </row>
    <row r="143" ht="14.5" spans="15:19">
      <c r="O143" s="61" t="s">
        <v>470</v>
      </c>
      <c r="P143" s="26" t="s">
        <v>129</v>
      </c>
      <c r="Q143" s="69" t="s">
        <v>472</v>
      </c>
      <c r="R143" s="69">
        <v>0.102739726027397</v>
      </c>
      <c r="S143" s="61" t="s">
        <v>77</v>
      </c>
    </row>
    <row r="144" ht="14.5" spans="15:19">
      <c r="O144" s="61" t="s">
        <v>470</v>
      </c>
      <c r="P144" s="26" t="s">
        <v>129</v>
      </c>
      <c r="Q144" s="69" t="s">
        <v>473</v>
      </c>
      <c r="R144" s="69">
        <v>0.00856164383561644</v>
      </c>
      <c r="S144" s="61" t="s">
        <v>77</v>
      </c>
    </row>
    <row r="145" ht="14.5" spans="15:19">
      <c r="O145" s="65" t="s">
        <v>470</v>
      </c>
      <c r="P145" s="26" t="s">
        <v>129</v>
      </c>
      <c r="Q145" s="69" t="s">
        <v>474</v>
      </c>
      <c r="R145" s="69">
        <v>0.126826484018265</v>
      </c>
      <c r="S145" s="61" t="s">
        <v>77</v>
      </c>
    </row>
    <row r="146" ht="14.5" spans="15:19">
      <c r="O146" s="61" t="s">
        <v>470</v>
      </c>
      <c r="P146" s="26" t="s">
        <v>129</v>
      </c>
      <c r="Q146" s="69" t="s">
        <v>475</v>
      </c>
      <c r="R146" s="69">
        <v>0.138356164383562</v>
      </c>
      <c r="S146" s="61" t="s">
        <v>77</v>
      </c>
    </row>
    <row r="147" ht="14.5" spans="15:19">
      <c r="O147" s="61" t="s">
        <v>470</v>
      </c>
      <c r="P147" s="26" t="s">
        <v>129</v>
      </c>
      <c r="Q147" s="69" t="s">
        <v>476</v>
      </c>
      <c r="R147" s="69">
        <v>0.0115296803652968</v>
      </c>
      <c r="S147" s="61" t="s">
        <v>77</v>
      </c>
    </row>
    <row r="148" ht="14.5" spans="15:19">
      <c r="O148" s="61" t="s">
        <v>470</v>
      </c>
      <c r="P148" s="26" t="s">
        <v>129</v>
      </c>
      <c r="Q148" s="69" t="s">
        <v>477</v>
      </c>
      <c r="R148" s="69">
        <v>0.0992009132420091</v>
      </c>
      <c r="S148" s="61" t="s">
        <v>77</v>
      </c>
    </row>
    <row r="149" ht="14.5" spans="15:19">
      <c r="O149" s="65" t="s">
        <v>470</v>
      </c>
      <c r="P149" s="26" t="s">
        <v>129</v>
      </c>
      <c r="Q149" s="69" t="s">
        <v>478</v>
      </c>
      <c r="R149" s="69">
        <v>0.108219178082192</v>
      </c>
      <c r="S149" s="61" t="s">
        <v>77</v>
      </c>
    </row>
    <row r="150" ht="14.5" spans="15:19">
      <c r="O150" s="61" t="s">
        <v>470</v>
      </c>
      <c r="P150" s="26" t="s">
        <v>129</v>
      </c>
      <c r="Q150" s="69" t="s">
        <v>479</v>
      </c>
      <c r="R150" s="69">
        <v>0.00901826484018265</v>
      </c>
      <c r="S150" s="61" t="s">
        <v>77</v>
      </c>
    </row>
    <row r="151" ht="14.5" spans="15:19">
      <c r="O151" s="61" t="s">
        <v>470</v>
      </c>
      <c r="P151" s="26" t="s">
        <v>129</v>
      </c>
      <c r="Q151" s="69" t="s">
        <v>480</v>
      </c>
      <c r="R151" s="69">
        <v>0.138127853881279</v>
      </c>
      <c r="S151" s="61" t="s">
        <v>77</v>
      </c>
    </row>
    <row r="152" ht="14.5" spans="15:19">
      <c r="O152" s="61" t="s">
        <v>470</v>
      </c>
      <c r="P152" s="26" t="s">
        <v>129</v>
      </c>
      <c r="Q152" s="69" t="s">
        <v>481</v>
      </c>
      <c r="R152" s="69">
        <v>0.150684931506849</v>
      </c>
      <c r="S152" s="61" t="s">
        <v>77</v>
      </c>
    </row>
    <row r="153" ht="14.5" spans="15:19">
      <c r="O153" s="66" t="s">
        <v>470</v>
      </c>
      <c r="P153" s="26" t="s">
        <v>129</v>
      </c>
      <c r="Q153" s="70" t="s">
        <v>482</v>
      </c>
      <c r="R153" s="70">
        <v>0.0125570776255708</v>
      </c>
      <c r="S153" s="71" t="s">
        <v>77</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70" zoomScaleNormal="70" workbookViewId="0">
      <selection activeCell="R14" sqref="R14"/>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6"/>
      <c r="B1" s="26"/>
      <c r="C1" s="26"/>
      <c r="D1" s="26"/>
      <c r="E1" s="26"/>
      <c r="F1" s="26"/>
      <c r="G1" s="26"/>
      <c r="H1" s="26"/>
      <c r="I1" s="26"/>
      <c r="J1" s="26"/>
      <c r="K1" s="26"/>
      <c r="L1" s="28"/>
      <c r="M1" s="26"/>
      <c r="N1" s="26"/>
      <c r="O1" s="26"/>
      <c r="P1" s="26"/>
      <c r="U1" s="28">
        <v>1</v>
      </c>
      <c r="V1" s="28">
        <v>1</v>
      </c>
      <c r="W1" s="28">
        <v>1</v>
      </c>
      <c r="X1" s="28">
        <v>1</v>
      </c>
      <c r="Y1" s="28">
        <v>1</v>
      </c>
      <c r="Z1" s="28">
        <v>1</v>
      </c>
      <c r="AA1" s="28">
        <v>1</v>
      </c>
    </row>
    <row r="2" ht="14.5" spans="1:27">
      <c r="A2" s="26"/>
      <c r="B2" s="26"/>
      <c r="C2" s="26"/>
      <c r="D2" s="26"/>
      <c r="E2" s="44" t="s">
        <v>447</v>
      </c>
      <c r="F2" s="26"/>
      <c r="G2" s="26"/>
      <c r="H2" s="26"/>
      <c r="I2" s="26"/>
      <c r="J2" s="26"/>
      <c r="K2" s="26"/>
      <c r="L2" s="26"/>
      <c r="M2" s="26"/>
      <c r="N2" s="26"/>
      <c r="O2" s="26"/>
      <c r="P2" s="26"/>
      <c r="U2" s="28">
        <v>1</v>
      </c>
      <c r="V2" s="28">
        <v>1</v>
      </c>
      <c r="W2" s="28">
        <v>1</v>
      </c>
      <c r="X2" s="28">
        <v>1</v>
      </c>
      <c r="Y2" s="28">
        <v>1</v>
      </c>
      <c r="Z2" s="28">
        <v>1</v>
      </c>
      <c r="AA2" s="28">
        <v>1</v>
      </c>
    </row>
    <row r="3" ht="15.25" spans="1:27">
      <c r="A3" s="26"/>
      <c r="B3" s="26"/>
      <c r="C3" s="45" t="s">
        <v>13</v>
      </c>
      <c r="D3" s="45" t="s">
        <v>391</v>
      </c>
      <c r="E3" s="45" t="s">
        <v>392</v>
      </c>
      <c r="F3" s="27" t="s">
        <v>393</v>
      </c>
      <c r="G3" s="27" t="s">
        <v>394</v>
      </c>
      <c r="H3" s="27" t="s">
        <v>395</v>
      </c>
      <c r="I3" s="27" t="s">
        <v>396</v>
      </c>
      <c r="J3" s="27" t="s">
        <v>397</v>
      </c>
      <c r="K3" s="27" t="s">
        <v>398</v>
      </c>
      <c r="L3" s="27" t="s">
        <v>399</v>
      </c>
      <c r="M3" s="26"/>
      <c r="N3" s="26"/>
      <c r="O3" s="26"/>
      <c r="P3" s="26"/>
      <c r="U3" s="28">
        <v>1</v>
      </c>
      <c r="V3" s="28">
        <v>1</v>
      </c>
      <c r="W3" s="28">
        <v>1</v>
      </c>
      <c r="X3" s="28">
        <v>1</v>
      </c>
      <c r="Y3" s="28">
        <v>1</v>
      </c>
      <c r="Z3" s="28">
        <v>1</v>
      </c>
      <c r="AA3" s="28">
        <v>1</v>
      </c>
    </row>
    <row r="4" ht="14.5" spans="1:27">
      <c r="A4" s="35" t="s">
        <v>35</v>
      </c>
      <c r="B4" s="26"/>
      <c r="C4" s="26" t="s">
        <v>106</v>
      </c>
      <c r="D4" s="26" t="s">
        <v>218</v>
      </c>
      <c r="E4" s="26" t="s">
        <v>133</v>
      </c>
      <c r="F4" s="28">
        <f t="shared" ref="F4:F35" si="0">U1*U69/F134/F199</f>
        <v>0.0126823081800888</v>
      </c>
      <c r="G4" s="28">
        <f t="shared" ref="G4:G35" si="1">V1*V69/G134/G199</f>
        <v>0.0634115409004439</v>
      </c>
      <c r="H4" s="28">
        <f t="shared" ref="H4:H35" si="2">W1*W69/H134/H199</f>
        <v>0.0697526949904883</v>
      </c>
      <c r="I4" s="28">
        <f t="shared" ref="I4:I35" si="3">X1*X69/I134/I199</f>
        <v>0.00634115409004439</v>
      </c>
      <c r="J4" s="28">
        <f t="shared" ref="J4:J35" si="4">Y1*Y69/J134/J199</f>
        <v>0.0126823081800888</v>
      </c>
      <c r="K4" s="28">
        <f t="shared" ref="K4:K35" si="5">Z1*Z69/K134/K199</f>
        <v>0.0507292327203551</v>
      </c>
      <c r="L4" s="28">
        <f t="shared" ref="L4:L35" si="6">AA1*AA69/L134/L199</f>
        <v>0.0221940393151554</v>
      </c>
      <c r="M4" s="46"/>
      <c r="N4" s="46" t="s">
        <v>449</v>
      </c>
      <c r="O4" s="46"/>
      <c r="P4" s="46"/>
      <c r="U4" s="28">
        <v>1</v>
      </c>
      <c r="V4" s="28">
        <v>1</v>
      </c>
      <c r="W4" s="28">
        <v>1</v>
      </c>
      <c r="X4" s="28">
        <v>1</v>
      </c>
      <c r="Y4" s="28">
        <v>1</v>
      </c>
      <c r="Z4" s="28">
        <v>1</v>
      </c>
      <c r="AA4" s="28">
        <v>1</v>
      </c>
    </row>
    <row r="5" ht="14.5" spans="1:27">
      <c r="A5" s="35" t="s">
        <v>113</v>
      </c>
      <c r="B5" s="26"/>
      <c r="C5" s="26" t="s">
        <v>109</v>
      </c>
      <c r="D5" s="26" t="s">
        <v>222</v>
      </c>
      <c r="E5" s="26" t="s">
        <v>133</v>
      </c>
      <c r="F5" s="28">
        <f t="shared" si="0"/>
        <v>0</v>
      </c>
      <c r="G5" s="28">
        <f t="shared" si="1"/>
        <v>0.1</v>
      </c>
      <c r="H5" s="28">
        <f t="shared" si="2"/>
        <v>0.1</v>
      </c>
      <c r="I5" s="28">
        <f t="shared" si="3"/>
        <v>0</v>
      </c>
      <c r="J5" s="28">
        <f t="shared" si="4"/>
        <v>0</v>
      </c>
      <c r="K5" s="28">
        <f t="shared" si="5"/>
        <v>0.1</v>
      </c>
      <c r="L5" s="28">
        <f t="shared" si="6"/>
        <v>0</v>
      </c>
      <c r="M5" s="46"/>
      <c r="N5" s="46"/>
      <c r="O5" s="46"/>
      <c r="P5" s="46"/>
      <c r="U5" s="28">
        <v>1</v>
      </c>
      <c r="V5" s="28">
        <v>1</v>
      </c>
      <c r="W5" s="28">
        <v>1</v>
      </c>
      <c r="X5" s="28">
        <v>1</v>
      </c>
      <c r="Y5" s="28">
        <v>1</v>
      </c>
      <c r="Z5" s="28">
        <v>1</v>
      </c>
      <c r="AA5" s="28">
        <v>1</v>
      </c>
    </row>
    <row r="6" ht="14.5" spans="1:27">
      <c r="A6" s="32" t="s">
        <v>61</v>
      </c>
      <c r="B6" s="26"/>
      <c r="C6" s="26" t="s">
        <v>112</v>
      </c>
      <c r="D6" s="26" t="s">
        <v>224</v>
      </c>
      <c r="E6" s="26" t="s">
        <v>133</v>
      </c>
      <c r="F6" s="28">
        <f t="shared" si="0"/>
        <v>0</v>
      </c>
      <c r="G6" s="28">
        <f t="shared" si="1"/>
        <v>0</v>
      </c>
      <c r="H6" s="28">
        <f t="shared" si="2"/>
        <v>0</v>
      </c>
      <c r="I6" s="28">
        <f t="shared" si="3"/>
        <v>0</v>
      </c>
      <c r="J6" s="28">
        <f t="shared" si="4"/>
        <v>0</v>
      </c>
      <c r="K6" s="28">
        <f t="shared" si="5"/>
        <v>0</v>
      </c>
      <c r="L6" s="28">
        <f t="shared" si="6"/>
        <v>0</v>
      </c>
      <c r="M6" s="46"/>
      <c r="N6" s="46"/>
      <c r="O6" s="46"/>
      <c r="P6" s="46"/>
      <c r="U6" s="28">
        <v>1</v>
      </c>
      <c r="V6" s="28">
        <v>1</v>
      </c>
      <c r="W6" s="28">
        <v>1</v>
      </c>
      <c r="X6" s="28">
        <v>1</v>
      </c>
      <c r="Y6" s="28">
        <v>1</v>
      </c>
      <c r="Z6" s="28">
        <v>1</v>
      </c>
      <c r="AA6" s="28">
        <v>1</v>
      </c>
    </row>
    <row r="7" ht="14.5" spans="1:27">
      <c r="A7" s="31" t="s">
        <v>65</v>
      </c>
      <c r="B7" s="26"/>
      <c r="C7" s="26" t="s">
        <v>115</v>
      </c>
      <c r="D7" s="26" t="s">
        <v>226</v>
      </c>
      <c r="E7" s="26" t="s">
        <v>133</v>
      </c>
      <c r="F7" s="28">
        <f t="shared" si="0"/>
        <v>0</v>
      </c>
      <c r="G7" s="28">
        <f t="shared" si="1"/>
        <v>0</v>
      </c>
      <c r="H7" s="28">
        <f t="shared" si="2"/>
        <v>0</v>
      </c>
      <c r="I7" s="28">
        <f t="shared" si="3"/>
        <v>0</v>
      </c>
      <c r="J7" s="28">
        <f t="shared" si="4"/>
        <v>0</v>
      </c>
      <c r="K7" s="28">
        <f t="shared" si="5"/>
        <v>0</v>
      </c>
      <c r="L7" s="28">
        <f t="shared" si="6"/>
        <v>0</v>
      </c>
      <c r="M7" s="46"/>
      <c r="N7" s="46"/>
      <c r="O7" s="46"/>
      <c r="P7" s="46"/>
      <c r="U7" s="28">
        <v>1</v>
      </c>
      <c r="V7" s="28">
        <v>1</v>
      </c>
      <c r="W7" s="28">
        <v>1</v>
      </c>
      <c r="X7" s="28">
        <v>1</v>
      </c>
      <c r="Y7" s="28">
        <v>1</v>
      </c>
      <c r="Z7" s="28">
        <v>1</v>
      </c>
      <c r="AA7" s="28">
        <v>1</v>
      </c>
    </row>
    <row r="8" ht="14.5" spans="1:27">
      <c r="A8" s="31" t="s">
        <v>70</v>
      </c>
      <c r="B8" s="26"/>
      <c r="C8" s="26" t="s">
        <v>118</v>
      </c>
      <c r="D8" s="26" t="s">
        <v>228</v>
      </c>
      <c r="E8" s="26" t="s">
        <v>133</v>
      </c>
      <c r="F8" s="28">
        <f t="shared" si="0"/>
        <v>0</v>
      </c>
      <c r="G8" s="28">
        <f t="shared" si="1"/>
        <v>0</v>
      </c>
      <c r="H8" s="28">
        <f t="shared" si="2"/>
        <v>0</v>
      </c>
      <c r="I8" s="28">
        <f t="shared" si="3"/>
        <v>0</v>
      </c>
      <c r="J8" s="28">
        <f t="shared" si="4"/>
        <v>0</v>
      </c>
      <c r="K8" s="28">
        <f t="shared" si="5"/>
        <v>0</v>
      </c>
      <c r="L8" s="28">
        <f t="shared" si="6"/>
        <v>0</v>
      </c>
      <c r="M8" s="46"/>
      <c r="N8" s="46"/>
      <c r="O8" s="46"/>
      <c r="P8" s="46"/>
      <c r="U8" s="28">
        <v>1</v>
      </c>
      <c r="V8" s="28">
        <v>1</v>
      </c>
      <c r="W8" s="28">
        <v>1</v>
      </c>
      <c r="X8" s="28">
        <v>1</v>
      </c>
      <c r="Y8" s="28">
        <v>1</v>
      </c>
      <c r="Z8" s="28">
        <v>1</v>
      </c>
      <c r="AA8" s="28">
        <v>1</v>
      </c>
    </row>
    <row r="9" ht="14.5" spans="1:27">
      <c r="A9" s="34" t="s">
        <v>75</v>
      </c>
      <c r="B9" s="26"/>
      <c r="C9" s="26" t="s">
        <v>120</v>
      </c>
      <c r="D9" s="26" t="s">
        <v>136</v>
      </c>
      <c r="E9" s="26" t="s">
        <v>133</v>
      </c>
      <c r="F9" s="28">
        <f t="shared" si="0"/>
        <v>0.1</v>
      </c>
      <c r="G9" s="28">
        <f t="shared" si="1"/>
        <v>0</v>
      </c>
      <c r="H9" s="28">
        <f t="shared" si="2"/>
        <v>0.0999999999999996</v>
      </c>
      <c r="I9" s="28">
        <f t="shared" si="3"/>
        <v>0</v>
      </c>
      <c r="J9" s="28">
        <f t="shared" si="4"/>
        <v>0</v>
      </c>
      <c r="K9" s="28">
        <f t="shared" si="5"/>
        <v>0</v>
      </c>
      <c r="L9" s="28">
        <f t="shared" si="6"/>
        <v>0.1</v>
      </c>
      <c r="M9" s="46"/>
      <c r="N9" s="46"/>
      <c r="O9" s="46"/>
      <c r="P9" s="46"/>
      <c r="U9" s="28">
        <v>1</v>
      </c>
      <c r="V9" s="28">
        <v>1</v>
      </c>
      <c r="W9" s="28">
        <v>1</v>
      </c>
      <c r="X9" s="28">
        <v>1</v>
      </c>
      <c r="Y9" s="28">
        <v>1</v>
      </c>
      <c r="Z9" s="28">
        <v>1</v>
      </c>
      <c r="AA9" s="28">
        <v>1</v>
      </c>
    </row>
    <row r="10" ht="14.5" spans="1:27">
      <c r="A10" s="35" t="s">
        <v>35</v>
      </c>
      <c r="B10" s="26"/>
      <c r="C10" s="26" t="s">
        <v>122</v>
      </c>
      <c r="D10" s="26" t="s">
        <v>218</v>
      </c>
      <c r="E10" s="26" t="s">
        <v>137</v>
      </c>
      <c r="F10" s="28">
        <f t="shared" si="0"/>
        <v>0.0380469245402663</v>
      </c>
      <c r="G10" s="28">
        <f t="shared" si="1"/>
        <v>0.155358275206088</v>
      </c>
      <c r="H10" s="28">
        <f t="shared" si="2"/>
        <v>0.183893468611287</v>
      </c>
      <c r="I10" s="28">
        <f t="shared" si="3"/>
        <v>0.015852885225111</v>
      </c>
      <c r="J10" s="28">
        <f t="shared" si="4"/>
        <v>0.0221940393151554</v>
      </c>
      <c r="K10" s="28">
        <f t="shared" si="5"/>
        <v>0.120481927710843</v>
      </c>
      <c r="L10" s="28">
        <f t="shared" si="6"/>
        <v>0.0760938490805327</v>
      </c>
      <c r="M10" s="46"/>
      <c r="N10" s="46" t="s">
        <v>450</v>
      </c>
      <c r="O10" s="46"/>
      <c r="P10" s="46"/>
      <c r="U10" s="28">
        <v>1</v>
      </c>
      <c r="V10" s="28">
        <v>1</v>
      </c>
      <c r="W10" s="28">
        <v>1</v>
      </c>
      <c r="X10" s="28">
        <v>1</v>
      </c>
      <c r="Y10" s="28">
        <v>1</v>
      </c>
      <c r="Z10" s="28">
        <v>1</v>
      </c>
      <c r="AA10" s="28">
        <v>1</v>
      </c>
    </row>
    <row r="11" ht="14.5" spans="1:27">
      <c r="A11" s="35" t="s">
        <v>113</v>
      </c>
      <c r="B11" s="26"/>
      <c r="C11" s="26" t="s">
        <v>124</v>
      </c>
      <c r="D11" s="26" t="s">
        <v>222</v>
      </c>
      <c r="E11" s="26" t="s">
        <v>137</v>
      </c>
      <c r="F11" s="28">
        <f t="shared" si="0"/>
        <v>0</v>
      </c>
      <c r="G11" s="28">
        <f t="shared" si="1"/>
        <v>0.1</v>
      </c>
      <c r="H11" s="28">
        <f t="shared" si="2"/>
        <v>0.3</v>
      </c>
      <c r="I11" s="28">
        <f t="shared" si="3"/>
        <v>0</v>
      </c>
      <c r="J11" s="28">
        <f t="shared" si="4"/>
        <v>0.1</v>
      </c>
      <c r="K11" s="28">
        <f t="shared" si="5"/>
        <v>0.2</v>
      </c>
      <c r="L11" s="28">
        <f t="shared" si="6"/>
        <v>0.1</v>
      </c>
      <c r="M11" s="46"/>
      <c r="N11" s="46"/>
      <c r="O11" s="46"/>
      <c r="P11" s="46"/>
      <c r="U11" s="28">
        <v>1</v>
      </c>
      <c r="V11" s="28">
        <v>1</v>
      </c>
      <c r="W11" s="28">
        <v>1</v>
      </c>
      <c r="X11" s="28">
        <v>1</v>
      </c>
      <c r="Y11" s="28">
        <v>1</v>
      </c>
      <c r="Z11" s="28">
        <v>1</v>
      </c>
      <c r="AA11" s="28">
        <v>1</v>
      </c>
    </row>
    <row r="12" ht="14.5" spans="1:27">
      <c r="A12" s="32" t="s">
        <v>61</v>
      </c>
      <c r="B12" s="26"/>
      <c r="C12" s="26" t="s">
        <v>126</v>
      </c>
      <c r="D12" s="26" t="s">
        <v>224</v>
      </c>
      <c r="E12" s="26" t="s">
        <v>137</v>
      </c>
      <c r="F12" s="28">
        <f t="shared" si="0"/>
        <v>0</v>
      </c>
      <c r="G12" s="28">
        <f t="shared" si="1"/>
        <v>0</v>
      </c>
      <c r="H12" s="28">
        <f t="shared" si="2"/>
        <v>0</v>
      </c>
      <c r="I12" s="28">
        <f t="shared" si="3"/>
        <v>0</v>
      </c>
      <c r="J12" s="28">
        <f t="shared" si="4"/>
        <v>0</v>
      </c>
      <c r="K12" s="28">
        <f t="shared" si="5"/>
        <v>0</v>
      </c>
      <c r="L12" s="28">
        <f t="shared" si="6"/>
        <v>0</v>
      </c>
      <c r="M12" s="46"/>
      <c r="N12" s="46"/>
      <c r="O12" s="46"/>
      <c r="P12" s="46"/>
      <c r="U12" s="28">
        <v>1</v>
      </c>
      <c r="V12" s="28">
        <v>1</v>
      </c>
      <c r="W12" s="28">
        <v>1</v>
      </c>
      <c r="X12" s="28">
        <v>1</v>
      </c>
      <c r="Y12" s="28">
        <v>1</v>
      </c>
      <c r="Z12" s="28">
        <v>1</v>
      </c>
      <c r="AA12" s="28">
        <v>1</v>
      </c>
    </row>
    <row r="13" ht="14.5" spans="1:27">
      <c r="A13" s="31" t="s">
        <v>65</v>
      </c>
      <c r="B13" s="26"/>
      <c r="C13" s="26" t="s">
        <v>128</v>
      </c>
      <c r="D13" s="26" t="s">
        <v>226</v>
      </c>
      <c r="E13" s="26" t="s">
        <v>137</v>
      </c>
      <c r="F13" s="28">
        <f t="shared" si="0"/>
        <v>0</v>
      </c>
      <c r="G13" s="28">
        <f t="shared" si="1"/>
        <v>0</v>
      </c>
      <c r="H13" s="28">
        <f t="shared" si="2"/>
        <v>0</v>
      </c>
      <c r="I13" s="28">
        <f t="shared" si="3"/>
        <v>0</v>
      </c>
      <c r="J13" s="28">
        <f t="shared" si="4"/>
        <v>0</v>
      </c>
      <c r="K13" s="28">
        <f t="shared" si="5"/>
        <v>0</v>
      </c>
      <c r="L13" s="28">
        <f t="shared" si="6"/>
        <v>0</v>
      </c>
      <c r="M13" s="46"/>
      <c r="N13" s="46"/>
      <c r="O13" s="46"/>
      <c r="P13" s="46"/>
      <c r="U13" s="28">
        <v>1</v>
      </c>
      <c r="V13" s="28">
        <v>1</v>
      </c>
      <c r="W13" s="28">
        <v>1</v>
      </c>
      <c r="X13" s="28">
        <v>1</v>
      </c>
      <c r="Y13" s="28">
        <v>1</v>
      </c>
      <c r="Z13" s="28">
        <v>1</v>
      </c>
      <c r="AA13" s="28">
        <v>1</v>
      </c>
    </row>
    <row r="14" ht="14.5" spans="1:27">
      <c r="A14" s="31" t="s">
        <v>70</v>
      </c>
      <c r="B14" s="26"/>
      <c r="C14" s="26" t="s">
        <v>130</v>
      </c>
      <c r="D14" s="26" t="s">
        <v>228</v>
      </c>
      <c r="E14" s="26" t="s">
        <v>137</v>
      </c>
      <c r="F14" s="28">
        <f t="shared" si="0"/>
        <v>0</v>
      </c>
      <c r="G14" s="28">
        <f t="shared" si="1"/>
        <v>0</v>
      </c>
      <c r="H14" s="28">
        <f t="shared" si="2"/>
        <v>0</v>
      </c>
      <c r="I14" s="28">
        <f t="shared" si="3"/>
        <v>0</v>
      </c>
      <c r="J14" s="28">
        <f t="shared" si="4"/>
        <v>0</v>
      </c>
      <c r="K14" s="28">
        <f t="shared" si="5"/>
        <v>0</v>
      </c>
      <c r="L14" s="28">
        <f t="shared" si="6"/>
        <v>0</v>
      </c>
      <c r="M14" s="46"/>
      <c r="N14" s="46"/>
      <c r="O14" s="46"/>
      <c r="P14" s="46"/>
      <c r="U14" s="28">
        <v>1</v>
      </c>
      <c r="V14" s="28">
        <v>1</v>
      </c>
      <c r="W14" s="28">
        <v>1</v>
      </c>
      <c r="X14" s="28">
        <v>1</v>
      </c>
      <c r="Y14" s="28">
        <v>1</v>
      </c>
      <c r="Z14" s="28">
        <v>1</v>
      </c>
      <c r="AA14" s="28">
        <v>1</v>
      </c>
    </row>
    <row r="15" ht="14.5" spans="1:27">
      <c r="A15" s="34" t="s">
        <v>75</v>
      </c>
      <c r="B15" s="26"/>
      <c r="C15" s="26" t="s">
        <v>134</v>
      </c>
      <c r="D15" s="26" t="s">
        <v>136</v>
      </c>
      <c r="E15" s="26" t="s">
        <v>137</v>
      </c>
      <c r="F15" s="28">
        <f t="shared" si="0"/>
        <v>0.1</v>
      </c>
      <c r="G15" s="28">
        <f t="shared" si="1"/>
        <v>0.2</v>
      </c>
      <c r="H15" s="28">
        <f t="shared" si="2"/>
        <v>0.2</v>
      </c>
      <c r="I15" s="28">
        <f t="shared" si="3"/>
        <v>0</v>
      </c>
      <c r="J15" s="28">
        <f t="shared" si="4"/>
        <v>0</v>
      </c>
      <c r="K15" s="28">
        <f t="shared" si="5"/>
        <v>0.1</v>
      </c>
      <c r="L15" s="28">
        <f t="shared" si="6"/>
        <v>0.1</v>
      </c>
      <c r="M15" s="46"/>
      <c r="N15" s="46"/>
      <c r="O15" s="46"/>
      <c r="P15" s="46"/>
      <c r="U15" s="28">
        <v>1</v>
      </c>
      <c r="V15" s="28">
        <v>1</v>
      </c>
      <c r="W15" s="28">
        <v>1</v>
      </c>
      <c r="X15" s="28">
        <v>1</v>
      </c>
      <c r="Y15" s="28">
        <v>1</v>
      </c>
      <c r="Z15" s="28">
        <v>1</v>
      </c>
      <c r="AA15" s="28">
        <v>1</v>
      </c>
    </row>
    <row r="16" ht="14.5" spans="1:27">
      <c r="A16" s="35" t="s">
        <v>35</v>
      </c>
      <c r="B16" s="26"/>
      <c r="C16" s="26" t="s">
        <v>138</v>
      </c>
      <c r="D16" s="26" t="s">
        <v>218</v>
      </c>
      <c r="E16" s="26" t="s">
        <v>141</v>
      </c>
      <c r="F16" s="28">
        <f t="shared" si="0"/>
        <v>0.00634115409004439</v>
      </c>
      <c r="G16" s="28">
        <f t="shared" si="1"/>
        <v>0.0380469245402663</v>
      </c>
      <c r="H16" s="28">
        <f t="shared" si="2"/>
        <v>0.0412175015852885</v>
      </c>
      <c r="I16" s="28">
        <f t="shared" si="3"/>
        <v>0</v>
      </c>
      <c r="J16" s="28">
        <f t="shared" si="4"/>
        <v>0</v>
      </c>
      <c r="K16" s="28">
        <f t="shared" si="5"/>
        <v>0</v>
      </c>
      <c r="L16" s="28">
        <f t="shared" si="6"/>
        <v>0.00317057704502219</v>
      </c>
      <c r="M16" s="46"/>
      <c r="N16" s="29" t="s">
        <v>451</v>
      </c>
      <c r="O16" s="46"/>
      <c r="P16" s="46"/>
      <c r="U16" s="28">
        <v>1</v>
      </c>
      <c r="V16" s="28">
        <v>1</v>
      </c>
      <c r="W16" s="28">
        <v>1</v>
      </c>
      <c r="X16" s="28">
        <v>1</v>
      </c>
      <c r="Y16" s="28">
        <v>1</v>
      </c>
      <c r="Z16" s="28">
        <v>1</v>
      </c>
      <c r="AA16" s="28">
        <v>1</v>
      </c>
    </row>
    <row r="17" ht="14.5" spans="1:27">
      <c r="A17" s="35" t="s">
        <v>113</v>
      </c>
      <c r="B17" s="26"/>
      <c r="C17" s="26" t="s">
        <v>142</v>
      </c>
      <c r="D17" s="26" t="s">
        <v>222</v>
      </c>
      <c r="E17" s="26" t="s">
        <v>141</v>
      </c>
      <c r="F17" s="28">
        <f t="shared" si="0"/>
        <v>0</v>
      </c>
      <c r="G17" s="28">
        <f t="shared" si="1"/>
        <v>0</v>
      </c>
      <c r="H17" s="28">
        <f t="shared" si="2"/>
        <v>0</v>
      </c>
      <c r="I17" s="28">
        <f t="shared" si="3"/>
        <v>0</v>
      </c>
      <c r="J17" s="28">
        <f t="shared" si="4"/>
        <v>0</v>
      </c>
      <c r="K17" s="28">
        <f t="shared" si="5"/>
        <v>0</v>
      </c>
      <c r="L17" s="28">
        <f t="shared" si="6"/>
        <v>0</v>
      </c>
      <c r="M17" s="46"/>
      <c r="N17" s="46"/>
      <c r="O17" s="46"/>
      <c r="P17" s="46"/>
      <c r="U17" s="28">
        <v>1</v>
      </c>
      <c r="V17" s="28">
        <v>1</v>
      </c>
      <c r="W17" s="28">
        <v>1</v>
      </c>
      <c r="X17" s="28">
        <v>1</v>
      </c>
      <c r="Y17" s="28">
        <v>1</v>
      </c>
      <c r="Z17" s="28">
        <v>1</v>
      </c>
      <c r="AA17" s="28">
        <v>1</v>
      </c>
    </row>
    <row r="18" ht="14.5" spans="1:27">
      <c r="A18" s="32" t="s">
        <v>61</v>
      </c>
      <c r="B18" s="26"/>
      <c r="C18" s="26" t="s">
        <v>144</v>
      </c>
      <c r="D18" s="26" t="s">
        <v>224</v>
      </c>
      <c r="E18" s="26" t="s">
        <v>141</v>
      </c>
      <c r="F18" s="28">
        <f t="shared" si="0"/>
        <v>0</v>
      </c>
      <c r="G18" s="28">
        <f t="shared" si="1"/>
        <v>0</v>
      </c>
      <c r="H18" s="28">
        <f t="shared" si="2"/>
        <v>0</v>
      </c>
      <c r="I18" s="28">
        <f t="shared" si="3"/>
        <v>0</v>
      </c>
      <c r="J18" s="28">
        <f t="shared" si="4"/>
        <v>0</v>
      </c>
      <c r="K18" s="28">
        <f t="shared" si="5"/>
        <v>0</v>
      </c>
      <c r="L18" s="28">
        <f t="shared" si="6"/>
        <v>0</v>
      </c>
      <c r="M18" s="46"/>
      <c r="N18" s="46"/>
      <c r="O18" s="46"/>
      <c r="P18" s="46"/>
      <c r="U18" s="28">
        <v>1</v>
      </c>
      <c r="V18" s="28">
        <v>1</v>
      </c>
      <c r="W18" s="28">
        <v>1</v>
      </c>
      <c r="X18" s="28">
        <v>1</v>
      </c>
      <c r="Y18" s="28">
        <v>1</v>
      </c>
      <c r="Z18" s="28">
        <v>1</v>
      </c>
      <c r="AA18" s="28">
        <v>1</v>
      </c>
    </row>
    <row r="19" ht="14.5" spans="1:27">
      <c r="A19" s="31" t="s">
        <v>65</v>
      </c>
      <c r="B19" s="26"/>
      <c r="C19" s="26" t="s">
        <v>146</v>
      </c>
      <c r="D19" s="26" t="s">
        <v>226</v>
      </c>
      <c r="E19" s="26" t="s">
        <v>141</v>
      </c>
      <c r="F19" s="28">
        <f t="shared" si="0"/>
        <v>0</v>
      </c>
      <c r="G19" s="28">
        <f t="shared" si="1"/>
        <v>0</v>
      </c>
      <c r="H19" s="28">
        <f t="shared" si="2"/>
        <v>0</v>
      </c>
      <c r="I19" s="28">
        <f t="shared" si="3"/>
        <v>0</v>
      </c>
      <c r="J19" s="28">
        <f t="shared" si="4"/>
        <v>0</v>
      </c>
      <c r="K19" s="28">
        <f t="shared" si="5"/>
        <v>0</v>
      </c>
      <c r="L19" s="28">
        <f t="shared" si="6"/>
        <v>0</v>
      </c>
      <c r="M19" s="46"/>
      <c r="N19" s="46"/>
      <c r="O19" s="46"/>
      <c r="P19" s="46"/>
      <c r="U19" s="28">
        <v>1</v>
      </c>
      <c r="V19" s="28">
        <v>1</v>
      </c>
      <c r="W19" s="28">
        <v>1</v>
      </c>
      <c r="X19" s="28">
        <v>1</v>
      </c>
      <c r="Y19" s="28">
        <v>1</v>
      </c>
      <c r="Z19" s="28">
        <v>1</v>
      </c>
      <c r="AA19" s="28">
        <v>1</v>
      </c>
    </row>
    <row r="20" ht="14.5" spans="1:27">
      <c r="A20" s="31" t="s">
        <v>70</v>
      </c>
      <c r="B20" s="26"/>
      <c r="C20" s="26" t="s">
        <v>148</v>
      </c>
      <c r="D20" s="26" t="s">
        <v>228</v>
      </c>
      <c r="E20" s="26" t="s">
        <v>141</v>
      </c>
      <c r="F20" s="28">
        <f t="shared" si="0"/>
        <v>0</v>
      </c>
      <c r="G20" s="28">
        <f t="shared" si="1"/>
        <v>0</v>
      </c>
      <c r="H20" s="28">
        <f t="shared" si="2"/>
        <v>0</v>
      </c>
      <c r="I20" s="28">
        <f t="shared" si="3"/>
        <v>0</v>
      </c>
      <c r="J20" s="28">
        <f t="shared" si="4"/>
        <v>0</v>
      </c>
      <c r="K20" s="28">
        <f t="shared" si="5"/>
        <v>0</v>
      </c>
      <c r="L20" s="28">
        <f t="shared" si="6"/>
        <v>0</v>
      </c>
      <c r="M20" s="46"/>
      <c r="N20" s="46"/>
      <c r="O20" s="46"/>
      <c r="P20" s="46"/>
      <c r="U20" s="28">
        <v>1</v>
      </c>
      <c r="V20" s="28">
        <v>1</v>
      </c>
      <c r="W20" s="28">
        <v>1</v>
      </c>
      <c r="X20" s="28">
        <v>1</v>
      </c>
      <c r="Y20" s="28">
        <v>1</v>
      </c>
      <c r="Z20" s="28">
        <v>1</v>
      </c>
      <c r="AA20" s="28">
        <v>1</v>
      </c>
    </row>
    <row r="21" ht="14.5" spans="1:27">
      <c r="A21" s="34" t="s">
        <v>75</v>
      </c>
      <c r="B21" s="26"/>
      <c r="C21" s="26" t="s">
        <v>150</v>
      </c>
      <c r="D21" s="26" t="s">
        <v>136</v>
      </c>
      <c r="E21" s="26" t="s">
        <v>141</v>
      </c>
      <c r="F21" s="28">
        <f t="shared" si="0"/>
        <v>0</v>
      </c>
      <c r="G21" s="28">
        <f t="shared" si="1"/>
        <v>0</v>
      </c>
      <c r="H21" s="28">
        <f t="shared" si="2"/>
        <v>0</v>
      </c>
      <c r="I21" s="28">
        <f t="shared" si="3"/>
        <v>0</v>
      </c>
      <c r="J21" s="28">
        <f t="shared" si="4"/>
        <v>0</v>
      </c>
      <c r="K21" s="28">
        <f t="shared" si="5"/>
        <v>0</v>
      </c>
      <c r="L21" s="28">
        <f t="shared" si="6"/>
        <v>0</v>
      </c>
      <c r="M21" s="46"/>
      <c r="N21" s="46"/>
      <c r="O21" s="46"/>
      <c r="P21" s="46"/>
      <c r="U21" s="28">
        <v>1</v>
      </c>
      <c r="V21" s="28">
        <v>1</v>
      </c>
      <c r="W21" s="28">
        <v>1</v>
      </c>
      <c r="X21" s="28">
        <v>1</v>
      </c>
      <c r="Y21" s="28">
        <v>1</v>
      </c>
      <c r="Z21" s="28">
        <v>1</v>
      </c>
      <c r="AA21" s="28">
        <v>1</v>
      </c>
    </row>
    <row r="22" ht="14.5" spans="1:27">
      <c r="A22" s="35" t="s">
        <v>35</v>
      </c>
      <c r="B22" s="26"/>
      <c r="C22" s="26" t="s">
        <v>152</v>
      </c>
      <c r="D22" s="26" t="s">
        <v>218</v>
      </c>
      <c r="E22" s="26" t="s">
        <v>143</v>
      </c>
      <c r="F22" s="28">
        <f t="shared" si="0"/>
        <v>0.00634115409004439</v>
      </c>
      <c r="G22" s="28">
        <f t="shared" si="1"/>
        <v>0.0348763474952441</v>
      </c>
      <c r="H22" s="28">
        <f t="shared" si="2"/>
        <v>0.0253646163601776</v>
      </c>
      <c r="I22" s="28">
        <f t="shared" si="3"/>
        <v>0.00317057704502219</v>
      </c>
      <c r="J22" s="28">
        <f t="shared" si="4"/>
        <v>0.00317057704502219</v>
      </c>
      <c r="K22" s="28">
        <f t="shared" si="5"/>
        <v>0.0221940393151554</v>
      </c>
      <c r="L22" s="28">
        <f t="shared" si="6"/>
        <v>0.00634115409004439</v>
      </c>
      <c r="M22" s="46"/>
      <c r="N22" s="29" t="s">
        <v>452</v>
      </c>
      <c r="O22" s="46"/>
      <c r="P22" s="46"/>
      <c r="U22" s="28">
        <v>1</v>
      </c>
      <c r="V22" s="28">
        <v>1</v>
      </c>
      <c r="W22" s="28">
        <v>1</v>
      </c>
      <c r="X22" s="28">
        <v>1</v>
      </c>
      <c r="Y22" s="28">
        <v>1</v>
      </c>
      <c r="Z22" s="28">
        <v>1</v>
      </c>
      <c r="AA22" s="28">
        <v>1</v>
      </c>
    </row>
    <row r="23" ht="14.5" spans="1:27">
      <c r="A23" s="35" t="s">
        <v>113</v>
      </c>
      <c r="B23" s="26"/>
      <c r="C23" s="26" t="s">
        <v>154</v>
      </c>
      <c r="D23" s="26" t="s">
        <v>222</v>
      </c>
      <c r="E23" s="26" t="s">
        <v>143</v>
      </c>
      <c r="F23" s="28">
        <f t="shared" si="0"/>
        <v>0</v>
      </c>
      <c r="G23" s="28">
        <f t="shared" si="1"/>
        <v>0</v>
      </c>
      <c r="H23" s="28">
        <f t="shared" si="2"/>
        <v>0</v>
      </c>
      <c r="I23" s="28">
        <f t="shared" si="3"/>
        <v>0</v>
      </c>
      <c r="J23" s="28">
        <f t="shared" si="4"/>
        <v>0</v>
      </c>
      <c r="K23" s="28">
        <f t="shared" si="5"/>
        <v>0</v>
      </c>
      <c r="L23" s="28">
        <f t="shared" si="6"/>
        <v>0</v>
      </c>
      <c r="M23" s="46"/>
      <c r="N23" s="46"/>
      <c r="O23" s="46"/>
      <c r="P23" s="46"/>
      <c r="U23" s="28">
        <v>1</v>
      </c>
      <c r="V23" s="28">
        <v>1</v>
      </c>
      <c r="W23" s="28">
        <v>1</v>
      </c>
      <c r="X23" s="28">
        <v>1</v>
      </c>
      <c r="Y23" s="28">
        <v>1</v>
      </c>
      <c r="Z23" s="28">
        <v>1</v>
      </c>
      <c r="AA23" s="28">
        <v>1</v>
      </c>
    </row>
    <row r="24" ht="14.5" spans="1:27">
      <c r="A24" s="32" t="s">
        <v>61</v>
      </c>
      <c r="B24" s="26"/>
      <c r="C24" s="26" t="s">
        <v>156</v>
      </c>
      <c r="D24" s="26" t="s">
        <v>224</v>
      </c>
      <c r="E24" s="26" t="s">
        <v>143</v>
      </c>
      <c r="F24" s="28">
        <f t="shared" si="0"/>
        <v>0</v>
      </c>
      <c r="G24" s="28">
        <f t="shared" si="1"/>
        <v>0</v>
      </c>
      <c r="H24" s="28">
        <f t="shared" si="2"/>
        <v>0</v>
      </c>
      <c r="I24" s="28">
        <f t="shared" si="3"/>
        <v>0</v>
      </c>
      <c r="J24" s="28">
        <f t="shared" si="4"/>
        <v>0</v>
      </c>
      <c r="K24" s="28">
        <f t="shared" si="5"/>
        <v>0</v>
      </c>
      <c r="L24" s="28">
        <f t="shared" si="6"/>
        <v>0</v>
      </c>
      <c r="M24" s="46"/>
      <c r="N24" s="46"/>
      <c r="O24" s="46"/>
      <c r="P24" s="46"/>
      <c r="U24" s="28">
        <v>1</v>
      </c>
      <c r="V24" s="28">
        <v>1</v>
      </c>
      <c r="W24" s="28">
        <v>1</v>
      </c>
      <c r="X24" s="28">
        <v>1</v>
      </c>
      <c r="Y24" s="28">
        <v>1</v>
      </c>
      <c r="Z24" s="28">
        <v>1</v>
      </c>
      <c r="AA24" s="28">
        <v>1</v>
      </c>
    </row>
    <row r="25" ht="14.5" spans="1:27">
      <c r="A25" s="31" t="s">
        <v>65</v>
      </c>
      <c r="B25" s="26"/>
      <c r="C25" s="26" t="s">
        <v>158</v>
      </c>
      <c r="D25" s="26" t="s">
        <v>226</v>
      </c>
      <c r="E25" s="26" t="s">
        <v>143</v>
      </c>
      <c r="F25" s="28">
        <f t="shared" si="0"/>
        <v>0</v>
      </c>
      <c r="G25" s="28">
        <f t="shared" si="1"/>
        <v>0</v>
      </c>
      <c r="H25" s="28">
        <f t="shared" si="2"/>
        <v>0</v>
      </c>
      <c r="I25" s="28">
        <f t="shared" si="3"/>
        <v>0</v>
      </c>
      <c r="J25" s="28">
        <f t="shared" si="4"/>
        <v>0</v>
      </c>
      <c r="K25" s="28">
        <f t="shared" si="5"/>
        <v>0</v>
      </c>
      <c r="L25" s="28">
        <f t="shared" si="6"/>
        <v>0</v>
      </c>
      <c r="M25" s="46"/>
      <c r="N25" s="46"/>
      <c r="O25" s="46"/>
      <c r="P25" s="46"/>
      <c r="U25" s="28">
        <v>1</v>
      </c>
      <c r="V25" s="28">
        <v>1</v>
      </c>
      <c r="W25" s="28">
        <v>1</v>
      </c>
      <c r="X25" s="28">
        <v>1</v>
      </c>
      <c r="Y25" s="28">
        <v>1</v>
      </c>
      <c r="Z25" s="28">
        <v>1</v>
      </c>
      <c r="AA25" s="28">
        <v>1</v>
      </c>
    </row>
    <row r="26" ht="14.5" spans="1:27">
      <c r="A26" s="31" t="s">
        <v>70</v>
      </c>
      <c r="B26" s="26"/>
      <c r="C26" s="26" t="s">
        <v>160</v>
      </c>
      <c r="D26" s="26" t="s">
        <v>228</v>
      </c>
      <c r="E26" s="26" t="s">
        <v>143</v>
      </c>
      <c r="F26" s="28">
        <f t="shared" si="0"/>
        <v>0</v>
      </c>
      <c r="G26" s="28">
        <f t="shared" si="1"/>
        <v>0</v>
      </c>
      <c r="H26" s="28">
        <f t="shared" si="2"/>
        <v>0</v>
      </c>
      <c r="I26" s="28">
        <f t="shared" si="3"/>
        <v>0</v>
      </c>
      <c r="J26" s="28">
        <f t="shared" si="4"/>
        <v>0</v>
      </c>
      <c r="K26" s="28">
        <f t="shared" si="5"/>
        <v>0</v>
      </c>
      <c r="L26" s="28">
        <f t="shared" si="6"/>
        <v>0</v>
      </c>
      <c r="M26" s="46"/>
      <c r="N26" s="46"/>
      <c r="O26" s="46"/>
      <c r="P26" s="46"/>
      <c r="U26" s="28">
        <v>1</v>
      </c>
      <c r="V26" s="28">
        <v>1</v>
      </c>
      <c r="W26" s="28">
        <v>1</v>
      </c>
      <c r="X26" s="28">
        <v>1</v>
      </c>
      <c r="Y26" s="28">
        <v>1</v>
      </c>
      <c r="Z26" s="28">
        <v>1</v>
      </c>
      <c r="AA26" s="28">
        <v>1</v>
      </c>
    </row>
    <row r="27" ht="14.5" spans="1:27">
      <c r="A27" s="34" t="s">
        <v>75</v>
      </c>
      <c r="B27" s="26"/>
      <c r="C27" s="26" t="s">
        <v>162</v>
      </c>
      <c r="D27" s="26" t="s">
        <v>136</v>
      </c>
      <c r="E27" s="26" t="s">
        <v>143</v>
      </c>
      <c r="F27" s="28">
        <f t="shared" si="0"/>
        <v>0</v>
      </c>
      <c r="G27" s="28">
        <f t="shared" si="1"/>
        <v>0</v>
      </c>
      <c r="H27" s="28">
        <f t="shared" si="2"/>
        <v>0</v>
      </c>
      <c r="I27" s="28">
        <f t="shared" si="3"/>
        <v>0</v>
      </c>
      <c r="J27" s="28">
        <f t="shared" si="4"/>
        <v>0</v>
      </c>
      <c r="K27" s="28">
        <f t="shared" si="5"/>
        <v>0</v>
      </c>
      <c r="L27" s="28">
        <f t="shared" si="6"/>
        <v>0</v>
      </c>
      <c r="M27" s="46"/>
      <c r="N27" s="46"/>
      <c r="O27" s="46"/>
      <c r="P27" s="46"/>
      <c r="U27" s="28">
        <v>1</v>
      </c>
      <c r="V27" s="28">
        <v>1</v>
      </c>
      <c r="W27" s="28">
        <v>1</v>
      </c>
      <c r="X27" s="28">
        <v>1</v>
      </c>
      <c r="Y27" s="28">
        <v>1</v>
      </c>
      <c r="Z27" s="28">
        <v>1</v>
      </c>
      <c r="AA27" s="28">
        <v>1</v>
      </c>
    </row>
    <row r="28" ht="14.5" spans="1:27">
      <c r="A28" s="35" t="s">
        <v>35</v>
      </c>
      <c r="B28" s="26"/>
      <c r="C28" s="26" t="s">
        <v>164</v>
      </c>
      <c r="D28" s="26" t="s">
        <v>218</v>
      </c>
      <c r="E28" s="26" t="s">
        <v>145</v>
      </c>
      <c r="F28" s="28">
        <f t="shared" si="0"/>
        <v>0.0792644261255549</v>
      </c>
      <c r="G28" s="28">
        <f t="shared" si="1"/>
        <v>0.431198478123018</v>
      </c>
      <c r="H28" s="28">
        <f t="shared" si="2"/>
        <v>0.726062143310082</v>
      </c>
      <c r="I28" s="28">
        <f t="shared" si="3"/>
        <v>0.0507292327203551</v>
      </c>
      <c r="J28" s="28">
        <f t="shared" si="4"/>
        <v>0.0507292327203551</v>
      </c>
      <c r="K28" s="28">
        <f t="shared" si="5"/>
        <v>0.253646163601776</v>
      </c>
      <c r="L28" s="28">
        <f t="shared" si="6"/>
        <v>0.183893468611287</v>
      </c>
      <c r="M28" s="46"/>
      <c r="N28" s="29" t="s">
        <v>453</v>
      </c>
      <c r="O28" s="46"/>
      <c r="P28" s="46"/>
      <c r="U28" s="28">
        <v>1</v>
      </c>
      <c r="V28" s="28">
        <v>1</v>
      </c>
      <c r="W28" s="28">
        <v>1</v>
      </c>
      <c r="X28" s="28">
        <v>1</v>
      </c>
      <c r="Y28" s="28">
        <v>1</v>
      </c>
      <c r="Z28" s="28">
        <v>1</v>
      </c>
      <c r="AA28" s="28">
        <v>1</v>
      </c>
    </row>
    <row r="29" ht="14.5" spans="1:27">
      <c r="A29" s="35" t="s">
        <v>113</v>
      </c>
      <c r="B29" s="26"/>
      <c r="C29" s="26" t="s">
        <v>166</v>
      </c>
      <c r="D29" s="26" t="s">
        <v>222</v>
      </c>
      <c r="E29" s="26" t="s">
        <v>145</v>
      </c>
      <c r="F29" s="28">
        <f t="shared" si="0"/>
        <v>0</v>
      </c>
      <c r="G29" s="28">
        <f t="shared" si="1"/>
        <v>0.5</v>
      </c>
      <c r="H29" s="28">
        <f t="shared" si="2"/>
        <v>1</v>
      </c>
      <c r="I29" s="28">
        <f t="shared" si="3"/>
        <v>0</v>
      </c>
      <c r="J29" s="28">
        <f t="shared" si="4"/>
        <v>0.1</v>
      </c>
      <c r="K29" s="28">
        <f t="shared" si="5"/>
        <v>0.3</v>
      </c>
      <c r="L29" s="28">
        <f t="shared" si="6"/>
        <v>0.2</v>
      </c>
      <c r="M29" s="46"/>
      <c r="N29" s="46"/>
      <c r="O29" s="46"/>
      <c r="P29" s="46"/>
      <c r="U29" s="28">
        <v>1</v>
      </c>
      <c r="V29" s="28">
        <v>1</v>
      </c>
      <c r="W29" s="28">
        <v>1</v>
      </c>
      <c r="X29" s="28">
        <v>1</v>
      </c>
      <c r="Y29" s="28">
        <v>1</v>
      </c>
      <c r="Z29" s="28">
        <v>1</v>
      </c>
      <c r="AA29" s="28">
        <v>1</v>
      </c>
    </row>
    <row r="30" ht="14.5" spans="1:27">
      <c r="A30" s="32" t="s">
        <v>61</v>
      </c>
      <c r="B30" s="26"/>
      <c r="C30" s="26" t="s">
        <v>168</v>
      </c>
      <c r="D30" s="26" t="s">
        <v>224</v>
      </c>
      <c r="E30" s="26" t="s">
        <v>145</v>
      </c>
      <c r="F30" s="28">
        <f t="shared" si="0"/>
        <v>0</v>
      </c>
      <c r="G30" s="28">
        <f t="shared" si="1"/>
        <v>0</v>
      </c>
      <c r="H30" s="28">
        <f t="shared" si="2"/>
        <v>0</v>
      </c>
      <c r="I30" s="28">
        <f t="shared" si="3"/>
        <v>0</v>
      </c>
      <c r="J30" s="28">
        <f t="shared" si="4"/>
        <v>0</v>
      </c>
      <c r="K30" s="28">
        <f t="shared" si="5"/>
        <v>0</v>
      </c>
      <c r="L30" s="28">
        <f t="shared" si="6"/>
        <v>0</v>
      </c>
      <c r="M30" s="46"/>
      <c r="N30" s="46"/>
      <c r="O30" s="46"/>
      <c r="P30" s="46"/>
      <c r="U30" s="28">
        <v>1</v>
      </c>
      <c r="V30" s="28">
        <v>1</v>
      </c>
      <c r="W30" s="28">
        <v>1</v>
      </c>
      <c r="X30" s="28">
        <v>1</v>
      </c>
      <c r="Y30" s="28">
        <v>1</v>
      </c>
      <c r="Z30" s="28">
        <v>1</v>
      </c>
      <c r="AA30" s="28">
        <v>1</v>
      </c>
    </row>
    <row r="31" ht="14.5" spans="1:27">
      <c r="A31" s="31" t="s">
        <v>65</v>
      </c>
      <c r="B31" s="26"/>
      <c r="C31" s="26" t="s">
        <v>170</v>
      </c>
      <c r="D31" s="26" t="s">
        <v>226</v>
      </c>
      <c r="E31" s="26" t="s">
        <v>145</v>
      </c>
      <c r="F31" s="28">
        <f t="shared" si="0"/>
        <v>0</v>
      </c>
      <c r="G31" s="28">
        <f t="shared" si="1"/>
        <v>0</v>
      </c>
      <c r="H31" s="28">
        <f t="shared" si="2"/>
        <v>0</v>
      </c>
      <c r="I31" s="28">
        <f t="shared" si="3"/>
        <v>0</v>
      </c>
      <c r="J31" s="28">
        <f t="shared" si="4"/>
        <v>0</v>
      </c>
      <c r="K31" s="28">
        <f t="shared" si="5"/>
        <v>0</v>
      </c>
      <c r="L31" s="28">
        <f t="shared" si="6"/>
        <v>0</v>
      </c>
      <c r="M31" s="46"/>
      <c r="N31" s="46"/>
      <c r="O31" s="46"/>
      <c r="P31" s="46"/>
      <c r="U31" s="28">
        <v>1</v>
      </c>
      <c r="V31" s="28">
        <v>1</v>
      </c>
      <c r="W31" s="28">
        <v>1</v>
      </c>
      <c r="X31" s="28">
        <v>1</v>
      </c>
      <c r="Y31" s="28">
        <v>1</v>
      </c>
      <c r="Z31" s="28">
        <v>1</v>
      </c>
      <c r="AA31" s="28">
        <v>1</v>
      </c>
    </row>
    <row r="32" ht="14.5" spans="1:27">
      <c r="A32" s="31" t="s">
        <v>70</v>
      </c>
      <c r="B32" s="26"/>
      <c r="C32" s="26" t="s">
        <v>172</v>
      </c>
      <c r="D32" s="26" t="s">
        <v>228</v>
      </c>
      <c r="E32" s="26" t="s">
        <v>145</v>
      </c>
      <c r="F32" s="28">
        <f t="shared" si="0"/>
        <v>0</v>
      </c>
      <c r="G32" s="28">
        <f t="shared" si="1"/>
        <v>0</v>
      </c>
      <c r="H32" s="28">
        <f t="shared" si="2"/>
        <v>0</v>
      </c>
      <c r="I32" s="28">
        <f t="shared" si="3"/>
        <v>0</v>
      </c>
      <c r="J32" s="28">
        <f t="shared" si="4"/>
        <v>0</v>
      </c>
      <c r="K32" s="28">
        <f t="shared" si="5"/>
        <v>0</v>
      </c>
      <c r="L32" s="28">
        <f t="shared" si="6"/>
        <v>0</v>
      </c>
      <c r="M32" s="46"/>
      <c r="N32" s="46"/>
      <c r="O32" s="46"/>
      <c r="P32" s="46"/>
      <c r="U32" s="28">
        <v>1</v>
      </c>
      <c r="V32" s="28">
        <v>1</v>
      </c>
      <c r="W32" s="28">
        <v>1</v>
      </c>
      <c r="X32" s="28">
        <v>1</v>
      </c>
      <c r="Y32" s="28">
        <v>1</v>
      </c>
      <c r="Z32" s="28">
        <v>1</v>
      </c>
      <c r="AA32" s="28">
        <v>1</v>
      </c>
    </row>
    <row r="33" ht="14.5" spans="1:27">
      <c r="A33" s="34" t="s">
        <v>75</v>
      </c>
      <c r="B33" s="26"/>
      <c r="C33" s="26" t="s">
        <v>174</v>
      </c>
      <c r="D33" s="26" t="s">
        <v>136</v>
      </c>
      <c r="E33" s="26" t="s">
        <v>145</v>
      </c>
      <c r="F33" s="28">
        <f t="shared" si="0"/>
        <v>0.1</v>
      </c>
      <c r="G33" s="28">
        <f t="shared" si="1"/>
        <v>0.6</v>
      </c>
      <c r="H33" s="28">
        <f t="shared" si="2"/>
        <v>0.9</v>
      </c>
      <c r="I33" s="28">
        <f t="shared" si="3"/>
        <v>0.1</v>
      </c>
      <c r="J33" s="28">
        <f t="shared" si="4"/>
        <v>0.1</v>
      </c>
      <c r="K33" s="28">
        <f t="shared" si="5"/>
        <v>0.3</v>
      </c>
      <c r="L33" s="28">
        <f t="shared" si="6"/>
        <v>0.2</v>
      </c>
      <c r="M33" s="46"/>
      <c r="N33" s="46"/>
      <c r="O33" s="46"/>
      <c r="P33" s="46"/>
      <c r="U33" s="28">
        <v>1</v>
      </c>
      <c r="V33" s="28">
        <v>1</v>
      </c>
      <c r="W33" s="28">
        <v>1</v>
      </c>
      <c r="X33" s="28">
        <v>1</v>
      </c>
      <c r="Y33" s="28">
        <v>1</v>
      </c>
      <c r="Z33" s="28">
        <v>1</v>
      </c>
      <c r="AA33" s="28">
        <v>1</v>
      </c>
    </row>
    <row r="34" ht="14.5" spans="1:27">
      <c r="A34" s="35" t="s">
        <v>35</v>
      </c>
      <c r="B34" s="26"/>
      <c r="C34" s="26" t="s">
        <v>176</v>
      </c>
      <c r="D34" s="26" t="s">
        <v>218</v>
      </c>
      <c r="E34" s="26" t="s">
        <v>147</v>
      </c>
      <c r="F34" s="28">
        <f t="shared" si="0"/>
        <v>0.0380469245402663</v>
      </c>
      <c r="G34" s="28">
        <f t="shared" si="1"/>
        <v>0.15852885225111</v>
      </c>
      <c r="H34" s="28">
        <f t="shared" si="2"/>
        <v>0.234622701331642</v>
      </c>
      <c r="I34" s="28">
        <f t="shared" si="3"/>
        <v>0.0221940393151554</v>
      </c>
      <c r="J34" s="28">
        <f t="shared" si="4"/>
        <v>0.0285351934051997</v>
      </c>
      <c r="K34" s="28">
        <f t="shared" si="5"/>
        <v>0.110970196575777</v>
      </c>
      <c r="L34" s="28">
        <f t="shared" si="6"/>
        <v>0.0665821179454661</v>
      </c>
      <c r="M34" s="46"/>
      <c r="N34" s="29" t="s">
        <v>454</v>
      </c>
      <c r="O34" s="46"/>
      <c r="P34" s="46"/>
      <c r="U34" s="28">
        <v>1</v>
      </c>
      <c r="V34" s="28">
        <v>1</v>
      </c>
      <c r="W34" s="28">
        <v>1</v>
      </c>
      <c r="X34" s="28">
        <v>1</v>
      </c>
      <c r="Y34" s="28">
        <v>1</v>
      </c>
      <c r="Z34" s="28">
        <v>1</v>
      </c>
      <c r="AA34" s="28">
        <v>1</v>
      </c>
    </row>
    <row r="35" ht="14.5" spans="1:27">
      <c r="A35" s="35" t="s">
        <v>113</v>
      </c>
      <c r="B35" s="26"/>
      <c r="C35" s="26" t="s">
        <v>178</v>
      </c>
      <c r="D35" s="26" t="s">
        <v>222</v>
      </c>
      <c r="E35" s="26" t="s">
        <v>147</v>
      </c>
      <c r="F35" s="28">
        <f t="shared" si="0"/>
        <v>0</v>
      </c>
      <c r="G35" s="28">
        <f t="shared" si="1"/>
        <v>0.3</v>
      </c>
      <c r="H35" s="28">
        <f t="shared" si="2"/>
        <v>0.4</v>
      </c>
      <c r="I35" s="28">
        <f t="shared" si="3"/>
        <v>0</v>
      </c>
      <c r="J35" s="28">
        <f t="shared" si="4"/>
        <v>0</v>
      </c>
      <c r="K35" s="28">
        <f t="shared" si="5"/>
        <v>0.1</v>
      </c>
      <c r="L35" s="28">
        <f t="shared" si="6"/>
        <v>0.1</v>
      </c>
      <c r="M35" s="46"/>
      <c r="N35" s="46"/>
      <c r="O35" s="46"/>
      <c r="P35" s="46"/>
      <c r="U35" s="28">
        <v>1</v>
      </c>
      <c r="V35" s="28">
        <v>1</v>
      </c>
      <c r="W35" s="28">
        <v>1</v>
      </c>
      <c r="X35" s="28">
        <v>1</v>
      </c>
      <c r="Y35" s="28">
        <v>1</v>
      </c>
      <c r="Z35" s="28">
        <v>1</v>
      </c>
      <c r="AA35" s="28">
        <v>1</v>
      </c>
    </row>
    <row r="36" ht="14.5" spans="1:27">
      <c r="A36" s="32" t="s">
        <v>61</v>
      </c>
      <c r="B36" s="26"/>
      <c r="C36" s="26" t="s">
        <v>180</v>
      </c>
      <c r="D36" s="26" t="s">
        <v>224</v>
      </c>
      <c r="E36" s="26" t="s">
        <v>147</v>
      </c>
      <c r="F36" s="28">
        <f t="shared" ref="F36:F63" si="7">U33*U101/F166/F231</f>
        <v>0</v>
      </c>
      <c r="G36" s="28">
        <f t="shared" ref="G36:G63" si="8">V33*V101/G166/G231</f>
        <v>0</v>
      </c>
      <c r="H36" s="28">
        <f t="shared" ref="H36:H63" si="9">W33*W101/H166/H231</f>
        <v>0</v>
      </c>
      <c r="I36" s="28">
        <f t="shared" ref="I36:I63" si="10">X33*X101/I166/I231</f>
        <v>0</v>
      </c>
      <c r="J36" s="28">
        <f t="shared" ref="J36:J63" si="11">Y33*Y101/J166/J231</f>
        <v>0</v>
      </c>
      <c r="K36" s="28">
        <f t="shared" ref="K36:K63" si="12">Z33*Z101/K166/K231</f>
        <v>0</v>
      </c>
      <c r="L36" s="28">
        <f t="shared" ref="L36:L63" si="13">AA33*AA101/L166/L231</f>
        <v>0</v>
      </c>
      <c r="M36" s="46"/>
      <c r="N36" s="46"/>
      <c r="O36" s="46"/>
      <c r="P36" s="46"/>
      <c r="U36" s="28">
        <v>1</v>
      </c>
      <c r="V36" s="28">
        <v>1</v>
      </c>
      <c r="W36" s="28">
        <v>1</v>
      </c>
      <c r="X36" s="28">
        <v>1</v>
      </c>
      <c r="Y36" s="28">
        <v>1</v>
      </c>
      <c r="Z36" s="28">
        <v>1</v>
      </c>
      <c r="AA36" s="28">
        <v>1</v>
      </c>
    </row>
    <row r="37" ht="14.5" spans="1:27">
      <c r="A37" s="31" t="s">
        <v>65</v>
      </c>
      <c r="B37" s="26"/>
      <c r="C37" s="26" t="s">
        <v>182</v>
      </c>
      <c r="D37" s="26" t="s">
        <v>226</v>
      </c>
      <c r="E37" s="26" t="s">
        <v>147</v>
      </c>
      <c r="F37" s="28">
        <f t="shared" si="7"/>
        <v>0</v>
      </c>
      <c r="G37" s="28">
        <f t="shared" si="8"/>
        <v>0</v>
      </c>
      <c r="H37" s="28">
        <f t="shared" si="9"/>
        <v>0</v>
      </c>
      <c r="I37" s="28">
        <f t="shared" si="10"/>
        <v>0</v>
      </c>
      <c r="J37" s="28">
        <f t="shared" si="11"/>
        <v>0</v>
      </c>
      <c r="K37" s="28">
        <f t="shared" si="12"/>
        <v>0</v>
      </c>
      <c r="L37" s="28">
        <f t="shared" si="13"/>
        <v>0</v>
      </c>
      <c r="M37" s="46"/>
      <c r="N37" s="46"/>
      <c r="O37" s="46"/>
      <c r="P37" s="46"/>
      <c r="U37" s="28">
        <v>1</v>
      </c>
      <c r="V37" s="28">
        <v>1</v>
      </c>
      <c r="W37" s="28">
        <v>1</v>
      </c>
      <c r="X37" s="28">
        <v>1</v>
      </c>
      <c r="Y37" s="28">
        <v>1</v>
      </c>
      <c r="Z37" s="28">
        <v>1</v>
      </c>
      <c r="AA37" s="28">
        <v>1</v>
      </c>
    </row>
    <row r="38" ht="14.5" spans="1:27">
      <c r="A38" s="31" t="s">
        <v>70</v>
      </c>
      <c r="B38" s="26"/>
      <c r="C38" s="26" t="s">
        <v>184</v>
      </c>
      <c r="D38" s="26" t="s">
        <v>228</v>
      </c>
      <c r="E38" s="26" t="s">
        <v>147</v>
      </c>
      <c r="F38" s="28">
        <f t="shared" si="7"/>
        <v>0</v>
      </c>
      <c r="G38" s="28">
        <f t="shared" si="8"/>
        <v>0</v>
      </c>
      <c r="H38" s="28">
        <f t="shared" si="9"/>
        <v>0</v>
      </c>
      <c r="I38" s="28">
        <f t="shared" si="10"/>
        <v>0</v>
      </c>
      <c r="J38" s="28">
        <f t="shared" si="11"/>
        <v>0</v>
      </c>
      <c r="K38" s="28">
        <f t="shared" si="12"/>
        <v>0</v>
      </c>
      <c r="L38" s="28">
        <f t="shared" si="13"/>
        <v>0</v>
      </c>
      <c r="M38" s="46"/>
      <c r="N38" s="46"/>
      <c r="O38" s="46"/>
      <c r="P38" s="46"/>
      <c r="U38" s="28">
        <v>1</v>
      </c>
      <c r="V38" s="28">
        <v>1</v>
      </c>
      <c r="W38" s="28">
        <v>1</v>
      </c>
      <c r="X38" s="28">
        <v>1</v>
      </c>
      <c r="Y38" s="28">
        <v>1</v>
      </c>
      <c r="Z38" s="28">
        <v>1</v>
      </c>
      <c r="AA38" s="28">
        <v>1</v>
      </c>
    </row>
    <row r="39" ht="14.5" spans="1:27">
      <c r="A39" s="34" t="s">
        <v>75</v>
      </c>
      <c r="B39" s="26"/>
      <c r="C39" s="26" t="s">
        <v>186</v>
      </c>
      <c r="D39" s="26" t="s">
        <v>136</v>
      </c>
      <c r="E39" s="26" t="s">
        <v>147</v>
      </c>
      <c r="F39" s="28">
        <f t="shared" si="7"/>
        <v>0.1</v>
      </c>
      <c r="G39" s="28">
        <f t="shared" si="8"/>
        <v>0.2</v>
      </c>
      <c r="H39" s="28">
        <f t="shared" si="9"/>
        <v>0.3</v>
      </c>
      <c r="I39" s="28">
        <f t="shared" si="10"/>
        <v>0</v>
      </c>
      <c r="J39" s="28">
        <f t="shared" si="11"/>
        <v>0.1</v>
      </c>
      <c r="K39" s="28">
        <f t="shared" si="12"/>
        <v>0.1</v>
      </c>
      <c r="L39" s="28">
        <f t="shared" si="13"/>
        <v>0.1</v>
      </c>
      <c r="M39" s="46"/>
      <c r="N39" s="46"/>
      <c r="O39" s="46"/>
      <c r="P39" s="46"/>
      <c r="U39" s="28">
        <v>1</v>
      </c>
      <c r="V39" s="28">
        <v>1</v>
      </c>
      <c r="W39" s="28">
        <v>1</v>
      </c>
      <c r="X39" s="28">
        <v>1</v>
      </c>
      <c r="Y39" s="28">
        <v>1</v>
      </c>
      <c r="Z39" s="28">
        <v>1</v>
      </c>
      <c r="AA39" s="28">
        <v>1</v>
      </c>
    </row>
    <row r="40" ht="14.5" spans="1:27">
      <c r="A40" s="35" t="s">
        <v>35</v>
      </c>
      <c r="B40" s="26"/>
      <c r="C40" s="26" t="s">
        <v>188</v>
      </c>
      <c r="D40" s="26" t="s">
        <v>218</v>
      </c>
      <c r="E40" s="26" t="s">
        <v>149</v>
      </c>
      <c r="F40" s="28">
        <f t="shared" si="7"/>
        <v>0.0665821179454661</v>
      </c>
      <c r="G40" s="28">
        <f t="shared" si="8"/>
        <v>0.28852251109702</v>
      </c>
      <c r="H40" s="28">
        <f t="shared" si="9"/>
        <v>0.291693088142042</v>
      </c>
      <c r="I40" s="28">
        <f t="shared" si="10"/>
        <v>0.0348763474952441</v>
      </c>
      <c r="J40" s="28">
        <f t="shared" si="11"/>
        <v>0.0443880786303107</v>
      </c>
      <c r="K40" s="28">
        <f t="shared" si="12"/>
        <v>0.206087507926443</v>
      </c>
      <c r="L40" s="28">
        <f t="shared" si="13"/>
        <v>0.12999365884591</v>
      </c>
      <c r="M40" s="46"/>
      <c r="N40" s="29" t="s">
        <v>455</v>
      </c>
      <c r="O40" s="46"/>
      <c r="P40" s="46"/>
      <c r="U40" s="28">
        <v>1</v>
      </c>
      <c r="V40" s="28">
        <v>1</v>
      </c>
      <c r="W40" s="28">
        <v>1</v>
      </c>
      <c r="X40" s="28">
        <v>1</v>
      </c>
      <c r="Y40" s="28">
        <v>1</v>
      </c>
      <c r="Z40" s="28">
        <v>1</v>
      </c>
      <c r="AA40" s="28">
        <v>1</v>
      </c>
    </row>
    <row r="41" ht="14.5" spans="1:27">
      <c r="A41" s="35" t="s">
        <v>113</v>
      </c>
      <c r="B41" s="26"/>
      <c r="C41" s="26" t="s">
        <v>190</v>
      </c>
      <c r="D41" s="26" t="s">
        <v>222</v>
      </c>
      <c r="E41" s="26" t="s">
        <v>149</v>
      </c>
      <c r="F41" s="28">
        <f t="shared" si="7"/>
        <v>0</v>
      </c>
      <c r="G41" s="28">
        <f t="shared" si="8"/>
        <v>1.3</v>
      </c>
      <c r="H41" s="28">
        <f t="shared" si="9"/>
        <v>4.6</v>
      </c>
      <c r="I41" s="28">
        <f t="shared" si="10"/>
        <v>0.1</v>
      </c>
      <c r="J41" s="28">
        <f t="shared" si="11"/>
        <v>0.1</v>
      </c>
      <c r="K41" s="28">
        <f t="shared" si="12"/>
        <v>0.8</v>
      </c>
      <c r="L41" s="28">
        <f t="shared" si="13"/>
        <v>0.5</v>
      </c>
      <c r="M41" s="46"/>
      <c r="N41" s="46"/>
      <c r="O41" s="46"/>
      <c r="P41" s="46"/>
      <c r="U41" s="28">
        <v>1</v>
      </c>
      <c r="V41" s="28">
        <v>1</v>
      </c>
      <c r="W41" s="28">
        <v>1</v>
      </c>
      <c r="X41" s="28">
        <v>1</v>
      </c>
      <c r="Y41" s="28">
        <v>1</v>
      </c>
      <c r="Z41" s="28">
        <v>1</v>
      </c>
      <c r="AA41" s="28">
        <v>1</v>
      </c>
    </row>
    <row r="42" ht="14.5" spans="1:27">
      <c r="A42" s="32" t="s">
        <v>61</v>
      </c>
      <c r="B42" s="26"/>
      <c r="C42" s="26" t="s">
        <v>192</v>
      </c>
      <c r="D42" s="26" t="s">
        <v>224</v>
      </c>
      <c r="E42" s="26" t="s">
        <v>149</v>
      </c>
      <c r="F42" s="28">
        <f t="shared" si="7"/>
        <v>0</v>
      </c>
      <c r="G42" s="28">
        <f t="shared" si="8"/>
        <v>0</v>
      </c>
      <c r="H42" s="28">
        <f t="shared" si="9"/>
        <v>0</v>
      </c>
      <c r="I42" s="28">
        <f t="shared" si="10"/>
        <v>0</v>
      </c>
      <c r="J42" s="28">
        <f t="shared" si="11"/>
        <v>0</v>
      </c>
      <c r="K42" s="28">
        <f t="shared" si="12"/>
        <v>0</v>
      </c>
      <c r="L42" s="28">
        <f t="shared" si="13"/>
        <v>0</v>
      </c>
      <c r="M42" s="46"/>
      <c r="N42" s="46"/>
      <c r="O42" s="46"/>
      <c r="P42" s="46"/>
      <c r="U42" s="28">
        <v>1</v>
      </c>
      <c r="V42" s="28">
        <v>1</v>
      </c>
      <c r="W42" s="28">
        <v>1</v>
      </c>
      <c r="X42" s="28">
        <v>1</v>
      </c>
      <c r="Y42" s="28">
        <v>1</v>
      </c>
      <c r="Z42" s="28">
        <v>1</v>
      </c>
      <c r="AA42" s="28">
        <v>1</v>
      </c>
    </row>
    <row r="43" ht="14.5" spans="1:27">
      <c r="A43" s="31" t="s">
        <v>65</v>
      </c>
      <c r="B43" s="26"/>
      <c r="C43" s="26" t="s">
        <v>194</v>
      </c>
      <c r="D43" s="26" t="s">
        <v>226</v>
      </c>
      <c r="E43" s="26" t="s">
        <v>149</v>
      </c>
      <c r="F43" s="28">
        <f t="shared" si="7"/>
        <v>0</v>
      </c>
      <c r="G43" s="28">
        <f t="shared" si="8"/>
        <v>0</v>
      </c>
      <c r="H43" s="28">
        <f t="shared" si="9"/>
        <v>0</v>
      </c>
      <c r="I43" s="28">
        <f t="shared" si="10"/>
        <v>0</v>
      </c>
      <c r="J43" s="28">
        <f t="shared" si="11"/>
        <v>0</v>
      </c>
      <c r="K43" s="28">
        <f t="shared" si="12"/>
        <v>0</v>
      </c>
      <c r="L43" s="28">
        <f t="shared" si="13"/>
        <v>0</v>
      </c>
      <c r="M43" s="46"/>
      <c r="N43" s="46"/>
      <c r="O43" s="46"/>
      <c r="P43" s="46"/>
      <c r="U43" s="28">
        <v>1</v>
      </c>
      <c r="V43" s="28">
        <v>1</v>
      </c>
      <c r="W43" s="28">
        <v>1</v>
      </c>
      <c r="X43" s="28">
        <v>1</v>
      </c>
      <c r="Y43" s="28">
        <v>1</v>
      </c>
      <c r="Z43" s="28">
        <v>1</v>
      </c>
      <c r="AA43" s="28">
        <v>1</v>
      </c>
    </row>
    <row r="44" ht="14.5" spans="1:27">
      <c r="A44" s="31" t="s">
        <v>70</v>
      </c>
      <c r="B44" s="26"/>
      <c r="C44" s="26" t="s">
        <v>196</v>
      </c>
      <c r="D44" s="26" t="s">
        <v>228</v>
      </c>
      <c r="E44" s="26" t="s">
        <v>149</v>
      </c>
      <c r="F44" s="28">
        <f t="shared" si="7"/>
        <v>0</v>
      </c>
      <c r="G44" s="28">
        <f t="shared" si="8"/>
        <v>0</v>
      </c>
      <c r="H44" s="28">
        <f t="shared" si="9"/>
        <v>0</v>
      </c>
      <c r="I44" s="28">
        <f t="shared" si="10"/>
        <v>0</v>
      </c>
      <c r="J44" s="28">
        <f t="shared" si="11"/>
        <v>0</v>
      </c>
      <c r="K44" s="28">
        <f t="shared" si="12"/>
        <v>0</v>
      </c>
      <c r="L44" s="28">
        <f t="shared" si="13"/>
        <v>0</v>
      </c>
      <c r="M44" s="46"/>
      <c r="N44" s="46"/>
      <c r="O44" s="46"/>
      <c r="P44" s="46"/>
      <c r="U44" s="28">
        <v>1</v>
      </c>
      <c r="V44" s="28">
        <v>1</v>
      </c>
      <c r="W44" s="28">
        <v>1</v>
      </c>
      <c r="X44" s="28">
        <v>1</v>
      </c>
      <c r="Y44" s="28">
        <v>1</v>
      </c>
      <c r="Z44" s="28">
        <v>1</v>
      </c>
      <c r="AA44" s="28">
        <v>1</v>
      </c>
    </row>
    <row r="45" ht="14.5" spans="1:27">
      <c r="A45" s="34" t="s">
        <v>75</v>
      </c>
      <c r="B45" s="26"/>
      <c r="C45" s="26" t="s">
        <v>198</v>
      </c>
      <c r="D45" s="26" t="s">
        <v>136</v>
      </c>
      <c r="E45" s="26" t="s">
        <v>149</v>
      </c>
      <c r="F45" s="28">
        <f t="shared" si="7"/>
        <v>0.7</v>
      </c>
      <c r="G45" s="28">
        <f t="shared" si="8"/>
        <v>0.9</v>
      </c>
      <c r="H45" s="28">
        <f t="shared" si="9"/>
        <v>2.9</v>
      </c>
      <c r="I45" s="28">
        <f t="shared" si="10"/>
        <v>0.1</v>
      </c>
      <c r="J45" s="28">
        <f t="shared" si="11"/>
        <v>0.4</v>
      </c>
      <c r="K45" s="28">
        <f t="shared" si="12"/>
        <v>0.9</v>
      </c>
      <c r="L45" s="28">
        <f t="shared" si="13"/>
        <v>0.7</v>
      </c>
      <c r="M45" s="46"/>
      <c r="N45" s="46"/>
      <c r="O45" s="46"/>
      <c r="P45" s="46"/>
      <c r="U45" s="28">
        <v>1</v>
      </c>
      <c r="V45" s="28">
        <v>1</v>
      </c>
      <c r="W45" s="28">
        <v>1</v>
      </c>
      <c r="X45" s="28">
        <v>1</v>
      </c>
      <c r="Y45" s="28">
        <v>1</v>
      </c>
      <c r="Z45" s="28">
        <v>1</v>
      </c>
      <c r="AA45" s="28">
        <v>1</v>
      </c>
    </row>
    <row r="46" ht="14.5" spans="1:27">
      <c r="A46" s="35" t="s">
        <v>35</v>
      </c>
      <c r="B46" s="26"/>
      <c r="C46" s="26" t="s">
        <v>200</v>
      </c>
      <c r="D46" s="26" t="s">
        <v>218</v>
      </c>
      <c r="E46" s="26" t="s">
        <v>151</v>
      </c>
      <c r="F46" s="28">
        <f t="shared" si="7"/>
        <v>0.00634115409004439</v>
      </c>
      <c r="G46" s="28">
        <f t="shared" si="8"/>
        <v>0.0348763474952441</v>
      </c>
      <c r="H46" s="28">
        <f t="shared" si="9"/>
        <v>0.0317057704502219</v>
      </c>
      <c r="I46" s="28">
        <f t="shared" si="10"/>
        <v>0.00317057704502219</v>
      </c>
      <c r="J46" s="28">
        <f t="shared" si="11"/>
        <v>0.00317057704502219</v>
      </c>
      <c r="K46" s="28">
        <f t="shared" si="12"/>
        <v>0.0190234622701332</v>
      </c>
      <c r="L46" s="28">
        <f t="shared" si="13"/>
        <v>0.0126823081800888</v>
      </c>
      <c r="M46" s="46"/>
      <c r="N46" s="29" t="s">
        <v>456</v>
      </c>
      <c r="O46" s="46"/>
      <c r="P46" s="46"/>
      <c r="U46" s="28">
        <v>1</v>
      </c>
      <c r="V46" s="28">
        <v>1</v>
      </c>
      <c r="W46" s="28">
        <v>1</v>
      </c>
      <c r="X46" s="28">
        <v>1</v>
      </c>
      <c r="Y46" s="28">
        <v>1</v>
      </c>
      <c r="Z46" s="28">
        <v>1</v>
      </c>
      <c r="AA46" s="28">
        <v>1</v>
      </c>
    </row>
    <row r="47" ht="14.5" spans="1:27">
      <c r="A47" s="35" t="s">
        <v>113</v>
      </c>
      <c r="B47" s="26"/>
      <c r="C47" s="26" t="s">
        <v>202</v>
      </c>
      <c r="D47" s="26" t="s">
        <v>222</v>
      </c>
      <c r="E47" s="26" t="s">
        <v>151</v>
      </c>
      <c r="F47" s="28">
        <f t="shared" si="7"/>
        <v>0</v>
      </c>
      <c r="G47" s="28">
        <f t="shared" si="8"/>
        <v>0</v>
      </c>
      <c r="H47" s="28">
        <f t="shared" si="9"/>
        <v>0</v>
      </c>
      <c r="I47" s="28">
        <f t="shared" si="10"/>
        <v>0</v>
      </c>
      <c r="J47" s="28">
        <f t="shared" si="11"/>
        <v>0</v>
      </c>
      <c r="K47" s="28">
        <f t="shared" si="12"/>
        <v>0</v>
      </c>
      <c r="L47" s="28">
        <f t="shared" si="13"/>
        <v>0</v>
      </c>
      <c r="M47" s="46"/>
      <c r="N47" s="46"/>
      <c r="O47" s="46"/>
      <c r="P47" s="46"/>
      <c r="U47" s="28">
        <v>1</v>
      </c>
      <c r="V47" s="28">
        <v>1</v>
      </c>
      <c r="W47" s="28">
        <v>1</v>
      </c>
      <c r="X47" s="28">
        <v>1</v>
      </c>
      <c r="Y47" s="28">
        <v>1</v>
      </c>
      <c r="Z47" s="28">
        <v>1</v>
      </c>
      <c r="AA47" s="28">
        <v>1</v>
      </c>
    </row>
    <row r="48" ht="14.5" spans="1:27">
      <c r="A48" s="32" t="s">
        <v>61</v>
      </c>
      <c r="B48" s="26"/>
      <c r="C48" s="26" t="s">
        <v>204</v>
      </c>
      <c r="D48" s="26" t="s">
        <v>224</v>
      </c>
      <c r="E48" s="26" t="s">
        <v>151</v>
      </c>
      <c r="F48" s="28">
        <f t="shared" si="7"/>
        <v>0</v>
      </c>
      <c r="G48" s="28">
        <f t="shared" si="8"/>
        <v>0</v>
      </c>
      <c r="H48" s="28">
        <f t="shared" si="9"/>
        <v>0</v>
      </c>
      <c r="I48" s="28">
        <f t="shared" si="10"/>
        <v>0</v>
      </c>
      <c r="J48" s="28">
        <f t="shared" si="11"/>
        <v>0</v>
      </c>
      <c r="K48" s="28">
        <f t="shared" si="12"/>
        <v>0</v>
      </c>
      <c r="L48" s="28">
        <f t="shared" si="13"/>
        <v>0</v>
      </c>
      <c r="M48" s="46"/>
      <c r="N48" s="46"/>
      <c r="O48" s="46"/>
      <c r="P48" s="46"/>
      <c r="U48" s="28">
        <v>1</v>
      </c>
      <c r="V48" s="28">
        <v>1</v>
      </c>
      <c r="W48" s="28">
        <v>1</v>
      </c>
      <c r="X48" s="28">
        <v>1</v>
      </c>
      <c r="Y48" s="28">
        <v>1</v>
      </c>
      <c r="Z48" s="28">
        <v>1</v>
      </c>
      <c r="AA48" s="28">
        <v>1</v>
      </c>
    </row>
    <row r="49" ht="14.5" spans="1:27">
      <c r="A49" s="31" t="s">
        <v>65</v>
      </c>
      <c r="B49" s="26"/>
      <c r="C49" s="26" t="s">
        <v>206</v>
      </c>
      <c r="D49" s="26" t="s">
        <v>226</v>
      </c>
      <c r="E49" s="26" t="s">
        <v>151</v>
      </c>
      <c r="F49" s="28">
        <f t="shared" si="7"/>
        <v>0</v>
      </c>
      <c r="G49" s="28">
        <f t="shared" si="8"/>
        <v>0</v>
      </c>
      <c r="H49" s="28">
        <f t="shared" si="9"/>
        <v>0</v>
      </c>
      <c r="I49" s="28">
        <f t="shared" si="10"/>
        <v>0</v>
      </c>
      <c r="J49" s="28">
        <f t="shared" si="11"/>
        <v>0</v>
      </c>
      <c r="K49" s="28">
        <f t="shared" si="12"/>
        <v>0</v>
      </c>
      <c r="L49" s="28">
        <f t="shared" si="13"/>
        <v>0</v>
      </c>
      <c r="M49" s="46"/>
      <c r="N49" s="46"/>
      <c r="O49" s="46"/>
      <c r="P49" s="46"/>
      <c r="U49" s="28">
        <v>1</v>
      </c>
      <c r="V49" s="28">
        <v>1</v>
      </c>
      <c r="W49" s="28">
        <v>1</v>
      </c>
      <c r="X49" s="28">
        <v>1</v>
      </c>
      <c r="Y49" s="28">
        <v>1</v>
      </c>
      <c r="Z49" s="28">
        <v>1</v>
      </c>
      <c r="AA49" s="28">
        <v>1</v>
      </c>
    </row>
    <row r="50" ht="14.5" spans="1:27">
      <c r="A50" s="31" t="s">
        <v>70</v>
      </c>
      <c r="B50" s="26"/>
      <c r="C50" s="26" t="s">
        <v>208</v>
      </c>
      <c r="D50" s="26" t="s">
        <v>228</v>
      </c>
      <c r="E50" s="26" t="s">
        <v>151</v>
      </c>
      <c r="F50" s="28">
        <f t="shared" si="7"/>
        <v>0</v>
      </c>
      <c r="G50" s="28">
        <f t="shared" si="8"/>
        <v>0</v>
      </c>
      <c r="H50" s="28">
        <f t="shared" si="9"/>
        <v>0</v>
      </c>
      <c r="I50" s="28">
        <f t="shared" si="10"/>
        <v>0</v>
      </c>
      <c r="J50" s="28">
        <f t="shared" si="11"/>
        <v>0</v>
      </c>
      <c r="K50" s="28">
        <f t="shared" si="12"/>
        <v>0</v>
      </c>
      <c r="L50" s="28">
        <f t="shared" si="13"/>
        <v>0</v>
      </c>
      <c r="M50" s="46"/>
      <c r="N50" s="46"/>
      <c r="O50" s="46"/>
      <c r="P50" s="46"/>
      <c r="U50" s="28">
        <v>1</v>
      </c>
      <c r="V50" s="28">
        <v>1</v>
      </c>
      <c r="W50" s="28">
        <v>1</v>
      </c>
      <c r="X50" s="28">
        <v>1</v>
      </c>
      <c r="Y50" s="28">
        <v>1</v>
      </c>
      <c r="Z50" s="28">
        <v>1</v>
      </c>
      <c r="AA50" s="28">
        <v>1</v>
      </c>
    </row>
    <row r="51" ht="14.5" spans="1:27">
      <c r="A51" s="34" t="s">
        <v>75</v>
      </c>
      <c r="B51" s="26"/>
      <c r="C51" s="26" t="s">
        <v>210</v>
      </c>
      <c r="D51" s="26" t="s">
        <v>136</v>
      </c>
      <c r="E51" s="26" t="s">
        <v>151</v>
      </c>
      <c r="F51" s="28">
        <f t="shared" si="7"/>
        <v>0</v>
      </c>
      <c r="G51" s="28">
        <f t="shared" si="8"/>
        <v>0</v>
      </c>
      <c r="H51" s="28">
        <f t="shared" si="9"/>
        <v>0</v>
      </c>
      <c r="I51" s="28">
        <f t="shared" si="10"/>
        <v>0</v>
      </c>
      <c r="J51" s="28">
        <f t="shared" si="11"/>
        <v>0</v>
      </c>
      <c r="K51" s="28">
        <f t="shared" si="12"/>
        <v>0</v>
      </c>
      <c r="L51" s="28">
        <f t="shared" si="13"/>
        <v>0</v>
      </c>
      <c r="M51" s="46"/>
      <c r="N51" s="46"/>
      <c r="O51" s="46"/>
      <c r="P51" s="46"/>
      <c r="U51" s="28">
        <v>1</v>
      </c>
      <c r="V51" s="28">
        <v>1</v>
      </c>
      <c r="W51" s="28">
        <v>1</v>
      </c>
      <c r="X51" s="28">
        <v>1</v>
      </c>
      <c r="Y51" s="28">
        <v>1</v>
      </c>
      <c r="Z51" s="28">
        <v>1</v>
      </c>
      <c r="AA51" s="28">
        <v>1</v>
      </c>
    </row>
    <row r="52" ht="14.5" spans="1:27">
      <c r="A52" s="35" t="s">
        <v>35</v>
      </c>
      <c r="B52" s="26"/>
      <c r="C52" s="26" t="s">
        <v>212</v>
      </c>
      <c r="D52" s="26" t="s">
        <v>218</v>
      </c>
      <c r="E52" s="26" t="s">
        <v>153</v>
      </c>
      <c r="F52" s="28">
        <f t="shared" si="7"/>
        <v>0.0190234622701332</v>
      </c>
      <c r="G52" s="28">
        <f t="shared" si="8"/>
        <v>0.0792644261255549</v>
      </c>
      <c r="H52" s="28">
        <f t="shared" si="9"/>
        <v>0.104629042485732</v>
      </c>
      <c r="I52" s="28">
        <f t="shared" si="10"/>
        <v>0.00634115409004439</v>
      </c>
      <c r="J52" s="28">
        <f t="shared" si="11"/>
        <v>0.00951173113506658</v>
      </c>
      <c r="K52" s="28">
        <f t="shared" si="12"/>
        <v>0.0602409638554217</v>
      </c>
      <c r="L52" s="28">
        <f t="shared" si="13"/>
        <v>0.0475586556753329</v>
      </c>
      <c r="M52" s="46"/>
      <c r="N52" s="29" t="s">
        <v>457</v>
      </c>
      <c r="O52" s="46"/>
      <c r="P52" s="46"/>
      <c r="U52" s="28">
        <v>1</v>
      </c>
      <c r="V52" s="28">
        <v>1</v>
      </c>
      <c r="W52" s="28">
        <v>1</v>
      </c>
      <c r="X52" s="28">
        <v>1</v>
      </c>
      <c r="Y52" s="28">
        <v>1</v>
      </c>
      <c r="Z52" s="28">
        <v>1</v>
      </c>
      <c r="AA52" s="28">
        <v>1</v>
      </c>
    </row>
    <row r="53" ht="14.5" spans="1:27">
      <c r="A53" s="35" t="s">
        <v>113</v>
      </c>
      <c r="B53" s="26"/>
      <c r="C53" s="26" t="s">
        <v>214</v>
      </c>
      <c r="D53" s="26" t="s">
        <v>222</v>
      </c>
      <c r="E53" s="26" t="s">
        <v>153</v>
      </c>
      <c r="F53" s="28">
        <f t="shared" si="7"/>
        <v>0</v>
      </c>
      <c r="G53" s="28">
        <f t="shared" si="8"/>
        <v>0.2</v>
      </c>
      <c r="H53" s="28">
        <f t="shared" si="9"/>
        <v>0.4</v>
      </c>
      <c r="I53" s="28">
        <f t="shared" si="10"/>
        <v>0</v>
      </c>
      <c r="J53" s="28">
        <f t="shared" si="11"/>
        <v>0</v>
      </c>
      <c r="K53" s="28">
        <f t="shared" si="12"/>
        <v>0.2</v>
      </c>
      <c r="L53" s="28">
        <f t="shared" si="13"/>
        <v>0.2</v>
      </c>
      <c r="M53" s="46"/>
      <c r="N53" s="46"/>
      <c r="O53" s="46"/>
      <c r="P53" s="46"/>
      <c r="U53" s="28">
        <v>1</v>
      </c>
      <c r="V53" s="28">
        <v>1</v>
      </c>
      <c r="W53" s="28">
        <v>1</v>
      </c>
      <c r="X53" s="28">
        <v>1</v>
      </c>
      <c r="Y53" s="28">
        <v>1</v>
      </c>
      <c r="Z53" s="28">
        <v>1</v>
      </c>
      <c r="AA53" s="28">
        <v>1</v>
      </c>
    </row>
    <row r="54" ht="14.5" spans="1:27">
      <c r="A54" s="32" t="s">
        <v>61</v>
      </c>
      <c r="B54" s="26"/>
      <c r="C54" s="26" t="s">
        <v>216</v>
      </c>
      <c r="D54" s="26" t="s">
        <v>224</v>
      </c>
      <c r="E54" s="26" t="s">
        <v>153</v>
      </c>
      <c r="F54" s="28">
        <f t="shared" si="7"/>
        <v>0</v>
      </c>
      <c r="G54" s="28">
        <f t="shared" si="8"/>
        <v>0</v>
      </c>
      <c r="H54" s="28">
        <f t="shared" si="9"/>
        <v>0</v>
      </c>
      <c r="I54" s="28">
        <f t="shared" si="10"/>
        <v>0</v>
      </c>
      <c r="J54" s="28">
        <f t="shared" si="11"/>
        <v>0</v>
      </c>
      <c r="K54" s="28">
        <f t="shared" si="12"/>
        <v>0</v>
      </c>
      <c r="L54" s="28">
        <f t="shared" si="13"/>
        <v>0</v>
      </c>
      <c r="M54" s="46"/>
      <c r="N54" s="46"/>
      <c r="O54" s="46"/>
      <c r="P54" s="46"/>
      <c r="U54" s="28">
        <v>1</v>
      </c>
      <c r="V54" s="28">
        <v>1</v>
      </c>
      <c r="W54" s="28">
        <v>1</v>
      </c>
      <c r="X54" s="28">
        <v>1</v>
      </c>
      <c r="Y54" s="28">
        <v>1</v>
      </c>
      <c r="Z54" s="28">
        <v>1</v>
      </c>
      <c r="AA54" s="28">
        <v>1</v>
      </c>
    </row>
    <row r="55" ht="14.5" spans="1:27">
      <c r="A55" s="31" t="s">
        <v>65</v>
      </c>
      <c r="B55" s="26"/>
      <c r="C55" s="26" t="s">
        <v>221</v>
      </c>
      <c r="D55" s="26" t="s">
        <v>226</v>
      </c>
      <c r="E55" s="26" t="s">
        <v>153</v>
      </c>
      <c r="F55" s="28">
        <f t="shared" si="7"/>
        <v>0</v>
      </c>
      <c r="G55" s="28">
        <f t="shared" si="8"/>
        <v>0</v>
      </c>
      <c r="H55" s="28">
        <f t="shared" si="9"/>
        <v>0</v>
      </c>
      <c r="I55" s="28">
        <f t="shared" si="10"/>
        <v>0</v>
      </c>
      <c r="J55" s="28">
        <f t="shared" si="11"/>
        <v>0</v>
      </c>
      <c r="K55" s="28">
        <f t="shared" si="12"/>
        <v>0</v>
      </c>
      <c r="L55" s="28">
        <f t="shared" si="13"/>
        <v>0</v>
      </c>
      <c r="M55" s="46"/>
      <c r="N55" s="46"/>
      <c r="O55" s="46"/>
      <c r="P55" s="46"/>
      <c r="U55" s="28">
        <v>1</v>
      </c>
      <c r="V55" s="28">
        <v>1</v>
      </c>
      <c r="W55" s="28">
        <v>1</v>
      </c>
      <c r="X55" s="28">
        <v>1</v>
      </c>
      <c r="Y55" s="28">
        <v>1</v>
      </c>
      <c r="Z55" s="28">
        <v>1</v>
      </c>
      <c r="AA55" s="28">
        <v>1</v>
      </c>
    </row>
    <row r="56" ht="14.5" spans="1:27">
      <c r="A56" s="31" t="s">
        <v>70</v>
      </c>
      <c r="B56" s="26"/>
      <c r="C56" s="26" t="s">
        <v>223</v>
      </c>
      <c r="D56" s="26" t="s">
        <v>228</v>
      </c>
      <c r="E56" s="26" t="s">
        <v>153</v>
      </c>
      <c r="F56" s="28">
        <f t="shared" si="7"/>
        <v>0</v>
      </c>
      <c r="G56" s="28">
        <f t="shared" si="8"/>
        <v>0</v>
      </c>
      <c r="H56" s="28">
        <f t="shared" si="9"/>
        <v>0</v>
      </c>
      <c r="I56" s="28">
        <f t="shared" si="10"/>
        <v>0</v>
      </c>
      <c r="J56" s="28">
        <f t="shared" si="11"/>
        <v>0</v>
      </c>
      <c r="K56" s="28">
        <f t="shared" si="12"/>
        <v>0</v>
      </c>
      <c r="L56" s="28">
        <f t="shared" si="13"/>
        <v>0</v>
      </c>
      <c r="M56" s="46"/>
      <c r="N56" s="46"/>
      <c r="O56" s="46"/>
      <c r="P56" s="46"/>
      <c r="U56" s="28">
        <v>1</v>
      </c>
      <c r="V56" s="28">
        <v>1</v>
      </c>
      <c r="W56" s="28">
        <v>1</v>
      </c>
      <c r="X56" s="28">
        <v>1</v>
      </c>
      <c r="Y56" s="28">
        <v>1</v>
      </c>
      <c r="Z56" s="28">
        <v>1</v>
      </c>
      <c r="AA56" s="28">
        <v>1</v>
      </c>
    </row>
    <row r="57" ht="14.5" spans="1:27">
      <c r="A57" s="34" t="s">
        <v>75</v>
      </c>
      <c r="B57" s="26"/>
      <c r="C57" s="26" t="s">
        <v>225</v>
      </c>
      <c r="D57" s="26" t="s">
        <v>136</v>
      </c>
      <c r="E57" s="26" t="s">
        <v>153</v>
      </c>
      <c r="F57" s="28">
        <f t="shared" si="7"/>
        <v>0.1</v>
      </c>
      <c r="G57" s="28">
        <f t="shared" si="8"/>
        <v>0.3</v>
      </c>
      <c r="H57" s="28">
        <f t="shared" si="9"/>
        <v>0.1</v>
      </c>
      <c r="I57" s="28">
        <f t="shared" si="10"/>
        <v>0</v>
      </c>
      <c r="J57" s="28">
        <f t="shared" si="11"/>
        <v>0</v>
      </c>
      <c r="K57" s="28">
        <f t="shared" si="12"/>
        <v>0.2</v>
      </c>
      <c r="L57" s="28">
        <f t="shared" si="13"/>
        <v>0.1</v>
      </c>
      <c r="M57" s="46"/>
      <c r="N57" s="46"/>
      <c r="O57" s="46"/>
      <c r="P57" s="46"/>
      <c r="U57" s="28">
        <v>1</v>
      </c>
      <c r="V57" s="28">
        <v>1</v>
      </c>
      <c r="W57" s="28">
        <v>1</v>
      </c>
      <c r="X57" s="28">
        <v>1</v>
      </c>
      <c r="Y57" s="28">
        <v>1</v>
      </c>
      <c r="Z57" s="28">
        <v>1</v>
      </c>
      <c r="AA57" s="28">
        <v>1</v>
      </c>
    </row>
    <row r="58" ht="14.5" spans="1:27">
      <c r="A58" s="35" t="s">
        <v>35</v>
      </c>
      <c r="B58" s="26"/>
      <c r="C58" s="26" t="s">
        <v>227</v>
      </c>
      <c r="D58" s="26" t="s">
        <v>218</v>
      </c>
      <c r="E58" s="26" t="s">
        <v>155</v>
      </c>
      <c r="F58" s="28">
        <f t="shared" si="7"/>
        <v>0.00634115409004439</v>
      </c>
      <c r="G58" s="28">
        <f t="shared" si="8"/>
        <v>0.015852885225111</v>
      </c>
      <c r="H58" s="28">
        <f t="shared" si="9"/>
        <v>0.0221940393151554</v>
      </c>
      <c r="I58" s="28">
        <f t="shared" si="10"/>
        <v>0.00317057704502219</v>
      </c>
      <c r="J58" s="28">
        <f t="shared" si="11"/>
        <v>0.00317057704502219</v>
      </c>
      <c r="K58" s="28">
        <f t="shared" si="12"/>
        <v>0.015852885225111</v>
      </c>
      <c r="L58" s="28">
        <f t="shared" si="13"/>
        <v>0.00634115409004439</v>
      </c>
      <c r="M58" s="46"/>
      <c r="N58" s="46" t="s">
        <v>458</v>
      </c>
      <c r="O58" s="46"/>
      <c r="P58" s="46"/>
      <c r="U58" s="28">
        <v>1</v>
      </c>
      <c r="V58" s="28">
        <v>1</v>
      </c>
      <c r="W58" s="28">
        <v>1</v>
      </c>
      <c r="X58" s="28">
        <v>1</v>
      </c>
      <c r="Y58" s="28">
        <v>1</v>
      </c>
      <c r="Z58" s="28">
        <v>1</v>
      </c>
      <c r="AA58" s="28">
        <v>1</v>
      </c>
    </row>
    <row r="59" ht="14.5" spans="1:27">
      <c r="A59" s="35" t="s">
        <v>113</v>
      </c>
      <c r="B59" s="26"/>
      <c r="C59" s="26" t="s">
        <v>229</v>
      </c>
      <c r="D59" s="26" t="s">
        <v>222</v>
      </c>
      <c r="E59" s="26" t="s">
        <v>155</v>
      </c>
      <c r="F59" s="28">
        <f t="shared" si="7"/>
        <v>0</v>
      </c>
      <c r="G59" s="28">
        <f t="shared" si="8"/>
        <v>0</v>
      </c>
      <c r="H59" s="28">
        <f t="shared" si="9"/>
        <v>0</v>
      </c>
      <c r="I59" s="28">
        <f t="shared" si="10"/>
        <v>0</v>
      </c>
      <c r="J59" s="28">
        <f t="shared" si="11"/>
        <v>0</v>
      </c>
      <c r="K59" s="28">
        <f t="shared" si="12"/>
        <v>0</v>
      </c>
      <c r="L59" s="28">
        <f t="shared" si="13"/>
        <v>0</v>
      </c>
      <c r="M59" s="46"/>
      <c r="N59" s="46"/>
      <c r="O59" s="46"/>
      <c r="P59" s="46"/>
      <c r="U59" s="28">
        <v>1</v>
      </c>
      <c r="V59" s="28">
        <v>1</v>
      </c>
      <c r="W59" s="28">
        <v>1</v>
      </c>
      <c r="X59" s="28">
        <v>1</v>
      </c>
      <c r="Y59" s="28">
        <v>1</v>
      </c>
      <c r="Z59" s="28">
        <v>1</v>
      </c>
      <c r="AA59" s="28">
        <v>1</v>
      </c>
    </row>
    <row r="60" ht="14.5" spans="1:27">
      <c r="A60" s="32" t="s">
        <v>61</v>
      </c>
      <c r="B60" s="26"/>
      <c r="C60" s="26" t="s">
        <v>230</v>
      </c>
      <c r="D60" s="26" t="s">
        <v>224</v>
      </c>
      <c r="E60" s="26" t="s">
        <v>155</v>
      </c>
      <c r="F60" s="28">
        <f t="shared" si="7"/>
        <v>0</v>
      </c>
      <c r="G60" s="28">
        <f t="shared" si="8"/>
        <v>0</v>
      </c>
      <c r="H60" s="28">
        <f t="shared" si="9"/>
        <v>0</v>
      </c>
      <c r="I60" s="28">
        <f t="shared" si="10"/>
        <v>0</v>
      </c>
      <c r="J60" s="28">
        <f t="shared" si="11"/>
        <v>0</v>
      </c>
      <c r="K60" s="28">
        <f t="shared" si="12"/>
        <v>0</v>
      </c>
      <c r="L60" s="28">
        <f t="shared" si="13"/>
        <v>0</v>
      </c>
      <c r="M60" s="46"/>
      <c r="N60" s="46"/>
      <c r="O60" s="46"/>
      <c r="P60" s="46"/>
      <c r="U60" s="28">
        <v>1</v>
      </c>
      <c r="V60" s="28">
        <v>1</v>
      </c>
      <c r="W60" s="28">
        <v>1</v>
      </c>
      <c r="X60" s="28">
        <v>1</v>
      </c>
      <c r="Y60" s="28">
        <v>1</v>
      </c>
      <c r="Z60" s="28">
        <v>1</v>
      </c>
      <c r="AA60" s="28">
        <v>1</v>
      </c>
    </row>
    <row r="61" ht="14.5" spans="1:16">
      <c r="A61" s="31" t="s">
        <v>65</v>
      </c>
      <c r="B61" s="26"/>
      <c r="C61" s="26" t="s">
        <v>231</v>
      </c>
      <c r="D61" s="26" t="s">
        <v>226</v>
      </c>
      <c r="E61" s="26" t="s">
        <v>155</v>
      </c>
      <c r="F61" s="28">
        <f t="shared" si="7"/>
        <v>0</v>
      </c>
      <c r="G61" s="28">
        <f t="shared" si="8"/>
        <v>0</v>
      </c>
      <c r="H61" s="28">
        <f t="shared" si="9"/>
        <v>0</v>
      </c>
      <c r="I61" s="28">
        <f t="shared" si="10"/>
        <v>0</v>
      </c>
      <c r="J61" s="28">
        <f t="shared" si="11"/>
        <v>0</v>
      </c>
      <c r="K61" s="28">
        <f t="shared" si="12"/>
        <v>0</v>
      </c>
      <c r="L61" s="28">
        <f t="shared" si="13"/>
        <v>0</v>
      </c>
      <c r="M61" s="46"/>
      <c r="N61" s="46"/>
      <c r="O61" s="46"/>
      <c r="P61" s="46"/>
    </row>
    <row r="62" ht="14.5" spans="1:16">
      <c r="A62" s="31" t="s">
        <v>70</v>
      </c>
      <c r="B62" s="26"/>
      <c r="C62" s="26" t="s">
        <v>232</v>
      </c>
      <c r="D62" s="26" t="s">
        <v>228</v>
      </c>
      <c r="E62" s="26" t="s">
        <v>155</v>
      </c>
      <c r="F62" s="28">
        <f t="shared" si="7"/>
        <v>0</v>
      </c>
      <c r="G62" s="28">
        <f t="shared" si="8"/>
        <v>0</v>
      </c>
      <c r="H62" s="28">
        <f t="shared" si="9"/>
        <v>0</v>
      </c>
      <c r="I62" s="28">
        <f t="shared" si="10"/>
        <v>0</v>
      </c>
      <c r="J62" s="28">
        <f t="shared" si="11"/>
        <v>0</v>
      </c>
      <c r="K62" s="28">
        <f t="shared" si="12"/>
        <v>0</v>
      </c>
      <c r="L62" s="28">
        <f t="shared" si="13"/>
        <v>0</v>
      </c>
      <c r="M62" s="46"/>
      <c r="N62" s="46"/>
      <c r="O62" s="46"/>
      <c r="P62" s="46"/>
    </row>
    <row r="63" ht="14.5" spans="1:16">
      <c r="A63" s="34" t="s">
        <v>75</v>
      </c>
      <c r="B63" s="26"/>
      <c r="C63" s="26" t="s">
        <v>233</v>
      </c>
      <c r="D63" s="26" t="s">
        <v>136</v>
      </c>
      <c r="E63" s="26" t="s">
        <v>155</v>
      </c>
      <c r="F63" s="28">
        <f t="shared" si="7"/>
        <v>0</v>
      </c>
      <c r="G63" s="28">
        <f t="shared" si="8"/>
        <v>0</v>
      </c>
      <c r="H63" s="28">
        <f t="shared" si="9"/>
        <v>0</v>
      </c>
      <c r="I63" s="28">
        <f t="shared" si="10"/>
        <v>0</v>
      </c>
      <c r="J63" s="28">
        <f t="shared" si="11"/>
        <v>0</v>
      </c>
      <c r="K63" s="28">
        <f t="shared" si="12"/>
        <v>0</v>
      </c>
      <c r="L63" s="28">
        <f t="shared" si="13"/>
        <v>0</v>
      </c>
      <c r="M63" s="46"/>
      <c r="N63" s="46"/>
      <c r="O63" s="46"/>
      <c r="P63" s="46"/>
    </row>
    <row r="64" ht="14.5" spans="1:16">
      <c r="A64" s="72"/>
      <c r="B64" s="26"/>
      <c r="C64" s="26"/>
      <c r="D64" s="26"/>
      <c r="E64" s="26"/>
      <c r="F64" s="28"/>
      <c r="G64" s="28"/>
      <c r="H64" s="28"/>
      <c r="I64" s="28"/>
      <c r="J64" s="28"/>
      <c r="K64" s="28"/>
      <c r="L64" s="28"/>
      <c r="M64" s="46"/>
      <c r="N64" s="46"/>
      <c r="O64" s="46"/>
      <c r="P64" s="46"/>
    </row>
    <row r="65" ht="14.5" spans="1:16">
      <c r="A65" s="72"/>
      <c r="B65" s="26"/>
      <c r="C65" s="26"/>
      <c r="D65" s="26"/>
      <c r="E65" s="26"/>
      <c r="F65" s="28"/>
      <c r="G65" s="28"/>
      <c r="H65" s="28"/>
      <c r="I65" s="28"/>
      <c r="J65" s="28"/>
      <c r="K65" s="28"/>
      <c r="L65" s="28"/>
      <c r="M65" s="46"/>
      <c r="N65" s="46"/>
      <c r="O65" s="46"/>
      <c r="P65" s="46"/>
    </row>
    <row r="66" ht="14.5" spans="1:16">
      <c r="A66" s="72"/>
      <c r="B66" s="26"/>
      <c r="C66" s="26"/>
      <c r="D66" s="26"/>
      <c r="E66" s="26"/>
      <c r="F66" s="28"/>
      <c r="G66" s="28"/>
      <c r="H66" s="28"/>
      <c r="I66" s="28"/>
      <c r="J66" s="28"/>
      <c r="K66" s="28"/>
      <c r="L66" s="28"/>
      <c r="M66" s="46"/>
      <c r="N66" s="46"/>
      <c r="O66" s="46"/>
      <c r="P66" s="46"/>
    </row>
    <row r="67" ht="14.5" spans="1:16">
      <c r="A67" s="72"/>
      <c r="B67" s="26"/>
      <c r="C67" s="26"/>
      <c r="D67" s="26"/>
      <c r="E67" s="44" t="s">
        <v>389</v>
      </c>
      <c r="F67" s="28"/>
      <c r="G67" s="28"/>
      <c r="H67" s="28"/>
      <c r="I67" s="28"/>
      <c r="J67" s="28"/>
      <c r="K67" s="28"/>
      <c r="L67" s="28"/>
      <c r="M67" s="46"/>
      <c r="N67" s="47"/>
      <c r="O67" s="46"/>
      <c r="P67" s="46"/>
    </row>
    <row r="68" ht="15.25" spans="1:27">
      <c r="A68" s="26"/>
      <c r="B68" s="26"/>
      <c r="C68" s="45" t="s">
        <v>13</v>
      </c>
      <c r="D68" s="45" t="s">
        <v>391</v>
      </c>
      <c r="E68" s="45" t="s">
        <v>392</v>
      </c>
      <c r="F68" s="27" t="s">
        <v>393</v>
      </c>
      <c r="G68" s="27" t="s">
        <v>394</v>
      </c>
      <c r="H68" s="27" t="s">
        <v>395</v>
      </c>
      <c r="I68" s="27" t="s">
        <v>396</v>
      </c>
      <c r="J68" s="27" t="s">
        <v>397</v>
      </c>
      <c r="K68" s="27" t="s">
        <v>398</v>
      </c>
      <c r="L68" s="27" t="s">
        <v>399</v>
      </c>
      <c r="M68" s="26"/>
      <c r="N68" s="26"/>
      <c r="O68" s="26"/>
      <c r="P68" s="26"/>
      <c r="U68" s="27" t="s">
        <v>393</v>
      </c>
      <c r="V68" s="27" t="s">
        <v>394</v>
      </c>
      <c r="W68" s="27" t="s">
        <v>395</v>
      </c>
      <c r="X68" s="27" t="s">
        <v>396</v>
      </c>
      <c r="Y68" s="27" t="s">
        <v>397</v>
      </c>
      <c r="Z68" s="27" t="s">
        <v>398</v>
      </c>
      <c r="AA68" s="27" t="s">
        <v>399</v>
      </c>
    </row>
    <row r="69" ht="14.5" spans="1:27">
      <c r="A69" s="35" t="s">
        <v>35</v>
      </c>
      <c r="B69" s="26"/>
      <c r="C69" s="26" t="s">
        <v>106</v>
      </c>
      <c r="D69" s="26" t="s">
        <v>218</v>
      </c>
      <c r="E69" s="26" t="s">
        <v>133</v>
      </c>
      <c r="F69" s="59">
        <v>1</v>
      </c>
      <c r="G69" s="59">
        <v>1</v>
      </c>
      <c r="H69" s="59">
        <v>1</v>
      </c>
      <c r="I69" s="59">
        <v>1</v>
      </c>
      <c r="J69" s="59">
        <v>1</v>
      </c>
      <c r="K69" s="59">
        <v>1</v>
      </c>
      <c r="L69" s="59">
        <v>1</v>
      </c>
      <c r="M69" s="46"/>
      <c r="N69" s="46" t="s">
        <v>449</v>
      </c>
      <c r="O69" s="46"/>
      <c r="P69" s="46"/>
      <c r="U69" s="53">
        <f>ENERGY_CONSUME_SPLIT!E44</f>
        <v>0.4</v>
      </c>
      <c r="V69" s="53">
        <f>ENERGY_CONSUME_SPLIT!F44</f>
        <v>2</v>
      </c>
      <c r="W69" s="53">
        <f>ENERGY_CONSUME_SPLIT!G44</f>
        <v>2.2</v>
      </c>
      <c r="X69" s="53">
        <f>ENERGY_CONSUME_SPLIT!H44</f>
        <v>0.2</v>
      </c>
      <c r="Y69" s="53">
        <f>ENERGY_CONSUME_SPLIT!I44</f>
        <v>0.4</v>
      </c>
      <c r="Z69" s="53">
        <f>ENERGY_CONSUME_SPLIT!J44</f>
        <v>1.6</v>
      </c>
      <c r="AA69" s="53">
        <f>ENERGY_CONSUME_SPLIT!K44</f>
        <v>0.7</v>
      </c>
    </row>
    <row r="70" ht="14.5" spans="1:27">
      <c r="A70" s="35" t="s">
        <v>113</v>
      </c>
      <c r="B70" s="26"/>
      <c r="C70" s="26" t="s">
        <v>109</v>
      </c>
      <c r="D70" s="26" t="s">
        <v>222</v>
      </c>
      <c r="E70" s="26" t="s">
        <v>133</v>
      </c>
      <c r="F70" s="59">
        <f>F69</f>
        <v>1</v>
      </c>
      <c r="G70" s="59">
        <f t="shared" ref="G70:L70" si="14">G69</f>
        <v>1</v>
      </c>
      <c r="H70" s="59">
        <f t="shared" si="14"/>
        <v>1</v>
      </c>
      <c r="I70" s="59">
        <f t="shared" si="14"/>
        <v>1</v>
      </c>
      <c r="J70" s="59">
        <f t="shared" si="14"/>
        <v>1</v>
      </c>
      <c r="K70" s="59">
        <f t="shared" si="14"/>
        <v>1</v>
      </c>
      <c r="L70" s="59">
        <f t="shared" si="14"/>
        <v>1</v>
      </c>
      <c r="M70" s="46"/>
      <c r="N70" s="46"/>
      <c r="O70" s="46"/>
      <c r="P70" s="46"/>
      <c r="U70" s="53">
        <f>ENERGY_CONSUME_SPLIT!E45</f>
        <v>0</v>
      </c>
      <c r="V70" s="53">
        <f>ENERGY_CONSUME_SPLIT!F45</f>
        <v>0.1</v>
      </c>
      <c r="W70" s="53">
        <f>ENERGY_CONSUME_SPLIT!G45</f>
        <v>0.1</v>
      </c>
      <c r="X70" s="53">
        <f>ENERGY_CONSUME_SPLIT!H45</f>
        <v>0</v>
      </c>
      <c r="Y70" s="53">
        <f>ENERGY_CONSUME_SPLIT!I45</f>
        <v>0</v>
      </c>
      <c r="Z70" s="53">
        <f>ENERGY_CONSUME_SPLIT!J45</f>
        <v>0.1</v>
      </c>
      <c r="AA70" s="53">
        <f>ENERGY_CONSUME_SPLIT!K45</f>
        <v>0</v>
      </c>
    </row>
    <row r="71" ht="14.5" spans="1:27">
      <c r="A71" s="32" t="s">
        <v>61</v>
      </c>
      <c r="B71" s="26"/>
      <c r="C71" s="26" t="s">
        <v>112</v>
      </c>
      <c r="D71" s="26" t="s">
        <v>224</v>
      </c>
      <c r="E71" s="26" t="s">
        <v>133</v>
      </c>
      <c r="F71" s="59">
        <f t="shared" ref="F71:F102" si="15">F70</f>
        <v>1</v>
      </c>
      <c r="G71" s="59">
        <f t="shared" ref="G71:G102" si="16">G70</f>
        <v>1</v>
      </c>
      <c r="H71" s="59">
        <f t="shared" ref="H71:H102" si="17">H70</f>
        <v>1</v>
      </c>
      <c r="I71" s="59">
        <f t="shared" ref="I71:I102" si="18">I70</f>
        <v>1</v>
      </c>
      <c r="J71" s="59">
        <f t="shared" ref="J71:J102" si="19">J70</f>
        <v>1</v>
      </c>
      <c r="K71" s="59">
        <f t="shared" ref="K71:K102" si="20">K70</f>
        <v>1</v>
      </c>
      <c r="L71" s="59">
        <f t="shared" ref="L71:L102" si="21">L70</f>
        <v>1</v>
      </c>
      <c r="M71" s="46"/>
      <c r="N71" s="46"/>
      <c r="O71" s="46"/>
      <c r="P71" s="46"/>
      <c r="U71" s="53">
        <f>ENERGY_CONSUME_SPLIT!E46</f>
        <v>0</v>
      </c>
      <c r="V71" s="53">
        <f>ENERGY_CONSUME_SPLIT!F46</f>
        <v>0</v>
      </c>
      <c r="W71" s="53">
        <f>ENERGY_CONSUME_SPLIT!G46</f>
        <v>0</v>
      </c>
      <c r="X71" s="53">
        <f>ENERGY_CONSUME_SPLIT!H46</f>
        <v>0</v>
      </c>
      <c r="Y71" s="53">
        <f>ENERGY_CONSUME_SPLIT!I46</f>
        <v>0</v>
      </c>
      <c r="Z71" s="53">
        <f>ENERGY_CONSUME_SPLIT!J46</f>
        <v>0</v>
      </c>
      <c r="AA71" s="53">
        <f>ENERGY_CONSUME_SPLIT!K46</f>
        <v>0</v>
      </c>
    </row>
    <row r="72" ht="14.5" spans="1:27">
      <c r="A72" s="31" t="s">
        <v>65</v>
      </c>
      <c r="B72" s="26"/>
      <c r="C72" s="26" t="s">
        <v>115</v>
      </c>
      <c r="D72" s="26" t="s">
        <v>226</v>
      </c>
      <c r="E72" s="26" t="s">
        <v>133</v>
      </c>
      <c r="F72" s="59">
        <f t="shared" si="15"/>
        <v>1</v>
      </c>
      <c r="G72" s="59">
        <f t="shared" si="16"/>
        <v>1</v>
      </c>
      <c r="H72" s="59">
        <f t="shared" si="17"/>
        <v>1</v>
      </c>
      <c r="I72" s="59">
        <f t="shared" si="18"/>
        <v>1</v>
      </c>
      <c r="J72" s="59">
        <f t="shared" si="19"/>
        <v>1</v>
      </c>
      <c r="K72" s="59">
        <f t="shared" si="20"/>
        <v>1</v>
      </c>
      <c r="L72" s="59">
        <f t="shared" si="21"/>
        <v>1</v>
      </c>
      <c r="M72" s="46"/>
      <c r="N72" s="46"/>
      <c r="O72" s="46"/>
      <c r="P72" s="46"/>
      <c r="U72" s="53">
        <f>ENERGY_CONSUME_SPLIT!E47</f>
        <v>0</v>
      </c>
      <c r="V72" s="53">
        <f>ENERGY_CONSUME_SPLIT!F47</f>
        <v>0</v>
      </c>
      <c r="W72" s="53">
        <f>ENERGY_CONSUME_SPLIT!G47</f>
        <v>0</v>
      </c>
      <c r="X72" s="53">
        <f>ENERGY_CONSUME_SPLIT!H47</f>
        <v>0</v>
      </c>
      <c r="Y72" s="53">
        <f>ENERGY_CONSUME_SPLIT!I47</f>
        <v>0</v>
      </c>
      <c r="Z72" s="53">
        <f>ENERGY_CONSUME_SPLIT!J47</f>
        <v>0</v>
      </c>
      <c r="AA72" s="53">
        <f>ENERGY_CONSUME_SPLIT!K47</f>
        <v>0</v>
      </c>
    </row>
    <row r="73" ht="14.5" spans="1:27">
      <c r="A73" s="31" t="s">
        <v>70</v>
      </c>
      <c r="B73" s="26"/>
      <c r="C73" s="26" t="s">
        <v>118</v>
      </c>
      <c r="D73" s="26" t="s">
        <v>228</v>
      </c>
      <c r="E73" s="26" t="s">
        <v>133</v>
      </c>
      <c r="F73" s="59">
        <f t="shared" si="15"/>
        <v>1</v>
      </c>
      <c r="G73" s="59">
        <f t="shared" si="16"/>
        <v>1</v>
      </c>
      <c r="H73" s="59">
        <f t="shared" si="17"/>
        <v>1</v>
      </c>
      <c r="I73" s="59">
        <f t="shared" si="18"/>
        <v>1</v>
      </c>
      <c r="J73" s="59">
        <f t="shared" si="19"/>
        <v>1</v>
      </c>
      <c r="K73" s="59">
        <f t="shared" si="20"/>
        <v>1</v>
      </c>
      <c r="L73" s="59">
        <f t="shared" si="21"/>
        <v>1</v>
      </c>
      <c r="M73" s="46"/>
      <c r="N73" s="46"/>
      <c r="O73" s="46"/>
      <c r="P73" s="46"/>
      <c r="U73" s="53">
        <f>ENERGY_CONSUME_SPLIT!E48</f>
        <v>0</v>
      </c>
      <c r="V73" s="53">
        <f>ENERGY_CONSUME_SPLIT!F48</f>
        <v>0</v>
      </c>
      <c r="W73" s="53">
        <f>ENERGY_CONSUME_SPLIT!G48</f>
        <v>0</v>
      </c>
      <c r="X73" s="53">
        <f>ENERGY_CONSUME_SPLIT!H48</f>
        <v>0</v>
      </c>
      <c r="Y73" s="53">
        <f>ENERGY_CONSUME_SPLIT!I48</f>
        <v>0</v>
      </c>
      <c r="Z73" s="53">
        <f>ENERGY_CONSUME_SPLIT!J48</f>
        <v>0</v>
      </c>
      <c r="AA73" s="53">
        <f>ENERGY_CONSUME_SPLIT!K48</f>
        <v>0</v>
      </c>
    </row>
    <row r="74" ht="14.5" spans="1:27">
      <c r="A74" s="34" t="s">
        <v>75</v>
      </c>
      <c r="B74" s="26"/>
      <c r="C74" s="26" t="s">
        <v>120</v>
      </c>
      <c r="D74" s="26" t="s">
        <v>136</v>
      </c>
      <c r="E74" s="26" t="s">
        <v>133</v>
      </c>
      <c r="F74" s="59">
        <f t="shared" si="15"/>
        <v>1</v>
      </c>
      <c r="G74" s="59">
        <f t="shared" si="16"/>
        <v>1</v>
      </c>
      <c r="H74" s="59">
        <f t="shared" si="17"/>
        <v>1</v>
      </c>
      <c r="I74" s="59">
        <f t="shared" si="18"/>
        <v>1</v>
      </c>
      <c r="J74" s="59">
        <f t="shared" si="19"/>
        <v>1</v>
      </c>
      <c r="K74" s="59">
        <f t="shared" si="20"/>
        <v>1</v>
      </c>
      <c r="L74" s="59">
        <f t="shared" si="21"/>
        <v>1</v>
      </c>
      <c r="M74" s="46"/>
      <c r="N74" s="46"/>
      <c r="O74" s="46"/>
      <c r="P74" s="46"/>
      <c r="U74" s="53">
        <f>ENERGY_CONSUME_SPLIT!E49</f>
        <v>0.1</v>
      </c>
      <c r="V74" s="53">
        <f>ENERGY_CONSUME_SPLIT!F49</f>
        <v>0</v>
      </c>
      <c r="W74" s="53">
        <f>ENERGY_CONSUME_SPLIT!G49</f>
        <v>0.0999999999999996</v>
      </c>
      <c r="X74" s="53">
        <f>ENERGY_CONSUME_SPLIT!H49</f>
        <v>0</v>
      </c>
      <c r="Y74" s="53">
        <f>ENERGY_CONSUME_SPLIT!I49</f>
        <v>0</v>
      </c>
      <c r="Z74" s="53">
        <f>ENERGY_CONSUME_SPLIT!J49</f>
        <v>0</v>
      </c>
      <c r="AA74" s="53">
        <f>ENERGY_CONSUME_SPLIT!K49</f>
        <v>0.1</v>
      </c>
    </row>
    <row r="75" ht="14.5" spans="1:27">
      <c r="A75" s="35" t="s">
        <v>35</v>
      </c>
      <c r="B75" s="26"/>
      <c r="C75" s="26" t="s">
        <v>122</v>
      </c>
      <c r="D75" s="26" t="s">
        <v>218</v>
      </c>
      <c r="E75" s="26" t="s">
        <v>137</v>
      </c>
      <c r="F75" s="59">
        <f t="shared" si="15"/>
        <v>1</v>
      </c>
      <c r="G75" s="59">
        <f t="shared" si="16"/>
        <v>1</v>
      </c>
      <c r="H75" s="59">
        <f t="shared" si="17"/>
        <v>1</v>
      </c>
      <c r="I75" s="59">
        <f t="shared" si="18"/>
        <v>1</v>
      </c>
      <c r="J75" s="59">
        <f t="shared" si="19"/>
        <v>1</v>
      </c>
      <c r="K75" s="59">
        <f t="shared" si="20"/>
        <v>1</v>
      </c>
      <c r="L75" s="59">
        <f t="shared" si="21"/>
        <v>1</v>
      </c>
      <c r="M75" s="46"/>
      <c r="N75" s="46" t="s">
        <v>450</v>
      </c>
      <c r="O75" s="46"/>
      <c r="P75" s="46"/>
      <c r="U75" s="53">
        <f>ENERGY_CONSUME_SPLIT!Q44</f>
        <v>1.2</v>
      </c>
      <c r="V75" s="53">
        <f>ENERGY_CONSUME_SPLIT!R44</f>
        <v>4.9</v>
      </c>
      <c r="W75" s="53">
        <f>ENERGY_CONSUME_SPLIT!S44</f>
        <v>5.8</v>
      </c>
      <c r="X75" s="53">
        <f>ENERGY_CONSUME_SPLIT!T44</f>
        <v>0.5</v>
      </c>
      <c r="Y75" s="53">
        <f>ENERGY_CONSUME_SPLIT!U44</f>
        <v>0.7</v>
      </c>
      <c r="Z75" s="53">
        <f>ENERGY_CONSUME_SPLIT!V44</f>
        <v>3.8</v>
      </c>
      <c r="AA75" s="53">
        <f>ENERGY_CONSUME_SPLIT!W44</f>
        <v>2.4</v>
      </c>
    </row>
    <row r="76" ht="14.5" spans="1:27">
      <c r="A76" s="35" t="s">
        <v>113</v>
      </c>
      <c r="B76" s="26"/>
      <c r="C76" s="26" t="s">
        <v>124</v>
      </c>
      <c r="D76" s="26" t="s">
        <v>222</v>
      </c>
      <c r="E76" s="26" t="s">
        <v>137</v>
      </c>
      <c r="F76" s="59">
        <f t="shared" si="15"/>
        <v>1</v>
      </c>
      <c r="G76" s="59">
        <f t="shared" si="16"/>
        <v>1</v>
      </c>
      <c r="H76" s="59">
        <f t="shared" si="17"/>
        <v>1</v>
      </c>
      <c r="I76" s="59">
        <f t="shared" si="18"/>
        <v>1</v>
      </c>
      <c r="J76" s="59">
        <f t="shared" si="19"/>
        <v>1</v>
      </c>
      <c r="K76" s="59">
        <f t="shared" si="20"/>
        <v>1</v>
      </c>
      <c r="L76" s="59">
        <f t="shared" si="21"/>
        <v>1</v>
      </c>
      <c r="M76" s="46"/>
      <c r="N76" s="46"/>
      <c r="O76" s="46"/>
      <c r="P76" s="46"/>
      <c r="U76" s="53">
        <f>ENERGY_CONSUME_SPLIT!Q45</f>
        <v>0</v>
      </c>
      <c r="V76" s="53">
        <f>ENERGY_CONSUME_SPLIT!R45</f>
        <v>0.1</v>
      </c>
      <c r="W76" s="53">
        <f>ENERGY_CONSUME_SPLIT!S45</f>
        <v>0.3</v>
      </c>
      <c r="X76" s="53">
        <f>ENERGY_CONSUME_SPLIT!T45</f>
        <v>0</v>
      </c>
      <c r="Y76" s="53">
        <f>ENERGY_CONSUME_SPLIT!U45</f>
        <v>0.1</v>
      </c>
      <c r="Z76" s="53">
        <f>ENERGY_CONSUME_SPLIT!V45</f>
        <v>0.2</v>
      </c>
      <c r="AA76" s="53">
        <f>ENERGY_CONSUME_SPLIT!W45</f>
        <v>0.1</v>
      </c>
    </row>
    <row r="77" ht="14.5" spans="1:27">
      <c r="A77" s="32" t="s">
        <v>61</v>
      </c>
      <c r="B77" s="26"/>
      <c r="C77" s="26" t="s">
        <v>126</v>
      </c>
      <c r="D77" s="26" t="s">
        <v>224</v>
      </c>
      <c r="E77" s="26" t="s">
        <v>137</v>
      </c>
      <c r="F77" s="59">
        <f t="shared" si="15"/>
        <v>1</v>
      </c>
      <c r="G77" s="59">
        <f t="shared" si="16"/>
        <v>1</v>
      </c>
      <c r="H77" s="59">
        <f t="shared" si="17"/>
        <v>1</v>
      </c>
      <c r="I77" s="59">
        <f t="shared" si="18"/>
        <v>1</v>
      </c>
      <c r="J77" s="59">
        <f t="shared" si="19"/>
        <v>1</v>
      </c>
      <c r="K77" s="59">
        <f t="shared" si="20"/>
        <v>1</v>
      </c>
      <c r="L77" s="59">
        <f t="shared" si="21"/>
        <v>1</v>
      </c>
      <c r="M77" s="46"/>
      <c r="N77" s="46"/>
      <c r="O77" s="46"/>
      <c r="P77" s="46"/>
      <c r="U77" s="53">
        <f>ENERGY_CONSUME_SPLIT!Q46</f>
        <v>0</v>
      </c>
      <c r="V77" s="53">
        <f>ENERGY_CONSUME_SPLIT!R46</f>
        <v>0</v>
      </c>
      <c r="W77" s="53">
        <f>ENERGY_CONSUME_SPLIT!S46</f>
        <v>0</v>
      </c>
      <c r="X77" s="53">
        <f>ENERGY_CONSUME_SPLIT!T46</f>
        <v>0</v>
      </c>
      <c r="Y77" s="53">
        <f>ENERGY_CONSUME_SPLIT!U46</f>
        <v>0</v>
      </c>
      <c r="Z77" s="53">
        <f>ENERGY_CONSUME_SPLIT!V46</f>
        <v>0</v>
      </c>
      <c r="AA77" s="53">
        <f>ENERGY_CONSUME_SPLIT!W46</f>
        <v>0</v>
      </c>
    </row>
    <row r="78" ht="14.5" spans="1:27">
      <c r="A78" s="31" t="s">
        <v>65</v>
      </c>
      <c r="B78" s="26"/>
      <c r="C78" s="26" t="s">
        <v>128</v>
      </c>
      <c r="D78" s="26" t="s">
        <v>226</v>
      </c>
      <c r="E78" s="26" t="s">
        <v>137</v>
      </c>
      <c r="F78" s="59">
        <f t="shared" si="15"/>
        <v>1</v>
      </c>
      <c r="G78" s="59">
        <f t="shared" si="16"/>
        <v>1</v>
      </c>
      <c r="H78" s="59">
        <f t="shared" si="17"/>
        <v>1</v>
      </c>
      <c r="I78" s="59">
        <f t="shared" si="18"/>
        <v>1</v>
      </c>
      <c r="J78" s="59">
        <f t="shared" si="19"/>
        <v>1</v>
      </c>
      <c r="K78" s="59">
        <f t="shared" si="20"/>
        <v>1</v>
      </c>
      <c r="L78" s="59">
        <f t="shared" si="21"/>
        <v>1</v>
      </c>
      <c r="M78" s="46"/>
      <c r="N78" s="46"/>
      <c r="O78" s="46"/>
      <c r="P78" s="46"/>
      <c r="U78" s="53">
        <f>ENERGY_CONSUME_SPLIT!Q47</f>
        <v>0</v>
      </c>
      <c r="V78" s="53">
        <f>ENERGY_CONSUME_SPLIT!R47</f>
        <v>0</v>
      </c>
      <c r="W78" s="53">
        <f>ENERGY_CONSUME_SPLIT!S47</f>
        <v>0</v>
      </c>
      <c r="X78" s="53">
        <f>ENERGY_CONSUME_SPLIT!T47</f>
        <v>0</v>
      </c>
      <c r="Y78" s="53">
        <f>ENERGY_CONSUME_SPLIT!U47</f>
        <v>0</v>
      </c>
      <c r="Z78" s="53">
        <f>ENERGY_CONSUME_SPLIT!V47</f>
        <v>0</v>
      </c>
      <c r="AA78" s="53">
        <f>ENERGY_CONSUME_SPLIT!W47</f>
        <v>0</v>
      </c>
    </row>
    <row r="79" ht="14.5" spans="1:27">
      <c r="A79" s="31" t="s">
        <v>70</v>
      </c>
      <c r="B79" s="26"/>
      <c r="C79" s="26" t="s">
        <v>130</v>
      </c>
      <c r="D79" s="26" t="s">
        <v>228</v>
      </c>
      <c r="E79" s="26" t="s">
        <v>137</v>
      </c>
      <c r="F79" s="59">
        <f t="shared" si="15"/>
        <v>1</v>
      </c>
      <c r="G79" s="59">
        <f t="shared" si="16"/>
        <v>1</v>
      </c>
      <c r="H79" s="59">
        <f t="shared" si="17"/>
        <v>1</v>
      </c>
      <c r="I79" s="59">
        <f t="shared" si="18"/>
        <v>1</v>
      </c>
      <c r="J79" s="59">
        <f t="shared" si="19"/>
        <v>1</v>
      </c>
      <c r="K79" s="59">
        <f t="shared" si="20"/>
        <v>1</v>
      </c>
      <c r="L79" s="59">
        <f t="shared" si="21"/>
        <v>1</v>
      </c>
      <c r="M79" s="46"/>
      <c r="N79" s="46"/>
      <c r="O79" s="46"/>
      <c r="P79" s="46"/>
      <c r="U79" s="53">
        <f>ENERGY_CONSUME_SPLIT!Q48</f>
        <v>0</v>
      </c>
      <c r="V79" s="53">
        <f>ENERGY_CONSUME_SPLIT!R48</f>
        <v>0</v>
      </c>
      <c r="W79" s="53">
        <f>ENERGY_CONSUME_SPLIT!S48</f>
        <v>0</v>
      </c>
      <c r="X79" s="53">
        <f>ENERGY_CONSUME_SPLIT!T48</f>
        <v>0</v>
      </c>
      <c r="Y79" s="53">
        <f>ENERGY_CONSUME_SPLIT!U48</f>
        <v>0</v>
      </c>
      <c r="Z79" s="53">
        <f>ENERGY_CONSUME_SPLIT!V48</f>
        <v>0</v>
      </c>
      <c r="AA79" s="53">
        <f>ENERGY_CONSUME_SPLIT!W48</f>
        <v>0</v>
      </c>
    </row>
    <row r="80" ht="14.5" spans="1:27">
      <c r="A80" s="34" t="s">
        <v>75</v>
      </c>
      <c r="B80" s="26"/>
      <c r="C80" s="26" t="s">
        <v>134</v>
      </c>
      <c r="D80" s="26" t="s">
        <v>136</v>
      </c>
      <c r="E80" s="26" t="s">
        <v>137</v>
      </c>
      <c r="F80" s="59">
        <f t="shared" si="15"/>
        <v>1</v>
      </c>
      <c r="G80" s="59">
        <f t="shared" si="16"/>
        <v>1</v>
      </c>
      <c r="H80" s="59">
        <f t="shared" si="17"/>
        <v>1</v>
      </c>
      <c r="I80" s="59">
        <f t="shared" si="18"/>
        <v>1</v>
      </c>
      <c r="J80" s="59">
        <f t="shared" si="19"/>
        <v>1</v>
      </c>
      <c r="K80" s="59">
        <f t="shared" si="20"/>
        <v>1</v>
      </c>
      <c r="L80" s="59">
        <f t="shared" si="21"/>
        <v>1</v>
      </c>
      <c r="M80" s="46"/>
      <c r="N80" s="46"/>
      <c r="O80" s="46"/>
      <c r="P80" s="46"/>
      <c r="U80" s="53">
        <f>ENERGY_CONSUME_SPLIT!Q49</f>
        <v>0.1</v>
      </c>
      <c r="V80" s="53">
        <f>ENERGY_CONSUME_SPLIT!R49</f>
        <v>0.2</v>
      </c>
      <c r="W80" s="53">
        <f>ENERGY_CONSUME_SPLIT!S49</f>
        <v>0.2</v>
      </c>
      <c r="X80" s="53">
        <f>ENERGY_CONSUME_SPLIT!T49</f>
        <v>0</v>
      </c>
      <c r="Y80" s="53">
        <f>ENERGY_CONSUME_SPLIT!U49</f>
        <v>0</v>
      </c>
      <c r="Z80" s="53">
        <f>ENERGY_CONSUME_SPLIT!V49</f>
        <v>0.1</v>
      </c>
      <c r="AA80" s="53">
        <f>ENERGY_CONSUME_SPLIT!W49</f>
        <v>0.1</v>
      </c>
    </row>
    <row r="81" ht="14.5" spans="1:27">
      <c r="A81" s="35" t="s">
        <v>35</v>
      </c>
      <c r="B81" s="26"/>
      <c r="C81" s="26" t="s">
        <v>138</v>
      </c>
      <c r="D81" s="26" t="s">
        <v>218</v>
      </c>
      <c r="E81" s="26" t="s">
        <v>141</v>
      </c>
      <c r="F81" s="59">
        <f t="shared" si="15"/>
        <v>1</v>
      </c>
      <c r="G81" s="59">
        <f t="shared" si="16"/>
        <v>1</v>
      </c>
      <c r="H81" s="59">
        <f t="shared" si="17"/>
        <v>1</v>
      </c>
      <c r="I81" s="59">
        <f t="shared" si="18"/>
        <v>1</v>
      </c>
      <c r="J81" s="59">
        <f t="shared" si="19"/>
        <v>1</v>
      </c>
      <c r="K81" s="59">
        <f t="shared" si="20"/>
        <v>1</v>
      </c>
      <c r="L81" s="59">
        <f t="shared" si="21"/>
        <v>1</v>
      </c>
      <c r="M81" s="46"/>
      <c r="N81" s="29" t="s">
        <v>451</v>
      </c>
      <c r="O81" s="46"/>
      <c r="P81" s="46"/>
      <c r="U81" s="53">
        <f>ENERGY_CONSUME_SPLIT!AC44</f>
        <v>0.2</v>
      </c>
      <c r="V81" s="53">
        <f>ENERGY_CONSUME_SPLIT!AD44</f>
        <v>1.2</v>
      </c>
      <c r="W81" s="53">
        <f>ENERGY_CONSUME_SPLIT!AE44</f>
        <v>1.3</v>
      </c>
      <c r="X81" s="53">
        <f>ENERGY_CONSUME_SPLIT!AF44</f>
        <v>0</v>
      </c>
      <c r="Y81" s="53">
        <f>ENERGY_CONSUME_SPLIT!AG44</f>
        <v>0</v>
      </c>
      <c r="Z81" s="53">
        <f>ENERGY_CONSUME_SPLIT!AH44</f>
        <v>0</v>
      </c>
      <c r="AA81" s="53">
        <f>ENERGY_CONSUME_SPLIT!AI44</f>
        <v>0.1</v>
      </c>
    </row>
    <row r="82" ht="14.5" spans="1:27">
      <c r="A82" s="35" t="s">
        <v>113</v>
      </c>
      <c r="B82" s="26"/>
      <c r="C82" s="26" t="s">
        <v>142</v>
      </c>
      <c r="D82" s="26" t="s">
        <v>222</v>
      </c>
      <c r="E82" s="26" t="s">
        <v>141</v>
      </c>
      <c r="F82" s="59">
        <f t="shared" si="15"/>
        <v>1</v>
      </c>
      <c r="G82" s="59">
        <f t="shared" si="16"/>
        <v>1</v>
      </c>
      <c r="H82" s="59">
        <f t="shared" si="17"/>
        <v>1</v>
      </c>
      <c r="I82" s="59">
        <f t="shared" si="18"/>
        <v>1</v>
      </c>
      <c r="J82" s="59">
        <f t="shared" si="19"/>
        <v>1</v>
      </c>
      <c r="K82" s="59">
        <f t="shared" si="20"/>
        <v>1</v>
      </c>
      <c r="L82" s="59">
        <f t="shared" si="21"/>
        <v>1</v>
      </c>
      <c r="M82" s="46"/>
      <c r="N82" s="46"/>
      <c r="O82" s="46"/>
      <c r="P82" s="46"/>
      <c r="U82" s="53">
        <f>ENERGY_CONSUME_SPLIT!AC45</f>
        <v>0</v>
      </c>
      <c r="V82" s="53">
        <f>ENERGY_CONSUME_SPLIT!AD45</f>
        <v>0</v>
      </c>
      <c r="W82" s="53">
        <f>ENERGY_CONSUME_SPLIT!AE45</f>
        <v>0</v>
      </c>
      <c r="X82" s="53">
        <f>ENERGY_CONSUME_SPLIT!AF45</f>
        <v>0</v>
      </c>
      <c r="Y82" s="53">
        <f>ENERGY_CONSUME_SPLIT!AG45</f>
        <v>0</v>
      </c>
      <c r="Z82" s="53">
        <f>ENERGY_CONSUME_SPLIT!AH45</f>
        <v>0</v>
      </c>
      <c r="AA82" s="53">
        <f>ENERGY_CONSUME_SPLIT!AI45</f>
        <v>0</v>
      </c>
    </row>
    <row r="83" ht="14.5" spans="1:27">
      <c r="A83" s="32" t="s">
        <v>61</v>
      </c>
      <c r="B83" s="26"/>
      <c r="C83" s="26" t="s">
        <v>144</v>
      </c>
      <c r="D83" s="26" t="s">
        <v>224</v>
      </c>
      <c r="E83" s="26" t="s">
        <v>141</v>
      </c>
      <c r="F83" s="59">
        <f t="shared" si="15"/>
        <v>1</v>
      </c>
      <c r="G83" s="59">
        <f t="shared" si="16"/>
        <v>1</v>
      </c>
      <c r="H83" s="59">
        <f t="shared" si="17"/>
        <v>1</v>
      </c>
      <c r="I83" s="59">
        <f t="shared" si="18"/>
        <v>1</v>
      </c>
      <c r="J83" s="59">
        <f t="shared" si="19"/>
        <v>1</v>
      </c>
      <c r="K83" s="59">
        <f t="shared" si="20"/>
        <v>1</v>
      </c>
      <c r="L83" s="59">
        <f t="shared" si="21"/>
        <v>1</v>
      </c>
      <c r="M83" s="46"/>
      <c r="N83" s="46"/>
      <c r="O83" s="46"/>
      <c r="P83" s="46"/>
      <c r="U83" s="53">
        <f>ENERGY_CONSUME_SPLIT!AC46</f>
        <v>0</v>
      </c>
      <c r="V83" s="53">
        <f>ENERGY_CONSUME_SPLIT!AD46</f>
        <v>0</v>
      </c>
      <c r="W83" s="53">
        <f>ENERGY_CONSUME_SPLIT!AE46</f>
        <v>0</v>
      </c>
      <c r="X83" s="53">
        <f>ENERGY_CONSUME_SPLIT!AF46</f>
        <v>0</v>
      </c>
      <c r="Y83" s="53">
        <f>ENERGY_CONSUME_SPLIT!AG46</f>
        <v>0</v>
      </c>
      <c r="Z83" s="53">
        <f>ENERGY_CONSUME_SPLIT!AH46</f>
        <v>0</v>
      </c>
      <c r="AA83" s="53">
        <f>ENERGY_CONSUME_SPLIT!AI46</f>
        <v>0</v>
      </c>
    </row>
    <row r="84" ht="14.5" spans="1:27">
      <c r="A84" s="31" t="s">
        <v>65</v>
      </c>
      <c r="B84" s="26"/>
      <c r="C84" s="26" t="s">
        <v>146</v>
      </c>
      <c r="D84" s="26" t="s">
        <v>226</v>
      </c>
      <c r="E84" s="26" t="s">
        <v>141</v>
      </c>
      <c r="F84" s="59">
        <f t="shared" si="15"/>
        <v>1</v>
      </c>
      <c r="G84" s="59">
        <f t="shared" si="16"/>
        <v>1</v>
      </c>
      <c r="H84" s="59">
        <f t="shared" si="17"/>
        <v>1</v>
      </c>
      <c r="I84" s="59">
        <f t="shared" si="18"/>
        <v>1</v>
      </c>
      <c r="J84" s="59">
        <f t="shared" si="19"/>
        <v>1</v>
      </c>
      <c r="K84" s="59">
        <f t="shared" si="20"/>
        <v>1</v>
      </c>
      <c r="L84" s="59">
        <f t="shared" si="21"/>
        <v>1</v>
      </c>
      <c r="M84" s="46"/>
      <c r="N84" s="46"/>
      <c r="O84" s="46"/>
      <c r="P84" s="46"/>
      <c r="U84" s="53">
        <f>ENERGY_CONSUME_SPLIT!AC47</f>
        <v>0</v>
      </c>
      <c r="V84" s="53">
        <f>ENERGY_CONSUME_SPLIT!AD47</f>
        <v>0</v>
      </c>
      <c r="W84" s="53">
        <f>ENERGY_CONSUME_SPLIT!AE47</f>
        <v>0</v>
      </c>
      <c r="X84" s="53">
        <f>ENERGY_CONSUME_SPLIT!AF47</f>
        <v>0</v>
      </c>
      <c r="Y84" s="53">
        <f>ENERGY_CONSUME_SPLIT!AG47</f>
        <v>0</v>
      </c>
      <c r="Z84" s="53">
        <f>ENERGY_CONSUME_SPLIT!AH47</f>
        <v>0</v>
      </c>
      <c r="AA84" s="53">
        <f>ENERGY_CONSUME_SPLIT!AI47</f>
        <v>0</v>
      </c>
    </row>
    <row r="85" ht="14.5" spans="1:27">
      <c r="A85" s="31" t="s">
        <v>70</v>
      </c>
      <c r="B85" s="26"/>
      <c r="C85" s="26" t="s">
        <v>148</v>
      </c>
      <c r="D85" s="26" t="s">
        <v>228</v>
      </c>
      <c r="E85" s="26" t="s">
        <v>141</v>
      </c>
      <c r="F85" s="59">
        <f t="shared" si="15"/>
        <v>1</v>
      </c>
      <c r="G85" s="59">
        <f t="shared" si="16"/>
        <v>1</v>
      </c>
      <c r="H85" s="59">
        <f t="shared" si="17"/>
        <v>1</v>
      </c>
      <c r="I85" s="59">
        <f t="shared" si="18"/>
        <v>1</v>
      </c>
      <c r="J85" s="59">
        <f t="shared" si="19"/>
        <v>1</v>
      </c>
      <c r="K85" s="59">
        <f t="shared" si="20"/>
        <v>1</v>
      </c>
      <c r="L85" s="59">
        <f t="shared" si="21"/>
        <v>1</v>
      </c>
      <c r="M85" s="46"/>
      <c r="N85" s="46"/>
      <c r="O85" s="46"/>
      <c r="P85" s="46"/>
      <c r="U85" s="53">
        <f>ENERGY_CONSUME_SPLIT!AC48</f>
        <v>0</v>
      </c>
      <c r="V85" s="53">
        <f>ENERGY_CONSUME_SPLIT!AD48</f>
        <v>0</v>
      </c>
      <c r="W85" s="53">
        <f>ENERGY_CONSUME_SPLIT!AE48</f>
        <v>0</v>
      </c>
      <c r="X85" s="53">
        <f>ENERGY_CONSUME_SPLIT!AF48</f>
        <v>0</v>
      </c>
      <c r="Y85" s="53">
        <f>ENERGY_CONSUME_SPLIT!AG48</f>
        <v>0</v>
      </c>
      <c r="Z85" s="53">
        <f>ENERGY_CONSUME_SPLIT!AH48</f>
        <v>0</v>
      </c>
      <c r="AA85" s="53">
        <f>ENERGY_CONSUME_SPLIT!AI48</f>
        <v>0</v>
      </c>
    </row>
    <row r="86" ht="14.5" spans="1:27">
      <c r="A86" s="34" t="s">
        <v>75</v>
      </c>
      <c r="B86" s="26"/>
      <c r="C86" s="26" t="s">
        <v>150</v>
      </c>
      <c r="D86" s="26" t="s">
        <v>136</v>
      </c>
      <c r="E86" s="26" t="s">
        <v>141</v>
      </c>
      <c r="F86" s="59">
        <f t="shared" si="15"/>
        <v>1</v>
      </c>
      <c r="G86" s="59">
        <f t="shared" si="16"/>
        <v>1</v>
      </c>
      <c r="H86" s="59">
        <f t="shared" si="17"/>
        <v>1</v>
      </c>
      <c r="I86" s="59">
        <f t="shared" si="18"/>
        <v>1</v>
      </c>
      <c r="J86" s="59">
        <f t="shared" si="19"/>
        <v>1</v>
      </c>
      <c r="K86" s="59">
        <f t="shared" si="20"/>
        <v>1</v>
      </c>
      <c r="L86" s="59">
        <f t="shared" si="21"/>
        <v>1</v>
      </c>
      <c r="M86" s="46"/>
      <c r="N86" s="46"/>
      <c r="O86" s="46"/>
      <c r="P86" s="46"/>
      <c r="U86" s="53">
        <f>ENERGY_CONSUME_SPLIT!AC49</f>
        <v>0</v>
      </c>
      <c r="V86" s="53">
        <f>ENERGY_CONSUME_SPLIT!AD49</f>
        <v>0</v>
      </c>
      <c r="W86" s="53">
        <f>ENERGY_CONSUME_SPLIT!AE49</f>
        <v>0</v>
      </c>
      <c r="X86" s="53">
        <f>ENERGY_CONSUME_SPLIT!AF49</f>
        <v>0</v>
      </c>
      <c r="Y86" s="53">
        <f>ENERGY_CONSUME_SPLIT!AG49</f>
        <v>0</v>
      </c>
      <c r="Z86" s="53">
        <f>ENERGY_CONSUME_SPLIT!AH49</f>
        <v>0</v>
      </c>
      <c r="AA86" s="53">
        <f>ENERGY_CONSUME_SPLIT!AI49</f>
        <v>0</v>
      </c>
    </row>
    <row r="87" ht="14.5" spans="1:27">
      <c r="A87" s="35" t="s">
        <v>35</v>
      </c>
      <c r="B87" s="26"/>
      <c r="C87" s="26" t="s">
        <v>152</v>
      </c>
      <c r="D87" s="26" t="s">
        <v>218</v>
      </c>
      <c r="E87" s="26" t="s">
        <v>143</v>
      </c>
      <c r="F87" s="59">
        <f t="shared" si="15"/>
        <v>1</v>
      </c>
      <c r="G87" s="59">
        <f t="shared" si="16"/>
        <v>1</v>
      </c>
      <c r="H87" s="59">
        <f t="shared" si="17"/>
        <v>1</v>
      </c>
      <c r="I87" s="59">
        <f t="shared" si="18"/>
        <v>1</v>
      </c>
      <c r="J87" s="59">
        <f t="shared" si="19"/>
        <v>1</v>
      </c>
      <c r="K87" s="59">
        <f t="shared" si="20"/>
        <v>1</v>
      </c>
      <c r="L87" s="59">
        <f t="shared" si="21"/>
        <v>1</v>
      </c>
      <c r="M87" s="46"/>
      <c r="N87" s="29" t="s">
        <v>452</v>
      </c>
      <c r="O87" s="46"/>
      <c r="P87" s="46"/>
      <c r="U87" s="53">
        <f>ENERGY_CONSUME_SPLIT!AO44</f>
        <v>0.2</v>
      </c>
      <c r="V87" s="53">
        <f>ENERGY_CONSUME_SPLIT!AP44</f>
        <v>1.1</v>
      </c>
      <c r="W87" s="53">
        <f>ENERGY_CONSUME_SPLIT!AQ44</f>
        <v>0.8</v>
      </c>
      <c r="X87" s="53">
        <f>ENERGY_CONSUME_SPLIT!AR44</f>
        <v>0.1</v>
      </c>
      <c r="Y87" s="53">
        <f>ENERGY_CONSUME_SPLIT!AS44</f>
        <v>0.1</v>
      </c>
      <c r="Z87" s="53">
        <f>ENERGY_CONSUME_SPLIT!AT44</f>
        <v>0.7</v>
      </c>
      <c r="AA87" s="53">
        <f>ENERGY_CONSUME_SPLIT!AU44</f>
        <v>0.2</v>
      </c>
    </row>
    <row r="88" ht="14.5" spans="1:27">
      <c r="A88" s="35" t="s">
        <v>113</v>
      </c>
      <c r="B88" s="26"/>
      <c r="C88" s="26" t="s">
        <v>154</v>
      </c>
      <c r="D88" s="26" t="s">
        <v>222</v>
      </c>
      <c r="E88" s="26" t="s">
        <v>143</v>
      </c>
      <c r="F88" s="59">
        <f t="shared" si="15"/>
        <v>1</v>
      </c>
      <c r="G88" s="59">
        <f t="shared" si="16"/>
        <v>1</v>
      </c>
      <c r="H88" s="59">
        <f t="shared" si="17"/>
        <v>1</v>
      </c>
      <c r="I88" s="59">
        <f t="shared" si="18"/>
        <v>1</v>
      </c>
      <c r="J88" s="59">
        <f t="shared" si="19"/>
        <v>1</v>
      </c>
      <c r="K88" s="59">
        <f t="shared" si="20"/>
        <v>1</v>
      </c>
      <c r="L88" s="59">
        <f t="shared" si="21"/>
        <v>1</v>
      </c>
      <c r="M88" s="46"/>
      <c r="N88" s="46"/>
      <c r="O88" s="46"/>
      <c r="P88" s="46"/>
      <c r="U88" s="53">
        <f>ENERGY_CONSUME_SPLIT!AO45</f>
        <v>0</v>
      </c>
      <c r="V88" s="53">
        <f>ENERGY_CONSUME_SPLIT!AP45</f>
        <v>0</v>
      </c>
      <c r="W88" s="53">
        <f>ENERGY_CONSUME_SPLIT!AQ45</f>
        <v>0</v>
      </c>
      <c r="X88" s="53">
        <f>ENERGY_CONSUME_SPLIT!AR45</f>
        <v>0</v>
      </c>
      <c r="Y88" s="53">
        <f>ENERGY_CONSUME_SPLIT!AS45</f>
        <v>0</v>
      </c>
      <c r="Z88" s="53">
        <f>ENERGY_CONSUME_SPLIT!AT45</f>
        <v>0</v>
      </c>
      <c r="AA88" s="53">
        <f>ENERGY_CONSUME_SPLIT!AU45</f>
        <v>0</v>
      </c>
    </row>
    <row r="89" ht="14.5" spans="1:27">
      <c r="A89" s="32" t="s">
        <v>61</v>
      </c>
      <c r="B89" s="26"/>
      <c r="C89" s="26" t="s">
        <v>156</v>
      </c>
      <c r="D89" s="26" t="s">
        <v>224</v>
      </c>
      <c r="E89" s="26" t="s">
        <v>143</v>
      </c>
      <c r="F89" s="59">
        <f t="shared" si="15"/>
        <v>1</v>
      </c>
      <c r="G89" s="59">
        <f t="shared" si="16"/>
        <v>1</v>
      </c>
      <c r="H89" s="59">
        <f t="shared" si="17"/>
        <v>1</v>
      </c>
      <c r="I89" s="59">
        <f t="shared" si="18"/>
        <v>1</v>
      </c>
      <c r="J89" s="59">
        <f t="shared" si="19"/>
        <v>1</v>
      </c>
      <c r="K89" s="59">
        <f t="shared" si="20"/>
        <v>1</v>
      </c>
      <c r="L89" s="59">
        <f t="shared" si="21"/>
        <v>1</v>
      </c>
      <c r="M89" s="46"/>
      <c r="N89" s="46"/>
      <c r="O89" s="46"/>
      <c r="P89" s="46"/>
      <c r="U89" s="53">
        <f>ENERGY_CONSUME_SPLIT!AO46</f>
        <v>0</v>
      </c>
      <c r="V89" s="53">
        <f>ENERGY_CONSUME_SPLIT!AP46</f>
        <v>0</v>
      </c>
      <c r="W89" s="53">
        <f>ENERGY_CONSUME_SPLIT!AQ46</f>
        <v>0</v>
      </c>
      <c r="X89" s="53">
        <f>ENERGY_CONSUME_SPLIT!AR46</f>
        <v>0</v>
      </c>
      <c r="Y89" s="53">
        <f>ENERGY_CONSUME_SPLIT!AS46</f>
        <v>0</v>
      </c>
      <c r="Z89" s="53">
        <f>ENERGY_CONSUME_SPLIT!AT46</f>
        <v>0</v>
      </c>
      <c r="AA89" s="53">
        <f>ENERGY_CONSUME_SPLIT!AU46</f>
        <v>0</v>
      </c>
    </row>
    <row r="90" ht="14.5" spans="1:27">
      <c r="A90" s="31" t="s">
        <v>65</v>
      </c>
      <c r="B90" s="26"/>
      <c r="C90" s="26" t="s">
        <v>158</v>
      </c>
      <c r="D90" s="26" t="s">
        <v>226</v>
      </c>
      <c r="E90" s="26" t="s">
        <v>143</v>
      </c>
      <c r="F90" s="59">
        <f t="shared" si="15"/>
        <v>1</v>
      </c>
      <c r="G90" s="59">
        <f t="shared" si="16"/>
        <v>1</v>
      </c>
      <c r="H90" s="59">
        <f t="shared" si="17"/>
        <v>1</v>
      </c>
      <c r="I90" s="59">
        <f t="shared" si="18"/>
        <v>1</v>
      </c>
      <c r="J90" s="59">
        <f t="shared" si="19"/>
        <v>1</v>
      </c>
      <c r="K90" s="59">
        <f t="shared" si="20"/>
        <v>1</v>
      </c>
      <c r="L90" s="59">
        <f t="shared" si="21"/>
        <v>1</v>
      </c>
      <c r="M90" s="46"/>
      <c r="N90" s="46"/>
      <c r="O90" s="46"/>
      <c r="P90" s="46"/>
      <c r="U90" s="53">
        <f>ENERGY_CONSUME_SPLIT!AO47</f>
        <v>0</v>
      </c>
      <c r="V90" s="53">
        <f>ENERGY_CONSUME_SPLIT!AP47</f>
        <v>0</v>
      </c>
      <c r="W90" s="53">
        <f>ENERGY_CONSUME_SPLIT!AQ47</f>
        <v>0</v>
      </c>
      <c r="X90" s="53">
        <f>ENERGY_CONSUME_SPLIT!AR47</f>
        <v>0</v>
      </c>
      <c r="Y90" s="53">
        <f>ENERGY_CONSUME_SPLIT!AS47</f>
        <v>0</v>
      </c>
      <c r="Z90" s="53">
        <f>ENERGY_CONSUME_SPLIT!AT47</f>
        <v>0</v>
      </c>
      <c r="AA90" s="53">
        <f>ENERGY_CONSUME_SPLIT!AU47</f>
        <v>0</v>
      </c>
    </row>
    <row r="91" ht="14.5" spans="1:27">
      <c r="A91" s="31" t="s">
        <v>70</v>
      </c>
      <c r="B91" s="26"/>
      <c r="C91" s="26" t="s">
        <v>160</v>
      </c>
      <c r="D91" s="26" t="s">
        <v>228</v>
      </c>
      <c r="E91" s="26" t="s">
        <v>143</v>
      </c>
      <c r="F91" s="59">
        <f t="shared" si="15"/>
        <v>1</v>
      </c>
      <c r="G91" s="59">
        <f t="shared" si="16"/>
        <v>1</v>
      </c>
      <c r="H91" s="59">
        <f t="shared" si="17"/>
        <v>1</v>
      </c>
      <c r="I91" s="59">
        <f t="shared" si="18"/>
        <v>1</v>
      </c>
      <c r="J91" s="59">
        <f t="shared" si="19"/>
        <v>1</v>
      </c>
      <c r="K91" s="59">
        <f t="shared" si="20"/>
        <v>1</v>
      </c>
      <c r="L91" s="59">
        <f t="shared" si="21"/>
        <v>1</v>
      </c>
      <c r="M91" s="46"/>
      <c r="N91" s="46"/>
      <c r="O91" s="46"/>
      <c r="P91" s="46"/>
      <c r="U91" s="53">
        <f>ENERGY_CONSUME_SPLIT!AO48</f>
        <v>0</v>
      </c>
      <c r="V91" s="53">
        <f>ENERGY_CONSUME_SPLIT!AP48</f>
        <v>0</v>
      </c>
      <c r="W91" s="53">
        <f>ENERGY_CONSUME_SPLIT!AQ48</f>
        <v>0</v>
      </c>
      <c r="X91" s="53">
        <f>ENERGY_CONSUME_SPLIT!AR48</f>
        <v>0</v>
      </c>
      <c r="Y91" s="53">
        <f>ENERGY_CONSUME_SPLIT!AS48</f>
        <v>0</v>
      </c>
      <c r="Z91" s="53">
        <f>ENERGY_CONSUME_SPLIT!AT48</f>
        <v>0</v>
      </c>
      <c r="AA91" s="53">
        <f>ENERGY_CONSUME_SPLIT!AU48</f>
        <v>0</v>
      </c>
    </row>
    <row r="92" ht="14.5" spans="1:27">
      <c r="A92" s="34" t="s">
        <v>75</v>
      </c>
      <c r="B92" s="26"/>
      <c r="C92" s="26" t="s">
        <v>162</v>
      </c>
      <c r="D92" s="26" t="s">
        <v>136</v>
      </c>
      <c r="E92" s="26" t="s">
        <v>143</v>
      </c>
      <c r="F92" s="59">
        <f t="shared" si="15"/>
        <v>1</v>
      </c>
      <c r="G92" s="59">
        <f t="shared" si="16"/>
        <v>1</v>
      </c>
      <c r="H92" s="59">
        <f t="shared" si="17"/>
        <v>1</v>
      </c>
      <c r="I92" s="59">
        <f t="shared" si="18"/>
        <v>1</v>
      </c>
      <c r="J92" s="59">
        <f t="shared" si="19"/>
        <v>1</v>
      </c>
      <c r="K92" s="59">
        <f t="shared" si="20"/>
        <v>1</v>
      </c>
      <c r="L92" s="59">
        <f t="shared" si="21"/>
        <v>1</v>
      </c>
      <c r="M92" s="46"/>
      <c r="N92" s="46"/>
      <c r="O92" s="46"/>
      <c r="P92" s="46"/>
      <c r="U92" s="53">
        <f>ENERGY_CONSUME_SPLIT!AO49</f>
        <v>0</v>
      </c>
      <c r="V92" s="53">
        <f>ENERGY_CONSUME_SPLIT!AP49</f>
        <v>0</v>
      </c>
      <c r="W92" s="53">
        <f>ENERGY_CONSUME_SPLIT!AQ49</f>
        <v>0</v>
      </c>
      <c r="X92" s="53">
        <f>ENERGY_CONSUME_SPLIT!AR49</f>
        <v>0</v>
      </c>
      <c r="Y92" s="53">
        <f>ENERGY_CONSUME_SPLIT!AS49</f>
        <v>0</v>
      </c>
      <c r="Z92" s="53">
        <f>ENERGY_CONSUME_SPLIT!AT49</f>
        <v>0</v>
      </c>
      <c r="AA92" s="53">
        <f>ENERGY_CONSUME_SPLIT!AU49</f>
        <v>0</v>
      </c>
    </row>
    <row r="93" ht="14.5" spans="1:27">
      <c r="A93" s="35" t="s">
        <v>35</v>
      </c>
      <c r="B93" s="26"/>
      <c r="C93" s="26" t="s">
        <v>164</v>
      </c>
      <c r="D93" s="26" t="s">
        <v>218</v>
      </c>
      <c r="E93" s="26" t="s">
        <v>145</v>
      </c>
      <c r="F93" s="59">
        <f t="shared" si="15"/>
        <v>1</v>
      </c>
      <c r="G93" s="59">
        <f t="shared" si="16"/>
        <v>1</v>
      </c>
      <c r="H93" s="59">
        <f t="shared" si="17"/>
        <v>1</v>
      </c>
      <c r="I93" s="59">
        <f t="shared" si="18"/>
        <v>1</v>
      </c>
      <c r="J93" s="59">
        <f t="shared" si="19"/>
        <v>1</v>
      </c>
      <c r="K93" s="59">
        <f t="shared" si="20"/>
        <v>1</v>
      </c>
      <c r="L93" s="59">
        <f t="shared" si="21"/>
        <v>1</v>
      </c>
      <c r="M93" s="46"/>
      <c r="N93" s="29" t="s">
        <v>453</v>
      </c>
      <c r="O93" s="46"/>
      <c r="P93" s="46"/>
      <c r="U93" s="53">
        <f>ENERGY_CONSUME_SPLIT!BA44</f>
        <v>2.5</v>
      </c>
      <c r="V93" s="53">
        <f>ENERGY_CONSUME_SPLIT!BB44</f>
        <v>13.6</v>
      </c>
      <c r="W93" s="53">
        <f>ENERGY_CONSUME_SPLIT!BC44</f>
        <v>22.9</v>
      </c>
      <c r="X93" s="53">
        <f>ENERGY_CONSUME_SPLIT!BD44</f>
        <v>1.6</v>
      </c>
      <c r="Y93" s="53">
        <f>ENERGY_CONSUME_SPLIT!BE44</f>
        <v>1.6</v>
      </c>
      <c r="Z93" s="53">
        <f>ENERGY_CONSUME_SPLIT!BF44</f>
        <v>8</v>
      </c>
      <c r="AA93" s="53">
        <f>ENERGY_CONSUME_SPLIT!BG44</f>
        <v>5.8</v>
      </c>
    </row>
    <row r="94" ht="14.5" spans="1:27">
      <c r="A94" s="35" t="s">
        <v>113</v>
      </c>
      <c r="B94" s="26"/>
      <c r="C94" s="26" t="s">
        <v>166</v>
      </c>
      <c r="D94" s="26" t="s">
        <v>222</v>
      </c>
      <c r="E94" s="26" t="s">
        <v>145</v>
      </c>
      <c r="F94" s="59">
        <f t="shared" si="15"/>
        <v>1</v>
      </c>
      <c r="G94" s="59">
        <f t="shared" si="16"/>
        <v>1</v>
      </c>
      <c r="H94" s="59">
        <f t="shared" si="17"/>
        <v>1</v>
      </c>
      <c r="I94" s="59">
        <f t="shared" si="18"/>
        <v>1</v>
      </c>
      <c r="J94" s="59">
        <f t="shared" si="19"/>
        <v>1</v>
      </c>
      <c r="K94" s="59">
        <f t="shared" si="20"/>
        <v>1</v>
      </c>
      <c r="L94" s="59">
        <f t="shared" si="21"/>
        <v>1</v>
      </c>
      <c r="M94" s="46"/>
      <c r="N94" s="46"/>
      <c r="O94" s="46"/>
      <c r="P94" s="46"/>
      <c r="U94" s="53">
        <f>ENERGY_CONSUME_SPLIT!BA45</f>
        <v>0</v>
      </c>
      <c r="V94" s="53">
        <f>ENERGY_CONSUME_SPLIT!BB45</f>
        <v>0.5</v>
      </c>
      <c r="W94" s="53">
        <f>ENERGY_CONSUME_SPLIT!BC45</f>
        <v>1</v>
      </c>
      <c r="X94" s="53">
        <f>ENERGY_CONSUME_SPLIT!BD45</f>
        <v>0</v>
      </c>
      <c r="Y94" s="53">
        <f>ENERGY_CONSUME_SPLIT!BE45</f>
        <v>0.1</v>
      </c>
      <c r="Z94" s="53">
        <f>ENERGY_CONSUME_SPLIT!BF45</f>
        <v>0.3</v>
      </c>
      <c r="AA94" s="53">
        <f>ENERGY_CONSUME_SPLIT!BG45</f>
        <v>0.2</v>
      </c>
    </row>
    <row r="95" ht="14.5" spans="1:27">
      <c r="A95" s="32" t="s">
        <v>61</v>
      </c>
      <c r="B95" s="26"/>
      <c r="C95" s="26" t="s">
        <v>168</v>
      </c>
      <c r="D95" s="26" t="s">
        <v>224</v>
      </c>
      <c r="E95" s="26" t="s">
        <v>145</v>
      </c>
      <c r="F95" s="59">
        <f t="shared" si="15"/>
        <v>1</v>
      </c>
      <c r="G95" s="59">
        <f t="shared" si="16"/>
        <v>1</v>
      </c>
      <c r="H95" s="59">
        <f t="shared" si="17"/>
        <v>1</v>
      </c>
      <c r="I95" s="59">
        <f t="shared" si="18"/>
        <v>1</v>
      </c>
      <c r="J95" s="59">
        <f t="shared" si="19"/>
        <v>1</v>
      </c>
      <c r="K95" s="59">
        <f t="shared" si="20"/>
        <v>1</v>
      </c>
      <c r="L95" s="59">
        <f t="shared" si="21"/>
        <v>1</v>
      </c>
      <c r="M95" s="46"/>
      <c r="N95" s="46"/>
      <c r="O95" s="46"/>
      <c r="P95" s="46"/>
      <c r="U95" s="53">
        <f>ENERGY_CONSUME_SPLIT!BA46</f>
        <v>0</v>
      </c>
      <c r="V95" s="53">
        <f>ENERGY_CONSUME_SPLIT!BB46</f>
        <v>0</v>
      </c>
      <c r="W95" s="53">
        <f>ENERGY_CONSUME_SPLIT!BC46</f>
        <v>0</v>
      </c>
      <c r="X95" s="53">
        <f>ENERGY_CONSUME_SPLIT!BD46</f>
        <v>0</v>
      </c>
      <c r="Y95" s="53">
        <f>ENERGY_CONSUME_SPLIT!BE46</f>
        <v>0</v>
      </c>
      <c r="Z95" s="53">
        <f>ENERGY_CONSUME_SPLIT!BF46</f>
        <v>0</v>
      </c>
      <c r="AA95" s="53">
        <f>ENERGY_CONSUME_SPLIT!BG46</f>
        <v>0</v>
      </c>
    </row>
    <row r="96" ht="14.5" spans="1:27">
      <c r="A96" s="31" t="s">
        <v>65</v>
      </c>
      <c r="B96" s="26"/>
      <c r="C96" s="26" t="s">
        <v>170</v>
      </c>
      <c r="D96" s="26" t="s">
        <v>226</v>
      </c>
      <c r="E96" s="26" t="s">
        <v>145</v>
      </c>
      <c r="F96" s="59">
        <f t="shared" si="15"/>
        <v>1</v>
      </c>
      <c r="G96" s="59">
        <f t="shared" si="16"/>
        <v>1</v>
      </c>
      <c r="H96" s="59">
        <f t="shared" si="17"/>
        <v>1</v>
      </c>
      <c r="I96" s="59">
        <f t="shared" si="18"/>
        <v>1</v>
      </c>
      <c r="J96" s="59">
        <f t="shared" si="19"/>
        <v>1</v>
      </c>
      <c r="K96" s="59">
        <f t="shared" si="20"/>
        <v>1</v>
      </c>
      <c r="L96" s="59">
        <f t="shared" si="21"/>
        <v>1</v>
      </c>
      <c r="M96" s="46"/>
      <c r="N96" s="46"/>
      <c r="O96" s="46"/>
      <c r="P96" s="46"/>
      <c r="U96" s="53">
        <f>ENERGY_CONSUME_SPLIT!BA47</f>
        <v>0</v>
      </c>
      <c r="V96" s="53">
        <f>ENERGY_CONSUME_SPLIT!BB47</f>
        <v>0</v>
      </c>
      <c r="W96" s="53">
        <f>ENERGY_CONSUME_SPLIT!BC47</f>
        <v>0</v>
      </c>
      <c r="X96" s="53">
        <f>ENERGY_CONSUME_SPLIT!BD47</f>
        <v>0</v>
      </c>
      <c r="Y96" s="53">
        <f>ENERGY_CONSUME_SPLIT!BE47</f>
        <v>0</v>
      </c>
      <c r="Z96" s="53">
        <f>ENERGY_CONSUME_SPLIT!BF47</f>
        <v>0</v>
      </c>
      <c r="AA96" s="53">
        <f>ENERGY_CONSUME_SPLIT!BG47</f>
        <v>0</v>
      </c>
    </row>
    <row r="97" ht="14.5" spans="1:27">
      <c r="A97" s="31" t="s">
        <v>70</v>
      </c>
      <c r="B97" s="26"/>
      <c r="C97" s="26" t="s">
        <v>172</v>
      </c>
      <c r="D97" s="26" t="s">
        <v>228</v>
      </c>
      <c r="E97" s="26" t="s">
        <v>145</v>
      </c>
      <c r="F97" s="59">
        <f t="shared" si="15"/>
        <v>1</v>
      </c>
      <c r="G97" s="59">
        <f t="shared" si="16"/>
        <v>1</v>
      </c>
      <c r="H97" s="59">
        <f t="shared" si="17"/>
        <v>1</v>
      </c>
      <c r="I97" s="59">
        <f t="shared" si="18"/>
        <v>1</v>
      </c>
      <c r="J97" s="59">
        <f t="shared" si="19"/>
        <v>1</v>
      </c>
      <c r="K97" s="59">
        <f t="shared" si="20"/>
        <v>1</v>
      </c>
      <c r="L97" s="59">
        <f t="shared" si="21"/>
        <v>1</v>
      </c>
      <c r="M97" s="46"/>
      <c r="N97" s="46"/>
      <c r="O97" s="46"/>
      <c r="P97" s="46"/>
      <c r="U97" s="53">
        <f>ENERGY_CONSUME_SPLIT!BA48</f>
        <v>0</v>
      </c>
      <c r="V97" s="53">
        <f>ENERGY_CONSUME_SPLIT!BB48</f>
        <v>0</v>
      </c>
      <c r="W97" s="53">
        <f>ENERGY_CONSUME_SPLIT!BC48</f>
        <v>0</v>
      </c>
      <c r="X97" s="53">
        <f>ENERGY_CONSUME_SPLIT!BD48</f>
        <v>0</v>
      </c>
      <c r="Y97" s="53">
        <f>ENERGY_CONSUME_SPLIT!BE48</f>
        <v>0</v>
      </c>
      <c r="Z97" s="53">
        <f>ENERGY_CONSUME_SPLIT!BF48</f>
        <v>0</v>
      </c>
      <c r="AA97" s="53">
        <f>ENERGY_CONSUME_SPLIT!BG48</f>
        <v>0</v>
      </c>
    </row>
    <row r="98" ht="14.5" spans="1:27">
      <c r="A98" s="34" t="s">
        <v>75</v>
      </c>
      <c r="B98" s="26"/>
      <c r="C98" s="26" t="s">
        <v>174</v>
      </c>
      <c r="D98" s="26" t="s">
        <v>136</v>
      </c>
      <c r="E98" s="26" t="s">
        <v>145</v>
      </c>
      <c r="F98" s="59">
        <f t="shared" si="15"/>
        <v>1</v>
      </c>
      <c r="G98" s="59">
        <f t="shared" si="16"/>
        <v>1</v>
      </c>
      <c r="H98" s="59">
        <f t="shared" si="17"/>
        <v>1</v>
      </c>
      <c r="I98" s="59">
        <f t="shared" si="18"/>
        <v>1</v>
      </c>
      <c r="J98" s="59">
        <f t="shared" si="19"/>
        <v>1</v>
      </c>
      <c r="K98" s="59">
        <f t="shared" si="20"/>
        <v>1</v>
      </c>
      <c r="L98" s="59">
        <f t="shared" si="21"/>
        <v>1</v>
      </c>
      <c r="M98" s="46"/>
      <c r="N98" s="46"/>
      <c r="O98" s="46"/>
      <c r="P98" s="46"/>
      <c r="U98" s="53">
        <f>ENERGY_CONSUME_SPLIT!BA49</f>
        <v>0.1</v>
      </c>
      <c r="V98" s="53">
        <f>ENERGY_CONSUME_SPLIT!BB49</f>
        <v>0.6</v>
      </c>
      <c r="W98" s="53">
        <f>ENERGY_CONSUME_SPLIT!BC49</f>
        <v>0.9</v>
      </c>
      <c r="X98" s="53">
        <f>ENERGY_CONSUME_SPLIT!BD49</f>
        <v>0.1</v>
      </c>
      <c r="Y98" s="53">
        <f>ENERGY_CONSUME_SPLIT!BE49</f>
        <v>0.1</v>
      </c>
      <c r="Z98" s="53">
        <f>ENERGY_CONSUME_SPLIT!BF49</f>
        <v>0.3</v>
      </c>
      <c r="AA98" s="53">
        <f>ENERGY_CONSUME_SPLIT!BG49</f>
        <v>0.2</v>
      </c>
    </row>
    <row r="99" ht="14.5" spans="1:27">
      <c r="A99" s="35" t="s">
        <v>35</v>
      </c>
      <c r="B99" s="26"/>
      <c r="C99" s="26" t="s">
        <v>176</v>
      </c>
      <c r="D99" s="26" t="s">
        <v>218</v>
      </c>
      <c r="E99" s="26" t="s">
        <v>147</v>
      </c>
      <c r="F99" s="59">
        <f t="shared" si="15"/>
        <v>1</v>
      </c>
      <c r="G99" s="59">
        <f t="shared" si="16"/>
        <v>1</v>
      </c>
      <c r="H99" s="59">
        <f t="shared" si="17"/>
        <v>1</v>
      </c>
      <c r="I99" s="59">
        <f t="shared" si="18"/>
        <v>1</v>
      </c>
      <c r="J99" s="59">
        <f t="shared" si="19"/>
        <v>1</v>
      </c>
      <c r="K99" s="59">
        <f t="shared" si="20"/>
        <v>1</v>
      </c>
      <c r="L99" s="59">
        <f t="shared" si="21"/>
        <v>1</v>
      </c>
      <c r="M99" s="46"/>
      <c r="N99" s="29" t="s">
        <v>454</v>
      </c>
      <c r="O99" s="46"/>
      <c r="P99" s="46"/>
      <c r="U99" s="53">
        <f>ENERGY_CONSUME_SPLIT!BM44</f>
        <v>1.2</v>
      </c>
      <c r="V99" s="53">
        <f>ENERGY_CONSUME_SPLIT!BN44</f>
        <v>5</v>
      </c>
      <c r="W99" s="53">
        <f>ENERGY_CONSUME_SPLIT!BO44</f>
        <v>7.4</v>
      </c>
      <c r="X99" s="53">
        <f>ENERGY_CONSUME_SPLIT!BP44</f>
        <v>0.7</v>
      </c>
      <c r="Y99" s="53">
        <f>ENERGY_CONSUME_SPLIT!BQ44</f>
        <v>0.9</v>
      </c>
      <c r="Z99" s="53">
        <f>ENERGY_CONSUME_SPLIT!BR44</f>
        <v>3.5</v>
      </c>
      <c r="AA99" s="53">
        <f>ENERGY_CONSUME_SPLIT!BS44</f>
        <v>2.1</v>
      </c>
    </row>
    <row r="100" ht="14.5" spans="1:27">
      <c r="A100" s="35" t="s">
        <v>113</v>
      </c>
      <c r="B100" s="26"/>
      <c r="C100" s="26" t="s">
        <v>178</v>
      </c>
      <c r="D100" s="26" t="s">
        <v>222</v>
      </c>
      <c r="E100" s="26" t="s">
        <v>147</v>
      </c>
      <c r="F100" s="59">
        <f t="shared" si="15"/>
        <v>1</v>
      </c>
      <c r="G100" s="59">
        <f t="shared" si="16"/>
        <v>1</v>
      </c>
      <c r="H100" s="59">
        <f t="shared" si="17"/>
        <v>1</v>
      </c>
      <c r="I100" s="59">
        <f t="shared" si="18"/>
        <v>1</v>
      </c>
      <c r="J100" s="59">
        <f t="shared" si="19"/>
        <v>1</v>
      </c>
      <c r="K100" s="59">
        <f t="shared" si="20"/>
        <v>1</v>
      </c>
      <c r="L100" s="59">
        <f t="shared" si="21"/>
        <v>1</v>
      </c>
      <c r="M100" s="46"/>
      <c r="N100" s="46"/>
      <c r="O100" s="46"/>
      <c r="P100" s="46"/>
      <c r="U100" s="53">
        <f>ENERGY_CONSUME_SPLIT!BM45</f>
        <v>0</v>
      </c>
      <c r="V100" s="53">
        <f>ENERGY_CONSUME_SPLIT!BN45</f>
        <v>0.3</v>
      </c>
      <c r="W100" s="53">
        <f>ENERGY_CONSUME_SPLIT!BO45</f>
        <v>0.4</v>
      </c>
      <c r="X100" s="53">
        <f>ENERGY_CONSUME_SPLIT!BP45</f>
        <v>0</v>
      </c>
      <c r="Y100" s="53">
        <f>ENERGY_CONSUME_SPLIT!BQ45</f>
        <v>0</v>
      </c>
      <c r="Z100" s="53">
        <f>ENERGY_CONSUME_SPLIT!BR45</f>
        <v>0.1</v>
      </c>
      <c r="AA100" s="53">
        <f>ENERGY_CONSUME_SPLIT!BS45</f>
        <v>0.1</v>
      </c>
    </row>
    <row r="101" ht="14.5" spans="1:27">
      <c r="A101" s="32" t="s">
        <v>61</v>
      </c>
      <c r="B101" s="26"/>
      <c r="C101" s="26" t="s">
        <v>180</v>
      </c>
      <c r="D101" s="26" t="s">
        <v>224</v>
      </c>
      <c r="E101" s="26" t="s">
        <v>147</v>
      </c>
      <c r="F101" s="59">
        <f t="shared" si="15"/>
        <v>1</v>
      </c>
      <c r="G101" s="59">
        <f t="shared" si="16"/>
        <v>1</v>
      </c>
      <c r="H101" s="59">
        <f t="shared" si="17"/>
        <v>1</v>
      </c>
      <c r="I101" s="59">
        <f t="shared" si="18"/>
        <v>1</v>
      </c>
      <c r="J101" s="59">
        <f t="shared" si="19"/>
        <v>1</v>
      </c>
      <c r="K101" s="59">
        <f t="shared" si="20"/>
        <v>1</v>
      </c>
      <c r="L101" s="59">
        <f t="shared" si="21"/>
        <v>1</v>
      </c>
      <c r="M101" s="46"/>
      <c r="N101" s="46"/>
      <c r="O101" s="46"/>
      <c r="P101" s="46"/>
      <c r="U101" s="53">
        <f>ENERGY_CONSUME_SPLIT!BM46</f>
        <v>0</v>
      </c>
      <c r="V101" s="53">
        <f>ENERGY_CONSUME_SPLIT!BN46</f>
        <v>0</v>
      </c>
      <c r="W101" s="53">
        <f>ENERGY_CONSUME_SPLIT!BO46</f>
        <v>0</v>
      </c>
      <c r="X101" s="53">
        <f>ENERGY_CONSUME_SPLIT!BP46</f>
        <v>0</v>
      </c>
      <c r="Y101" s="53">
        <f>ENERGY_CONSUME_SPLIT!BQ46</f>
        <v>0</v>
      </c>
      <c r="Z101" s="53">
        <f>ENERGY_CONSUME_SPLIT!BR46</f>
        <v>0</v>
      </c>
      <c r="AA101" s="53">
        <f>ENERGY_CONSUME_SPLIT!BS46</f>
        <v>0</v>
      </c>
    </row>
    <row r="102" ht="14.5" spans="1:27">
      <c r="A102" s="31" t="s">
        <v>65</v>
      </c>
      <c r="B102" s="26"/>
      <c r="C102" s="26" t="s">
        <v>182</v>
      </c>
      <c r="D102" s="26" t="s">
        <v>226</v>
      </c>
      <c r="E102" s="26" t="s">
        <v>147</v>
      </c>
      <c r="F102" s="59">
        <f t="shared" si="15"/>
        <v>1</v>
      </c>
      <c r="G102" s="59">
        <f t="shared" si="16"/>
        <v>1</v>
      </c>
      <c r="H102" s="59">
        <f t="shared" si="17"/>
        <v>1</v>
      </c>
      <c r="I102" s="59">
        <f t="shared" si="18"/>
        <v>1</v>
      </c>
      <c r="J102" s="59">
        <f t="shared" si="19"/>
        <v>1</v>
      </c>
      <c r="K102" s="59">
        <f t="shared" si="20"/>
        <v>1</v>
      </c>
      <c r="L102" s="59">
        <f t="shared" si="21"/>
        <v>1</v>
      </c>
      <c r="M102" s="46"/>
      <c r="N102" s="46"/>
      <c r="O102" s="46"/>
      <c r="P102" s="46"/>
      <c r="U102" s="53">
        <f>ENERGY_CONSUME_SPLIT!BM47</f>
        <v>0</v>
      </c>
      <c r="V102" s="53">
        <f>ENERGY_CONSUME_SPLIT!BN47</f>
        <v>0</v>
      </c>
      <c r="W102" s="53">
        <f>ENERGY_CONSUME_SPLIT!BO47</f>
        <v>0</v>
      </c>
      <c r="X102" s="53">
        <f>ENERGY_CONSUME_SPLIT!BP47</f>
        <v>0</v>
      </c>
      <c r="Y102" s="53">
        <f>ENERGY_CONSUME_SPLIT!BQ47</f>
        <v>0</v>
      </c>
      <c r="Z102" s="53">
        <f>ENERGY_CONSUME_SPLIT!BR47</f>
        <v>0</v>
      </c>
      <c r="AA102" s="53">
        <f>ENERGY_CONSUME_SPLIT!BS47</f>
        <v>0</v>
      </c>
    </row>
    <row r="103" ht="14.5" spans="1:27">
      <c r="A103" s="31" t="s">
        <v>70</v>
      </c>
      <c r="B103" s="26"/>
      <c r="C103" s="26" t="s">
        <v>184</v>
      </c>
      <c r="D103" s="26" t="s">
        <v>228</v>
      </c>
      <c r="E103" s="26" t="s">
        <v>147</v>
      </c>
      <c r="F103" s="59">
        <f t="shared" ref="F103:F128" si="22">F102</f>
        <v>1</v>
      </c>
      <c r="G103" s="59">
        <f t="shared" ref="G103:G128" si="23">G102</f>
        <v>1</v>
      </c>
      <c r="H103" s="59">
        <f t="shared" ref="H103:H128" si="24">H102</f>
        <v>1</v>
      </c>
      <c r="I103" s="59">
        <f t="shared" ref="I103:I128" si="25">I102</f>
        <v>1</v>
      </c>
      <c r="J103" s="59">
        <f t="shared" ref="J103:J128" si="26">J102</f>
        <v>1</v>
      </c>
      <c r="K103" s="59">
        <f t="shared" ref="K103:K128" si="27">K102</f>
        <v>1</v>
      </c>
      <c r="L103" s="59">
        <f t="shared" ref="L103:L128" si="28">L102</f>
        <v>1</v>
      </c>
      <c r="M103" s="46"/>
      <c r="N103" s="46"/>
      <c r="O103" s="46"/>
      <c r="P103" s="46"/>
      <c r="U103" s="53">
        <f>ENERGY_CONSUME_SPLIT!BM48</f>
        <v>0</v>
      </c>
      <c r="V103" s="53">
        <f>ENERGY_CONSUME_SPLIT!BN48</f>
        <v>0</v>
      </c>
      <c r="W103" s="53">
        <f>ENERGY_CONSUME_SPLIT!BO48</f>
        <v>0</v>
      </c>
      <c r="X103" s="53">
        <f>ENERGY_CONSUME_SPLIT!BP48</f>
        <v>0</v>
      </c>
      <c r="Y103" s="53">
        <f>ENERGY_CONSUME_SPLIT!BQ48</f>
        <v>0</v>
      </c>
      <c r="Z103" s="53">
        <f>ENERGY_CONSUME_SPLIT!BR48</f>
        <v>0</v>
      </c>
      <c r="AA103" s="53">
        <f>ENERGY_CONSUME_SPLIT!BS48</f>
        <v>0</v>
      </c>
    </row>
    <row r="104" ht="14.5" spans="1:27">
      <c r="A104" s="34" t="s">
        <v>75</v>
      </c>
      <c r="B104" s="26"/>
      <c r="C104" s="26" t="s">
        <v>186</v>
      </c>
      <c r="D104" s="26" t="s">
        <v>136</v>
      </c>
      <c r="E104" s="26" t="s">
        <v>147</v>
      </c>
      <c r="F104" s="59">
        <f t="shared" si="22"/>
        <v>1</v>
      </c>
      <c r="G104" s="59">
        <f t="shared" si="23"/>
        <v>1</v>
      </c>
      <c r="H104" s="59">
        <f t="shared" si="24"/>
        <v>1</v>
      </c>
      <c r="I104" s="59">
        <f t="shared" si="25"/>
        <v>1</v>
      </c>
      <c r="J104" s="59">
        <f t="shared" si="26"/>
        <v>1</v>
      </c>
      <c r="K104" s="59">
        <f t="shared" si="27"/>
        <v>1</v>
      </c>
      <c r="L104" s="59">
        <f t="shared" si="28"/>
        <v>1</v>
      </c>
      <c r="M104" s="46"/>
      <c r="N104" s="46"/>
      <c r="O104" s="46"/>
      <c r="P104" s="46"/>
      <c r="U104" s="53">
        <f>ENERGY_CONSUME_SPLIT!BM49</f>
        <v>0.1</v>
      </c>
      <c r="V104" s="53">
        <f>ENERGY_CONSUME_SPLIT!BN49</f>
        <v>0.2</v>
      </c>
      <c r="W104" s="53">
        <f>ENERGY_CONSUME_SPLIT!BO49</f>
        <v>0.3</v>
      </c>
      <c r="X104" s="53">
        <f>ENERGY_CONSUME_SPLIT!BP49</f>
        <v>0</v>
      </c>
      <c r="Y104" s="53">
        <f>ENERGY_CONSUME_SPLIT!BQ49</f>
        <v>0.1</v>
      </c>
      <c r="Z104" s="53">
        <f>ENERGY_CONSUME_SPLIT!BR49</f>
        <v>0.1</v>
      </c>
      <c r="AA104" s="53">
        <f>ENERGY_CONSUME_SPLIT!BS49</f>
        <v>0.1</v>
      </c>
    </row>
    <row r="105" ht="14.5" spans="1:27">
      <c r="A105" s="35" t="s">
        <v>35</v>
      </c>
      <c r="B105" s="26"/>
      <c r="C105" s="26" t="s">
        <v>188</v>
      </c>
      <c r="D105" s="26" t="s">
        <v>218</v>
      </c>
      <c r="E105" s="26" t="s">
        <v>149</v>
      </c>
      <c r="F105" s="59">
        <f t="shared" si="22"/>
        <v>1</v>
      </c>
      <c r="G105" s="59">
        <f t="shared" si="23"/>
        <v>1</v>
      </c>
      <c r="H105" s="59">
        <f t="shared" si="24"/>
        <v>1</v>
      </c>
      <c r="I105" s="59">
        <f t="shared" si="25"/>
        <v>1</v>
      </c>
      <c r="J105" s="59">
        <f t="shared" si="26"/>
        <v>1</v>
      </c>
      <c r="K105" s="59">
        <f t="shared" si="27"/>
        <v>1</v>
      </c>
      <c r="L105" s="59">
        <f t="shared" si="28"/>
        <v>1</v>
      </c>
      <c r="M105" s="46"/>
      <c r="N105" s="29" t="s">
        <v>455</v>
      </c>
      <c r="O105" s="46"/>
      <c r="P105" s="46"/>
      <c r="U105" s="53">
        <f>ENERGY_CONSUME_SPLIT!BY44</f>
        <v>2.1</v>
      </c>
      <c r="V105" s="53">
        <f>ENERGY_CONSUME_SPLIT!BZ44</f>
        <v>9.1</v>
      </c>
      <c r="W105" s="53">
        <f>ENERGY_CONSUME_SPLIT!CA44</f>
        <v>9.2</v>
      </c>
      <c r="X105" s="53">
        <f>ENERGY_CONSUME_SPLIT!CB44</f>
        <v>1.1</v>
      </c>
      <c r="Y105" s="53">
        <f>ENERGY_CONSUME_SPLIT!CC44</f>
        <v>1.4</v>
      </c>
      <c r="Z105" s="53">
        <f>ENERGY_CONSUME_SPLIT!CD44</f>
        <v>6.5</v>
      </c>
      <c r="AA105" s="53">
        <f>ENERGY_CONSUME_SPLIT!CE44</f>
        <v>4.1</v>
      </c>
    </row>
    <row r="106" ht="14.5" spans="1:27">
      <c r="A106" s="35" t="s">
        <v>113</v>
      </c>
      <c r="B106" s="26"/>
      <c r="C106" s="26" t="s">
        <v>190</v>
      </c>
      <c r="D106" s="26" t="s">
        <v>222</v>
      </c>
      <c r="E106" s="26" t="s">
        <v>149</v>
      </c>
      <c r="F106" s="59">
        <f t="shared" si="22"/>
        <v>1</v>
      </c>
      <c r="G106" s="59">
        <f t="shared" si="23"/>
        <v>1</v>
      </c>
      <c r="H106" s="59">
        <f t="shared" si="24"/>
        <v>1</v>
      </c>
      <c r="I106" s="59">
        <f t="shared" si="25"/>
        <v>1</v>
      </c>
      <c r="J106" s="59">
        <f t="shared" si="26"/>
        <v>1</v>
      </c>
      <c r="K106" s="59">
        <f t="shared" si="27"/>
        <v>1</v>
      </c>
      <c r="L106" s="59">
        <f t="shared" si="28"/>
        <v>1</v>
      </c>
      <c r="M106" s="46"/>
      <c r="N106" s="46"/>
      <c r="O106" s="46"/>
      <c r="P106" s="46"/>
      <c r="U106" s="53">
        <f>ENERGY_CONSUME_SPLIT!BY45</f>
        <v>0</v>
      </c>
      <c r="V106" s="53">
        <f>ENERGY_CONSUME_SPLIT!BZ45</f>
        <v>1.3</v>
      </c>
      <c r="W106" s="53">
        <f>ENERGY_CONSUME_SPLIT!CA45</f>
        <v>4.6</v>
      </c>
      <c r="X106" s="53">
        <f>ENERGY_CONSUME_SPLIT!CB45</f>
        <v>0.1</v>
      </c>
      <c r="Y106" s="53">
        <f>ENERGY_CONSUME_SPLIT!CC45</f>
        <v>0.1</v>
      </c>
      <c r="Z106" s="53">
        <f>ENERGY_CONSUME_SPLIT!CD45</f>
        <v>0.8</v>
      </c>
      <c r="AA106" s="53">
        <f>ENERGY_CONSUME_SPLIT!CE45</f>
        <v>0.5</v>
      </c>
    </row>
    <row r="107" ht="14.5" spans="1:27">
      <c r="A107" s="32" t="s">
        <v>61</v>
      </c>
      <c r="B107" s="26"/>
      <c r="C107" s="26" t="s">
        <v>192</v>
      </c>
      <c r="D107" s="26" t="s">
        <v>224</v>
      </c>
      <c r="E107" s="26" t="s">
        <v>149</v>
      </c>
      <c r="F107" s="59">
        <f t="shared" si="22"/>
        <v>1</v>
      </c>
      <c r="G107" s="59">
        <f t="shared" si="23"/>
        <v>1</v>
      </c>
      <c r="H107" s="59">
        <f t="shared" si="24"/>
        <v>1</v>
      </c>
      <c r="I107" s="59">
        <f t="shared" si="25"/>
        <v>1</v>
      </c>
      <c r="J107" s="59">
        <f t="shared" si="26"/>
        <v>1</v>
      </c>
      <c r="K107" s="59">
        <f t="shared" si="27"/>
        <v>1</v>
      </c>
      <c r="L107" s="59">
        <f t="shared" si="28"/>
        <v>1</v>
      </c>
      <c r="M107" s="46"/>
      <c r="N107" s="46"/>
      <c r="O107" s="46"/>
      <c r="P107" s="46"/>
      <c r="U107" s="53">
        <f>ENERGY_CONSUME_SPLIT!BY46</f>
        <v>0</v>
      </c>
      <c r="V107" s="53">
        <f>ENERGY_CONSUME_SPLIT!BZ46</f>
        <v>0</v>
      </c>
      <c r="W107" s="53">
        <f>ENERGY_CONSUME_SPLIT!CA46</f>
        <v>0</v>
      </c>
      <c r="X107" s="53">
        <f>ENERGY_CONSUME_SPLIT!CB46</f>
        <v>0</v>
      </c>
      <c r="Y107" s="53">
        <f>ENERGY_CONSUME_SPLIT!CC46</f>
        <v>0</v>
      </c>
      <c r="Z107" s="53">
        <f>ENERGY_CONSUME_SPLIT!CD46</f>
        <v>0</v>
      </c>
      <c r="AA107" s="53">
        <f>ENERGY_CONSUME_SPLIT!CE46</f>
        <v>0</v>
      </c>
    </row>
    <row r="108" ht="14.5" spans="1:27">
      <c r="A108" s="31" t="s">
        <v>65</v>
      </c>
      <c r="B108" s="26"/>
      <c r="C108" s="26" t="s">
        <v>194</v>
      </c>
      <c r="D108" s="26" t="s">
        <v>226</v>
      </c>
      <c r="E108" s="26" t="s">
        <v>149</v>
      </c>
      <c r="F108" s="59">
        <f t="shared" si="22"/>
        <v>1</v>
      </c>
      <c r="G108" s="59">
        <f t="shared" si="23"/>
        <v>1</v>
      </c>
      <c r="H108" s="59">
        <f t="shared" si="24"/>
        <v>1</v>
      </c>
      <c r="I108" s="59">
        <f t="shared" si="25"/>
        <v>1</v>
      </c>
      <c r="J108" s="59">
        <f t="shared" si="26"/>
        <v>1</v>
      </c>
      <c r="K108" s="59">
        <f t="shared" si="27"/>
        <v>1</v>
      </c>
      <c r="L108" s="59">
        <f t="shared" si="28"/>
        <v>1</v>
      </c>
      <c r="M108" s="46"/>
      <c r="N108" s="46"/>
      <c r="O108" s="46"/>
      <c r="P108" s="46"/>
      <c r="U108" s="53">
        <f>ENERGY_CONSUME_SPLIT!BY47</f>
        <v>0</v>
      </c>
      <c r="V108" s="53">
        <f>ENERGY_CONSUME_SPLIT!BZ47</f>
        <v>0</v>
      </c>
      <c r="W108" s="53">
        <f>ENERGY_CONSUME_SPLIT!CA47</f>
        <v>0</v>
      </c>
      <c r="X108" s="53">
        <f>ENERGY_CONSUME_SPLIT!CB47</f>
        <v>0</v>
      </c>
      <c r="Y108" s="53">
        <f>ENERGY_CONSUME_SPLIT!CC47</f>
        <v>0</v>
      </c>
      <c r="Z108" s="53">
        <f>ENERGY_CONSUME_SPLIT!CD47</f>
        <v>0</v>
      </c>
      <c r="AA108" s="53">
        <f>ENERGY_CONSUME_SPLIT!CE47</f>
        <v>0</v>
      </c>
    </row>
    <row r="109" ht="14.5" spans="1:27">
      <c r="A109" s="31" t="s">
        <v>70</v>
      </c>
      <c r="B109" s="26"/>
      <c r="C109" s="26" t="s">
        <v>196</v>
      </c>
      <c r="D109" s="26" t="s">
        <v>228</v>
      </c>
      <c r="E109" s="26" t="s">
        <v>149</v>
      </c>
      <c r="F109" s="59">
        <f t="shared" si="22"/>
        <v>1</v>
      </c>
      <c r="G109" s="59">
        <f t="shared" si="23"/>
        <v>1</v>
      </c>
      <c r="H109" s="59">
        <f t="shared" si="24"/>
        <v>1</v>
      </c>
      <c r="I109" s="59">
        <f t="shared" si="25"/>
        <v>1</v>
      </c>
      <c r="J109" s="59">
        <f t="shared" si="26"/>
        <v>1</v>
      </c>
      <c r="K109" s="59">
        <f t="shared" si="27"/>
        <v>1</v>
      </c>
      <c r="L109" s="59">
        <f t="shared" si="28"/>
        <v>1</v>
      </c>
      <c r="M109" s="46"/>
      <c r="N109" s="46"/>
      <c r="O109" s="46"/>
      <c r="P109" s="46"/>
      <c r="U109" s="53">
        <f>ENERGY_CONSUME_SPLIT!BY48</f>
        <v>0</v>
      </c>
      <c r="V109" s="53">
        <f>ENERGY_CONSUME_SPLIT!BZ48</f>
        <v>0</v>
      </c>
      <c r="W109" s="53">
        <f>ENERGY_CONSUME_SPLIT!CA48</f>
        <v>0</v>
      </c>
      <c r="X109" s="53">
        <f>ENERGY_CONSUME_SPLIT!CB48</f>
        <v>0</v>
      </c>
      <c r="Y109" s="53">
        <f>ENERGY_CONSUME_SPLIT!CC48</f>
        <v>0</v>
      </c>
      <c r="Z109" s="53">
        <f>ENERGY_CONSUME_SPLIT!CD48</f>
        <v>0</v>
      </c>
      <c r="AA109" s="53">
        <f>ENERGY_CONSUME_SPLIT!CE48</f>
        <v>0</v>
      </c>
    </row>
    <row r="110" ht="14.5" spans="1:27">
      <c r="A110" s="34" t="s">
        <v>75</v>
      </c>
      <c r="B110" s="26"/>
      <c r="C110" s="26" t="s">
        <v>198</v>
      </c>
      <c r="D110" s="26" t="s">
        <v>136</v>
      </c>
      <c r="E110" s="26" t="s">
        <v>149</v>
      </c>
      <c r="F110" s="59">
        <f t="shared" si="22"/>
        <v>1</v>
      </c>
      <c r="G110" s="59">
        <f t="shared" si="23"/>
        <v>1</v>
      </c>
      <c r="H110" s="59">
        <f t="shared" si="24"/>
        <v>1</v>
      </c>
      <c r="I110" s="59">
        <f t="shared" si="25"/>
        <v>1</v>
      </c>
      <c r="J110" s="59">
        <f t="shared" si="26"/>
        <v>1</v>
      </c>
      <c r="K110" s="59">
        <f t="shared" si="27"/>
        <v>1</v>
      </c>
      <c r="L110" s="59">
        <f t="shared" si="28"/>
        <v>1</v>
      </c>
      <c r="M110" s="46"/>
      <c r="N110" s="46"/>
      <c r="O110" s="46"/>
      <c r="P110" s="46"/>
      <c r="U110" s="53">
        <f>ENERGY_CONSUME_SPLIT!BY49</f>
        <v>0.7</v>
      </c>
      <c r="V110" s="53">
        <f>ENERGY_CONSUME_SPLIT!BZ49</f>
        <v>0.9</v>
      </c>
      <c r="W110" s="53">
        <f>ENERGY_CONSUME_SPLIT!CA49</f>
        <v>2.9</v>
      </c>
      <c r="X110" s="53">
        <f>ENERGY_CONSUME_SPLIT!CB49</f>
        <v>0.1</v>
      </c>
      <c r="Y110" s="53">
        <f>ENERGY_CONSUME_SPLIT!CC49</f>
        <v>0.4</v>
      </c>
      <c r="Z110" s="53">
        <f>ENERGY_CONSUME_SPLIT!CD49</f>
        <v>0.9</v>
      </c>
      <c r="AA110" s="53">
        <f>ENERGY_CONSUME_SPLIT!CE49</f>
        <v>0.7</v>
      </c>
    </row>
    <row r="111" ht="14.5" spans="1:27">
      <c r="A111" s="35" t="s">
        <v>35</v>
      </c>
      <c r="B111" s="26"/>
      <c r="C111" s="26" t="s">
        <v>200</v>
      </c>
      <c r="D111" s="26" t="s">
        <v>218</v>
      </c>
      <c r="E111" s="26" t="s">
        <v>151</v>
      </c>
      <c r="F111" s="59">
        <f t="shared" si="22"/>
        <v>1</v>
      </c>
      <c r="G111" s="59">
        <f t="shared" si="23"/>
        <v>1</v>
      </c>
      <c r="H111" s="59">
        <f t="shared" si="24"/>
        <v>1</v>
      </c>
      <c r="I111" s="59">
        <f t="shared" si="25"/>
        <v>1</v>
      </c>
      <c r="J111" s="59">
        <f t="shared" si="26"/>
        <v>1</v>
      </c>
      <c r="K111" s="59">
        <f t="shared" si="27"/>
        <v>1</v>
      </c>
      <c r="L111" s="59">
        <f t="shared" si="28"/>
        <v>1</v>
      </c>
      <c r="M111" s="46"/>
      <c r="N111" s="29" t="s">
        <v>456</v>
      </c>
      <c r="O111" s="46"/>
      <c r="P111" s="46"/>
      <c r="U111" s="53">
        <f>ENERGY_CONSUME_SPLIT!CK44</f>
        <v>0.2</v>
      </c>
      <c r="V111" s="53">
        <f>ENERGY_CONSUME_SPLIT!CL44</f>
        <v>1.1</v>
      </c>
      <c r="W111" s="53">
        <f>ENERGY_CONSUME_SPLIT!CM44</f>
        <v>1</v>
      </c>
      <c r="X111" s="53">
        <f>ENERGY_CONSUME_SPLIT!CN44</f>
        <v>0.1</v>
      </c>
      <c r="Y111" s="53">
        <f>ENERGY_CONSUME_SPLIT!CO44</f>
        <v>0.1</v>
      </c>
      <c r="Z111" s="53">
        <f>ENERGY_CONSUME_SPLIT!CP44</f>
        <v>0.6</v>
      </c>
      <c r="AA111" s="53">
        <f>ENERGY_CONSUME_SPLIT!CQ44</f>
        <v>0.4</v>
      </c>
    </row>
    <row r="112" ht="14.5" spans="1:27">
      <c r="A112" s="35" t="s">
        <v>113</v>
      </c>
      <c r="B112" s="26"/>
      <c r="C112" s="26" t="s">
        <v>202</v>
      </c>
      <c r="D112" s="26" t="s">
        <v>222</v>
      </c>
      <c r="E112" s="26" t="s">
        <v>151</v>
      </c>
      <c r="F112" s="59">
        <f t="shared" si="22"/>
        <v>1</v>
      </c>
      <c r="G112" s="59">
        <f t="shared" si="23"/>
        <v>1</v>
      </c>
      <c r="H112" s="59">
        <f t="shared" si="24"/>
        <v>1</v>
      </c>
      <c r="I112" s="59">
        <f t="shared" si="25"/>
        <v>1</v>
      </c>
      <c r="J112" s="59">
        <f t="shared" si="26"/>
        <v>1</v>
      </c>
      <c r="K112" s="59">
        <f t="shared" si="27"/>
        <v>1</v>
      </c>
      <c r="L112" s="59">
        <f t="shared" si="28"/>
        <v>1</v>
      </c>
      <c r="M112" s="46"/>
      <c r="N112" s="46"/>
      <c r="O112" s="46"/>
      <c r="P112" s="46"/>
      <c r="U112" s="53">
        <f>ENERGY_CONSUME_SPLIT!CK45</f>
        <v>0</v>
      </c>
      <c r="V112" s="53">
        <f>ENERGY_CONSUME_SPLIT!CL45</f>
        <v>0</v>
      </c>
      <c r="W112" s="53">
        <f>ENERGY_CONSUME_SPLIT!CM45</f>
        <v>0</v>
      </c>
      <c r="X112" s="53">
        <f>ENERGY_CONSUME_SPLIT!CN45</f>
        <v>0</v>
      </c>
      <c r="Y112" s="53">
        <f>ENERGY_CONSUME_SPLIT!CO45</f>
        <v>0</v>
      </c>
      <c r="Z112" s="53">
        <f>ENERGY_CONSUME_SPLIT!CP45</f>
        <v>0</v>
      </c>
      <c r="AA112" s="53">
        <f>ENERGY_CONSUME_SPLIT!CQ45</f>
        <v>0</v>
      </c>
    </row>
    <row r="113" ht="14.5" spans="1:27">
      <c r="A113" s="32" t="s">
        <v>61</v>
      </c>
      <c r="B113" s="26"/>
      <c r="C113" s="26" t="s">
        <v>204</v>
      </c>
      <c r="D113" s="26" t="s">
        <v>224</v>
      </c>
      <c r="E113" s="26" t="s">
        <v>151</v>
      </c>
      <c r="F113" s="59">
        <f t="shared" si="22"/>
        <v>1</v>
      </c>
      <c r="G113" s="59">
        <f t="shared" si="23"/>
        <v>1</v>
      </c>
      <c r="H113" s="59">
        <f t="shared" si="24"/>
        <v>1</v>
      </c>
      <c r="I113" s="59">
        <f t="shared" si="25"/>
        <v>1</v>
      </c>
      <c r="J113" s="59">
        <f t="shared" si="26"/>
        <v>1</v>
      </c>
      <c r="K113" s="59">
        <f t="shared" si="27"/>
        <v>1</v>
      </c>
      <c r="L113" s="59">
        <f t="shared" si="28"/>
        <v>1</v>
      </c>
      <c r="M113" s="46"/>
      <c r="N113" s="46"/>
      <c r="O113" s="46"/>
      <c r="P113" s="46"/>
      <c r="U113" s="53">
        <f>ENERGY_CONSUME_SPLIT!CK46</f>
        <v>0</v>
      </c>
      <c r="V113" s="53">
        <f>ENERGY_CONSUME_SPLIT!CL46</f>
        <v>0</v>
      </c>
      <c r="W113" s="53">
        <f>ENERGY_CONSUME_SPLIT!CM46</f>
        <v>0</v>
      </c>
      <c r="X113" s="53">
        <f>ENERGY_CONSUME_SPLIT!CN46</f>
        <v>0</v>
      </c>
      <c r="Y113" s="53">
        <f>ENERGY_CONSUME_SPLIT!CO46</f>
        <v>0</v>
      </c>
      <c r="Z113" s="53">
        <f>ENERGY_CONSUME_SPLIT!CP46</f>
        <v>0</v>
      </c>
      <c r="AA113" s="53">
        <f>ENERGY_CONSUME_SPLIT!CQ46</f>
        <v>0</v>
      </c>
    </row>
    <row r="114" ht="14.5" spans="1:27">
      <c r="A114" s="31" t="s">
        <v>65</v>
      </c>
      <c r="B114" s="26"/>
      <c r="C114" s="26" t="s">
        <v>206</v>
      </c>
      <c r="D114" s="26" t="s">
        <v>226</v>
      </c>
      <c r="E114" s="26" t="s">
        <v>151</v>
      </c>
      <c r="F114" s="59">
        <f t="shared" si="22"/>
        <v>1</v>
      </c>
      <c r="G114" s="59">
        <f t="shared" si="23"/>
        <v>1</v>
      </c>
      <c r="H114" s="59">
        <f t="shared" si="24"/>
        <v>1</v>
      </c>
      <c r="I114" s="59">
        <f t="shared" si="25"/>
        <v>1</v>
      </c>
      <c r="J114" s="59">
        <f t="shared" si="26"/>
        <v>1</v>
      </c>
      <c r="K114" s="59">
        <f t="shared" si="27"/>
        <v>1</v>
      </c>
      <c r="L114" s="59">
        <f t="shared" si="28"/>
        <v>1</v>
      </c>
      <c r="M114" s="46"/>
      <c r="N114" s="46"/>
      <c r="O114" s="46"/>
      <c r="P114" s="46"/>
      <c r="U114" s="53">
        <f>ENERGY_CONSUME_SPLIT!CK47</f>
        <v>0</v>
      </c>
      <c r="V114" s="53">
        <f>ENERGY_CONSUME_SPLIT!CL47</f>
        <v>0</v>
      </c>
      <c r="W114" s="53">
        <f>ENERGY_CONSUME_SPLIT!CM47</f>
        <v>0</v>
      </c>
      <c r="X114" s="53">
        <f>ENERGY_CONSUME_SPLIT!CN47</f>
        <v>0</v>
      </c>
      <c r="Y114" s="53">
        <f>ENERGY_CONSUME_SPLIT!CO47</f>
        <v>0</v>
      </c>
      <c r="Z114" s="53">
        <f>ENERGY_CONSUME_SPLIT!CP47</f>
        <v>0</v>
      </c>
      <c r="AA114" s="53">
        <f>ENERGY_CONSUME_SPLIT!CQ47</f>
        <v>0</v>
      </c>
    </row>
    <row r="115" ht="14.5" spans="1:27">
      <c r="A115" s="31" t="s">
        <v>70</v>
      </c>
      <c r="B115" s="26"/>
      <c r="C115" s="26" t="s">
        <v>208</v>
      </c>
      <c r="D115" s="26" t="s">
        <v>228</v>
      </c>
      <c r="E115" s="26" t="s">
        <v>151</v>
      </c>
      <c r="F115" s="59">
        <f t="shared" si="22"/>
        <v>1</v>
      </c>
      <c r="G115" s="59">
        <f t="shared" si="23"/>
        <v>1</v>
      </c>
      <c r="H115" s="59">
        <f t="shared" si="24"/>
        <v>1</v>
      </c>
      <c r="I115" s="59">
        <f t="shared" si="25"/>
        <v>1</v>
      </c>
      <c r="J115" s="59">
        <f t="shared" si="26"/>
        <v>1</v>
      </c>
      <c r="K115" s="59">
        <f t="shared" si="27"/>
        <v>1</v>
      </c>
      <c r="L115" s="59">
        <f t="shared" si="28"/>
        <v>1</v>
      </c>
      <c r="M115" s="46"/>
      <c r="N115" s="46"/>
      <c r="O115" s="46"/>
      <c r="P115" s="46"/>
      <c r="U115" s="53">
        <f>ENERGY_CONSUME_SPLIT!CK48</f>
        <v>0</v>
      </c>
      <c r="V115" s="53">
        <f>ENERGY_CONSUME_SPLIT!CL48</f>
        <v>0</v>
      </c>
      <c r="W115" s="53">
        <f>ENERGY_CONSUME_SPLIT!CM48</f>
        <v>0</v>
      </c>
      <c r="X115" s="53">
        <f>ENERGY_CONSUME_SPLIT!CN48</f>
        <v>0</v>
      </c>
      <c r="Y115" s="53">
        <f>ENERGY_CONSUME_SPLIT!CO48</f>
        <v>0</v>
      </c>
      <c r="Z115" s="53">
        <f>ENERGY_CONSUME_SPLIT!CP48</f>
        <v>0</v>
      </c>
      <c r="AA115" s="53">
        <f>ENERGY_CONSUME_SPLIT!CQ48</f>
        <v>0</v>
      </c>
    </row>
    <row r="116" ht="14.5" spans="1:27">
      <c r="A116" s="34" t="s">
        <v>75</v>
      </c>
      <c r="B116" s="26"/>
      <c r="C116" s="26" t="s">
        <v>210</v>
      </c>
      <c r="D116" s="26" t="s">
        <v>136</v>
      </c>
      <c r="E116" s="26" t="s">
        <v>151</v>
      </c>
      <c r="F116" s="59">
        <f t="shared" si="22"/>
        <v>1</v>
      </c>
      <c r="G116" s="59">
        <f t="shared" si="23"/>
        <v>1</v>
      </c>
      <c r="H116" s="59">
        <f t="shared" si="24"/>
        <v>1</v>
      </c>
      <c r="I116" s="59">
        <f t="shared" si="25"/>
        <v>1</v>
      </c>
      <c r="J116" s="59">
        <f t="shared" si="26"/>
        <v>1</v>
      </c>
      <c r="K116" s="59">
        <f t="shared" si="27"/>
        <v>1</v>
      </c>
      <c r="L116" s="59">
        <f t="shared" si="28"/>
        <v>1</v>
      </c>
      <c r="M116" s="46"/>
      <c r="N116" s="46"/>
      <c r="O116" s="46"/>
      <c r="P116" s="46"/>
      <c r="U116" s="53">
        <f>ENERGY_CONSUME_SPLIT!CK49</f>
        <v>0</v>
      </c>
      <c r="V116" s="53">
        <f>ENERGY_CONSUME_SPLIT!CL49</f>
        <v>0</v>
      </c>
      <c r="W116" s="53">
        <f>ENERGY_CONSUME_SPLIT!CM49</f>
        <v>0</v>
      </c>
      <c r="X116" s="53">
        <f>ENERGY_CONSUME_SPLIT!CN49</f>
        <v>0</v>
      </c>
      <c r="Y116" s="53">
        <f>ENERGY_CONSUME_SPLIT!CO49</f>
        <v>0</v>
      </c>
      <c r="Z116" s="53">
        <f>ENERGY_CONSUME_SPLIT!CP49</f>
        <v>0</v>
      </c>
      <c r="AA116" s="53">
        <f>ENERGY_CONSUME_SPLIT!CQ49</f>
        <v>0</v>
      </c>
    </row>
    <row r="117" ht="14.5" spans="1:27">
      <c r="A117" s="35" t="s">
        <v>35</v>
      </c>
      <c r="B117" s="26"/>
      <c r="C117" s="26" t="s">
        <v>212</v>
      </c>
      <c r="D117" s="26" t="s">
        <v>218</v>
      </c>
      <c r="E117" s="26" t="s">
        <v>153</v>
      </c>
      <c r="F117" s="59">
        <f t="shared" si="22"/>
        <v>1</v>
      </c>
      <c r="G117" s="59">
        <f t="shared" si="23"/>
        <v>1</v>
      </c>
      <c r="H117" s="59">
        <f t="shared" si="24"/>
        <v>1</v>
      </c>
      <c r="I117" s="59">
        <f t="shared" si="25"/>
        <v>1</v>
      </c>
      <c r="J117" s="59">
        <f t="shared" si="26"/>
        <v>1</v>
      </c>
      <c r="K117" s="59">
        <f t="shared" si="27"/>
        <v>1</v>
      </c>
      <c r="L117" s="59">
        <f t="shared" si="28"/>
        <v>1</v>
      </c>
      <c r="M117" s="46"/>
      <c r="N117" s="29" t="s">
        <v>457</v>
      </c>
      <c r="O117" s="46"/>
      <c r="P117" s="46"/>
      <c r="U117" s="53">
        <f>ENERGY_CONSUME_SPLIT!CW44</f>
        <v>0.6</v>
      </c>
      <c r="V117" s="53">
        <f>ENERGY_CONSUME_SPLIT!CX44</f>
        <v>2.5</v>
      </c>
      <c r="W117" s="53">
        <f>ENERGY_CONSUME_SPLIT!CY44</f>
        <v>3.3</v>
      </c>
      <c r="X117" s="53">
        <f>ENERGY_CONSUME_SPLIT!CZ44</f>
        <v>0.2</v>
      </c>
      <c r="Y117" s="53">
        <f>ENERGY_CONSUME_SPLIT!DA44</f>
        <v>0.3</v>
      </c>
      <c r="Z117" s="53">
        <f>ENERGY_CONSUME_SPLIT!DB44</f>
        <v>1.9</v>
      </c>
      <c r="AA117" s="53">
        <f>ENERGY_CONSUME_SPLIT!DC44</f>
        <v>1.5</v>
      </c>
    </row>
    <row r="118" ht="14.5" spans="1:27">
      <c r="A118" s="35" t="s">
        <v>113</v>
      </c>
      <c r="B118" s="26"/>
      <c r="C118" s="26" t="s">
        <v>214</v>
      </c>
      <c r="D118" s="26" t="s">
        <v>222</v>
      </c>
      <c r="E118" s="26" t="s">
        <v>153</v>
      </c>
      <c r="F118" s="59">
        <f t="shared" si="22"/>
        <v>1</v>
      </c>
      <c r="G118" s="59">
        <f t="shared" si="23"/>
        <v>1</v>
      </c>
      <c r="H118" s="59">
        <f t="shared" si="24"/>
        <v>1</v>
      </c>
      <c r="I118" s="59">
        <f t="shared" si="25"/>
        <v>1</v>
      </c>
      <c r="J118" s="59">
        <f t="shared" si="26"/>
        <v>1</v>
      </c>
      <c r="K118" s="59">
        <f t="shared" si="27"/>
        <v>1</v>
      </c>
      <c r="L118" s="59">
        <f t="shared" si="28"/>
        <v>1</v>
      </c>
      <c r="M118" s="46"/>
      <c r="N118" s="46"/>
      <c r="O118" s="46"/>
      <c r="P118" s="46"/>
      <c r="U118" s="53">
        <f>ENERGY_CONSUME_SPLIT!CW45</f>
        <v>0</v>
      </c>
      <c r="V118" s="53">
        <f>ENERGY_CONSUME_SPLIT!CX45</f>
        <v>0.2</v>
      </c>
      <c r="W118" s="53">
        <f>ENERGY_CONSUME_SPLIT!CY45</f>
        <v>0.4</v>
      </c>
      <c r="X118" s="53">
        <f>ENERGY_CONSUME_SPLIT!CZ45</f>
        <v>0</v>
      </c>
      <c r="Y118" s="53">
        <f>ENERGY_CONSUME_SPLIT!DA45</f>
        <v>0</v>
      </c>
      <c r="Z118" s="53">
        <f>ENERGY_CONSUME_SPLIT!DB45</f>
        <v>0.2</v>
      </c>
      <c r="AA118" s="53">
        <f>ENERGY_CONSUME_SPLIT!DC45</f>
        <v>0.2</v>
      </c>
    </row>
    <row r="119" ht="14.5" spans="1:27">
      <c r="A119" s="32" t="s">
        <v>61</v>
      </c>
      <c r="B119" s="26"/>
      <c r="C119" s="26" t="s">
        <v>216</v>
      </c>
      <c r="D119" s="26" t="s">
        <v>224</v>
      </c>
      <c r="E119" s="26" t="s">
        <v>153</v>
      </c>
      <c r="F119" s="59">
        <f t="shared" si="22"/>
        <v>1</v>
      </c>
      <c r="G119" s="59">
        <f t="shared" si="23"/>
        <v>1</v>
      </c>
      <c r="H119" s="59">
        <f t="shared" si="24"/>
        <v>1</v>
      </c>
      <c r="I119" s="59">
        <f t="shared" si="25"/>
        <v>1</v>
      </c>
      <c r="J119" s="59">
        <f t="shared" si="26"/>
        <v>1</v>
      </c>
      <c r="K119" s="59">
        <f t="shared" si="27"/>
        <v>1</v>
      </c>
      <c r="L119" s="59">
        <f t="shared" si="28"/>
        <v>1</v>
      </c>
      <c r="M119" s="46"/>
      <c r="N119" s="46"/>
      <c r="O119" s="46"/>
      <c r="P119" s="46"/>
      <c r="U119" s="53">
        <f>ENERGY_CONSUME_SPLIT!CW46</f>
        <v>0</v>
      </c>
      <c r="V119" s="53">
        <f>ENERGY_CONSUME_SPLIT!CX46</f>
        <v>0</v>
      </c>
      <c r="W119" s="53">
        <f>ENERGY_CONSUME_SPLIT!CY46</f>
        <v>0</v>
      </c>
      <c r="X119" s="53">
        <f>ENERGY_CONSUME_SPLIT!CZ46</f>
        <v>0</v>
      </c>
      <c r="Y119" s="53">
        <f>ENERGY_CONSUME_SPLIT!DA46</f>
        <v>0</v>
      </c>
      <c r="Z119" s="53">
        <f>ENERGY_CONSUME_SPLIT!DB46</f>
        <v>0</v>
      </c>
      <c r="AA119" s="53">
        <f>ENERGY_CONSUME_SPLIT!DC46</f>
        <v>0</v>
      </c>
    </row>
    <row r="120" ht="14.5" spans="1:27">
      <c r="A120" s="31" t="s">
        <v>65</v>
      </c>
      <c r="B120" s="26"/>
      <c r="C120" s="26" t="s">
        <v>221</v>
      </c>
      <c r="D120" s="26" t="s">
        <v>226</v>
      </c>
      <c r="E120" s="26" t="s">
        <v>153</v>
      </c>
      <c r="F120" s="59">
        <f t="shared" si="22"/>
        <v>1</v>
      </c>
      <c r="G120" s="59">
        <f t="shared" si="23"/>
        <v>1</v>
      </c>
      <c r="H120" s="59">
        <f t="shared" si="24"/>
        <v>1</v>
      </c>
      <c r="I120" s="59">
        <f t="shared" si="25"/>
        <v>1</v>
      </c>
      <c r="J120" s="59">
        <f t="shared" si="26"/>
        <v>1</v>
      </c>
      <c r="K120" s="59">
        <f t="shared" si="27"/>
        <v>1</v>
      </c>
      <c r="L120" s="59">
        <f t="shared" si="28"/>
        <v>1</v>
      </c>
      <c r="M120" s="46"/>
      <c r="N120" s="46"/>
      <c r="O120" s="46"/>
      <c r="P120" s="46"/>
      <c r="U120" s="53">
        <f>ENERGY_CONSUME_SPLIT!CW47</f>
        <v>0</v>
      </c>
      <c r="V120" s="53">
        <f>ENERGY_CONSUME_SPLIT!CX47</f>
        <v>0</v>
      </c>
      <c r="W120" s="53">
        <f>ENERGY_CONSUME_SPLIT!CY47</f>
        <v>0</v>
      </c>
      <c r="X120" s="53">
        <f>ENERGY_CONSUME_SPLIT!CZ47</f>
        <v>0</v>
      </c>
      <c r="Y120" s="53">
        <f>ENERGY_CONSUME_SPLIT!DA47</f>
        <v>0</v>
      </c>
      <c r="Z120" s="53">
        <f>ENERGY_CONSUME_SPLIT!DB47</f>
        <v>0</v>
      </c>
      <c r="AA120" s="53">
        <f>ENERGY_CONSUME_SPLIT!DC47</f>
        <v>0</v>
      </c>
    </row>
    <row r="121" ht="14.5" spans="1:27">
      <c r="A121" s="31" t="s">
        <v>70</v>
      </c>
      <c r="B121" s="26"/>
      <c r="C121" s="26" t="s">
        <v>223</v>
      </c>
      <c r="D121" s="26" t="s">
        <v>228</v>
      </c>
      <c r="E121" s="26" t="s">
        <v>153</v>
      </c>
      <c r="F121" s="59">
        <f t="shared" si="22"/>
        <v>1</v>
      </c>
      <c r="G121" s="59">
        <f t="shared" si="23"/>
        <v>1</v>
      </c>
      <c r="H121" s="59">
        <f t="shared" si="24"/>
        <v>1</v>
      </c>
      <c r="I121" s="59">
        <f t="shared" si="25"/>
        <v>1</v>
      </c>
      <c r="J121" s="59">
        <f t="shared" si="26"/>
        <v>1</v>
      </c>
      <c r="K121" s="59">
        <f t="shared" si="27"/>
        <v>1</v>
      </c>
      <c r="L121" s="59">
        <f t="shared" si="28"/>
        <v>1</v>
      </c>
      <c r="M121" s="46"/>
      <c r="N121" s="46"/>
      <c r="O121" s="46"/>
      <c r="P121" s="46"/>
      <c r="U121" s="53">
        <f>ENERGY_CONSUME_SPLIT!CW48</f>
        <v>0</v>
      </c>
      <c r="V121" s="53">
        <f>ENERGY_CONSUME_SPLIT!CX48</f>
        <v>0</v>
      </c>
      <c r="W121" s="53">
        <f>ENERGY_CONSUME_SPLIT!CY48</f>
        <v>0</v>
      </c>
      <c r="X121" s="53">
        <f>ENERGY_CONSUME_SPLIT!CZ48</f>
        <v>0</v>
      </c>
      <c r="Y121" s="53">
        <f>ENERGY_CONSUME_SPLIT!DA48</f>
        <v>0</v>
      </c>
      <c r="Z121" s="53">
        <f>ENERGY_CONSUME_SPLIT!DB48</f>
        <v>0</v>
      </c>
      <c r="AA121" s="53">
        <f>ENERGY_CONSUME_SPLIT!DC48</f>
        <v>0</v>
      </c>
    </row>
    <row r="122" ht="14.5" spans="1:27">
      <c r="A122" s="34" t="s">
        <v>75</v>
      </c>
      <c r="B122" s="26"/>
      <c r="C122" s="26" t="s">
        <v>225</v>
      </c>
      <c r="D122" s="26" t="s">
        <v>136</v>
      </c>
      <c r="E122" s="26" t="s">
        <v>153</v>
      </c>
      <c r="F122" s="59">
        <f t="shared" si="22"/>
        <v>1</v>
      </c>
      <c r="G122" s="59">
        <f t="shared" si="23"/>
        <v>1</v>
      </c>
      <c r="H122" s="59">
        <f t="shared" si="24"/>
        <v>1</v>
      </c>
      <c r="I122" s="59">
        <f t="shared" si="25"/>
        <v>1</v>
      </c>
      <c r="J122" s="59">
        <f t="shared" si="26"/>
        <v>1</v>
      </c>
      <c r="K122" s="59">
        <f t="shared" si="27"/>
        <v>1</v>
      </c>
      <c r="L122" s="59">
        <f t="shared" si="28"/>
        <v>1</v>
      </c>
      <c r="M122" s="46"/>
      <c r="N122" s="46"/>
      <c r="O122" s="46"/>
      <c r="P122" s="46"/>
      <c r="U122" s="53">
        <f>ENERGY_CONSUME_SPLIT!CW49</f>
        <v>0.1</v>
      </c>
      <c r="V122" s="53">
        <f>ENERGY_CONSUME_SPLIT!CX49</f>
        <v>0.3</v>
      </c>
      <c r="W122" s="53">
        <f>ENERGY_CONSUME_SPLIT!CY49</f>
        <v>0.1</v>
      </c>
      <c r="X122" s="53">
        <f>ENERGY_CONSUME_SPLIT!CZ49</f>
        <v>0</v>
      </c>
      <c r="Y122" s="53">
        <f>ENERGY_CONSUME_SPLIT!DA49</f>
        <v>0</v>
      </c>
      <c r="Z122" s="53">
        <f>ENERGY_CONSUME_SPLIT!DB49</f>
        <v>0.2</v>
      </c>
      <c r="AA122" s="53">
        <f>ENERGY_CONSUME_SPLIT!DC49</f>
        <v>0.1</v>
      </c>
    </row>
    <row r="123" ht="14.5" spans="1:27">
      <c r="A123" s="35" t="s">
        <v>35</v>
      </c>
      <c r="B123" s="26"/>
      <c r="C123" s="26" t="s">
        <v>227</v>
      </c>
      <c r="D123" s="26" t="s">
        <v>218</v>
      </c>
      <c r="E123" s="26" t="s">
        <v>155</v>
      </c>
      <c r="F123" s="59">
        <f t="shared" si="22"/>
        <v>1</v>
      </c>
      <c r="G123" s="59">
        <f t="shared" si="23"/>
        <v>1</v>
      </c>
      <c r="H123" s="59">
        <f t="shared" si="24"/>
        <v>1</v>
      </c>
      <c r="I123" s="59">
        <f t="shared" si="25"/>
        <v>1</v>
      </c>
      <c r="J123" s="59">
        <f t="shared" si="26"/>
        <v>1</v>
      </c>
      <c r="K123" s="59">
        <f t="shared" si="27"/>
        <v>1</v>
      </c>
      <c r="L123" s="59">
        <f t="shared" si="28"/>
        <v>1</v>
      </c>
      <c r="M123" s="46"/>
      <c r="N123" s="46" t="s">
        <v>458</v>
      </c>
      <c r="O123" s="46"/>
      <c r="P123" s="46"/>
      <c r="U123" s="53">
        <f>ENERGY_CONSUME_SPLIT!DI44</f>
        <v>0.2</v>
      </c>
      <c r="V123" s="53">
        <f>ENERGY_CONSUME_SPLIT!DJ44</f>
        <v>0.5</v>
      </c>
      <c r="W123" s="53">
        <f>ENERGY_CONSUME_SPLIT!DK44</f>
        <v>0.7</v>
      </c>
      <c r="X123" s="53">
        <f>ENERGY_CONSUME_SPLIT!DL44</f>
        <v>0.1</v>
      </c>
      <c r="Y123" s="53">
        <f>ENERGY_CONSUME_SPLIT!DM44</f>
        <v>0.1</v>
      </c>
      <c r="Z123" s="53">
        <f>ENERGY_CONSUME_SPLIT!DN44</f>
        <v>0.5</v>
      </c>
      <c r="AA123" s="53">
        <f>ENERGY_CONSUME_SPLIT!DO44</f>
        <v>0.2</v>
      </c>
    </row>
    <row r="124" ht="14.5" spans="1:27">
      <c r="A124" s="35" t="s">
        <v>113</v>
      </c>
      <c r="B124" s="26"/>
      <c r="C124" s="26" t="s">
        <v>229</v>
      </c>
      <c r="D124" s="26" t="s">
        <v>222</v>
      </c>
      <c r="E124" s="26" t="s">
        <v>155</v>
      </c>
      <c r="F124" s="59">
        <f t="shared" si="22"/>
        <v>1</v>
      </c>
      <c r="G124" s="59">
        <f t="shared" si="23"/>
        <v>1</v>
      </c>
      <c r="H124" s="59">
        <f t="shared" si="24"/>
        <v>1</v>
      </c>
      <c r="I124" s="59">
        <f t="shared" si="25"/>
        <v>1</v>
      </c>
      <c r="J124" s="59">
        <f t="shared" si="26"/>
        <v>1</v>
      </c>
      <c r="K124" s="59">
        <f t="shared" si="27"/>
        <v>1</v>
      </c>
      <c r="L124" s="59">
        <f t="shared" si="28"/>
        <v>1</v>
      </c>
      <c r="M124" s="46"/>
      <c r="N124" s="46"/>
      <c r="O124" s="46"/>
      <c r="P124" s="46"/>
      <c r="U124" s="53">
        <f>ENERGY_CONSUME_SPLIT!DI45</f>
        <v>0</v>
      </c>
      <c r="V124" s="53">
        <f>ENERGY_CONSUME_SPLIT!DJ45</f>
        <v>0</v>
      </c>
      <c r="W124" s="53">
        <f>ENERGY_CONSUME_SPLIT!DK45</f>
        <v>0</v>
      </c>
      <c r="X124" s="53">
        <f>ENERGY_CONSUME_SPLIT!DL45</f>
        <v>0</v>
      </c>
      <c r="Y124" s="53">
        <f>ENERGY_CONSUME_SPLIT!DM45</f>
        <v>0</v>
      </c>
      <c r="Z124" s="53">
        <f>ENERGY_CONSUME_SPLIT!DN45</f>
        <v>0</v>
      </c>
      <c r="AA124" s="53">
        <f>ENERGY_CONSUME_SPLIT!DO45</f>
        <v>0</v>
      </c>
    </row>
    <row r="125" ht="14.5" spans="1:27">
      <c r="A125" s="32" t="s">
        <v>61</v>
      </c>
      <c r="B125" s="26"/>
      <c r="C125" s="26" t="s">
        <v>230</v>
      </c>
      <c r="D125" s="26" t="s">
        <v>224</v>
      </c>
      <c r="E125" s="26" t="s">
        <v>155</v>
      </c>
      <c r="F125" s="59">
        <f t="shared" si="22"/>
        <v>1</v>
      </c>
      <c r="G125" s="59">
        <f t="shared" si="23"/>
        <v>1</v>
      </c>
      <c r="H125" s="59">
        <f t="shared" si="24"/>
        <v>1</v>
      </c>
      <c r="I125" s="59">
        <f t="shared" si="25"/>
        <v>1</v>
      </c>
      <c r="J125" s="59">
        <f t="shared" si="26"/>
        <v>1</v>
      </c>
      <c r="K125" s="59">
        <f t="shared" si="27"/>
        <v>1</v>
      </c>
      <c r="L125" s="59">
        <f t="shared" si="28"/>
        <v>1</v>
      </c>
      <c r="M125" s="46"/>
      <c r="N125" s="46"/>
      <c r="O125" s="46"/>
      <c r="P125" s="46"/>
      <c r="U125" s="53">
        <f>ENERGY_CONSUME_SPLIT!DI46</f>
        <v>0</v>
      </c>
      <c r="V125" s="53">
        <f>ENERGY_CONSUME_SPLIT!DJ46</f>
        <v>0</v>
      </c>
      <c r="W125" s="53">
        <f>ENERGY_CONSUME_SPLIT!DK46</f>
        <v>0</v>
      </c>
      <c r="X125" s="53">
        <f>ENERGY_CONSUME_SPLIT!DL46</f>
        <v>0</v>
      </c>
      <c r="Y125" s="53">
        <f>ENERGY_CONSUME_SPLIT!DM46</f>
        <v>0</v>
      </c>
      <c r="Z125" s="53">
        <f>ENERGY_CONSUME_SPLIT!DN46</f>
        <v>0</v>
      </c>
      <c r="AA125" s="53">
        <f>ENERGY_CONSUME_SPLIT!DO46</f>
        <v>0</v>
      </c>
    </row>
    <row r="126" ht="14.5" spans="1:27">
      <c r="A126" s="31" t="s">
        <v>65</v>
      </c>
      <c r="B126" s="26"/>
      <c r="C126" s="26" t="s">
        <v>231</v>
      </c>
      <c r="D126" s="26" t="s">
        <v>226</v>
      </c>
      <c r="E126" s="26" t="s">
        <v>155</v>
      </c>
      <c r="F126" s="59">
        <f t="shared" si="22"/>
        <v>1</v>
      </c>
      <c r="G126" s="59">
        <f t="shared" si="23"/>
        <v>1</v>
      </c>
      <c r="H126" s="59">
        <f t="shared" si="24"/>
        <v>1</v>
      </c>
      <c r="I126" s="59">
        <f t="shared" si="25"/>
        <v>1</v>
      </c>
      <c r="J126" s="59">
        <f t="shared" si="26"/>
        <v>1</v>
      </c>
      <c r="K126" s="59">
        <f t="shared" si="27"/>
        <v>1</v>
      </c>
      <c r="L126" s="59">
        <f t="shared" si="28"/>
        <v>1</v>
      </c>
      <c r="M126" s="46"/>
      <c r="N126" s="46"/>
      <c r="O126" s="46"/>
      <c r="P126" s="46"/>
      <c r="U126" s="53">
        <f>ENERGY_CONSUME_SPLIT!DI47</f>
        <v>0</v>
      </c>
      <c r="V126" s="53">
        <f>ENERGY_CONSUME_SPLIT!DJ47</f>
        <v>0</v>
      </c>
      <c r="W126" s="53">
        <f>ENERGY_CONSUME_SPLIT!DK47</f>
        <v>0</v>
      </c>
      <c r="X126" s="53">
        <f>ENERGY_CONSUME_SPLIT!DL47</f>
        <v>0</v>
      </c>
      <c r="Y126" s="53">
        <f>ENERGY_CONSUME_SPLIT!DM47</f>
        <v>0</v>
      </c>
      <c r="Z126" s="53">
        <f>ENERGY_CONSUME_SPLIT!DN47</f>
        <v>0</v>
      </c>
      <c r="AA126" s="53">
        <f>ENERGY_CONSUME_SPLIT!DO47</f>
        <v>0</v>
      </c>
    </row>
    <row r="127" ht="14.5" spans="1:27">
      <c r="A127" s="31" t="s">
        <v>70</v>
      </c>
      <c r="B127" s="26"/>
      <c r="C127" s="26" t="s">
        <v>232</v>
      </c>
      <c r="D127" s="26" t="s">
        <v>228</v>
      </c>
      <c r="E127" s="26" t="s">
        <v>155</v>
      </c>
      <c r="F127" s="59">
        <f t="shared" si="22"/>
        <v>1</v>
      </c>
      <c r="G127" s="59">
        <f t="shared" si="23"/>
        <v>1</v>
      </c>
      <c r="H127" s="59">
        <f t="shared" si="24"/>
        <v>1</v>
      </c>
      <c r="I127" s="59">
        <f t="shared" si="25"/>
        <v>1</v>
      </c>
      <c r="J127" s="59">
        <f t="shared" si="26"/>
        <v>1</v>
      </c>
      <c r="K127" s="59">
        <f t="shared" si="27"/>
        <v>1</v>
      </c>
      <c r="L127" s="59">
        <f t="shared" si="28"/>
        <v>1</v>
      </c>
      <c r="M127" s="46"/>
      <c r="N127" s="46"/>
      <c r="O127" s="46"/>
      <c r="P127" s="46"/>
      <c r="U127" s="53">
        <f>ENERGY_CONSUME_SPLIT!DI48</f>
        <v>0</v>
      </c>
      <c r="V127" s="53">
        <f>ENERGY_CONSUME_SPLIT!DJ48</f>
        <v>0</v>
      </c>
      <c r="W127" s="53">
        <f>ENERGY_CONSUME_SPLIT!DK48</f>
        <v>0</v>
      </c>
      <c r="X127" s="53">
        <f>ENERGY_CONSUME_SPLIT!DL48</f>
        <v>0</v>
      </c>
      <c r="Y127" s="53">
        <f>ENERGY_CONSUME_SPLIT!DM48</f>
        <v>0</v>
      </c>
      <c r="Z127" s="53">
        <f>ENERGY_CONSUME_SPLIT!DN48</f>
        <v>0</v>
      </c>
      <c r="AA127" s="53">
        <f>ENERGY_CONSUME_SPLIT!DO48</f>
        <v>0</v>
      </c>
    </row>
    <row r="128" ht="14.5" spans="1:27">
      <c r="A128" s="34" t="s">
        <v>75</v>
      </c>
      <c r="B128" s="26"/>
      <c r="C128" s="26" t="s">
        <v>233</v>
      </c>
      <c r="D128" s="26" t="s">
        <v>136</v>
      </c>
      <c r="E128" s="26" t="s">
        <v>155</v>
      </c>
      <c r="F128" s="59">
        <f t="shared" si="22"/>
        <v>1</v>
      </c>
      <c r="G128" s="59">
        <f t="shared" si="23"/>
        <v>1</v>
      </c>
      <c r="H128" s="59">
        <f t="shared" si="24"/>
        <v>1</v>
      </c>
      <c r="I128" s="59">
        <f t="shared" si="25"/>
        <v>1</v>
      </c>
      <c r="J128" s="59">
        <f t="shared" si="26"/>
        <v>1</v>
      </c>
      <c r="K128" s="59">
        <f t="shared" si="27"/>
        <v>1</v>
      </c>
      <c r="L128" s="59">
        <f t="shared" si="28"/>
        <v>1</v>
      </c>
      <c r="M128" s="46"/>
      <c r="N128" s="46"/>
      <c r="O128" s="46"/>
      <c r="P128" s="46"/>
      <c r="U128" s="53">
        <f>ENERGY_CONSUME_SPLIT!DI49</f>
        <v>0</v>
      </c>
      <c r="V128" s="53">
        <f>ENERGY_CONSUME_SPLIT!DJ49</f>
        <v>0</v>
      </c>
      <c r="W128" s="53">
        <f>ENERGY_CONSUME_SPLIT!DK49</f>
        <v>0</v>
      </c>
      <c r="X128" s="53">
        <f>ENERGY_CONSUME_SPLIT!DL49</f>
        <v>0</v>
      </c>
      <c r="Y128" s="53">
        <f>ENERGY_CONSUME_SPLIT!DM49</f>
        <v>0</v>
      </c>
      <c r="Z128" s="53">
        <f>ENERGY_CONSUME_SPLIT!DN49</f>
        <v>0</v>
      </c>
      <c r="AA128" s="53">
        <f>ENERGY_CONSUME_SPLIT!DO49</f>
        <v>0</v>
      </c>
    </row>
    <row r="129" ht="14.5" spans="1:16">
      <c r="A129" s="26"/>
      <c r="B129" s="26"/>
      <c r="C129" s="26"/>
      <c r="D129" s="26"/>
      <c r="E129" s="26"/>
      <c r="F129" s="46"/>
      <c r="G129" s="46"/>
      <c r="H129" s="46"/>
      <c r="I129" s="46"/>
      <c r="J129" s="46"/>
      <c r="K129" s="46"/>
      <c r="L129" s="46"/>
      <c r="M129" s="46"/>
      <c r="N129" s="46"/>
      <c r="O129" s="46"/>
      <c r="P129" s="46"/>
    </row>
    <row r="130" ht="14.5" spans="1:16">
      <c r="A130" s="26"/>
      <c r="B130" s="26"/>
      <c r="C130" s="26"/>
      <c r="D130" s="26"/>
      <c r="E130" s="26"/>
      <c r="F130" s="46"/>
      <c r="G130" s="46"/>
      <c r="H130" s="46"/>
      <c r="I130" s="46"/>
      <c r="J130" s="46"/>
      <c r="K130" s="46"/>
      <c r="L130" s="46"/>
      <c r="M130" s="46"/>
      <c r="N130" s="46"/>
      <c r="O130" s="46"/>
      <c r="P130" s="46"/>
    </row>
    <row r="131" ht="14.5" spans="1:16">
      <c r="A131" s="26"/>
      <c r="B131" s="26"/>
      <c r="C131" s="26"/>
      <c r="D131" s="26"/>
      <c r="E131" s="26"/>
      <c r="F131" s="46"/>
      <c r="G131" s="46"/>
      <c r="H131" s="46"/>
      <c r="I131" s="46"/>
      <c r="J131" s="46"/>
      <c r="K131" s="46"/>
      <c r="L131" s="46"/>
      <c r="M131" s="46"/>
      <c r="N131" s="46"/>
      <c r="O131" s="46"/>
      <c r="P131" s="46"/>
    </row>
    <row r="132" ht="14.5" spans="1:16">
      <c r="A132" s="72"/>
      <c r="B132" s="26"/>
      <c r="C132" s="26"/>
      <c r="D132" s="26"/>
      <c r="E132" s="44" t="s">
        <v>463</v>
      </c>
      <c r="F132" s="28"/>
      <c r="G132" s="28"/>
      <c r="H132" s="28"/>
      <c r="I132" s="28"/>
      <c r="J132" s="28"/>
      <c r="K132" s="28"/>
      <c r="L132" s="28"/>
      <c r="M132" s="46"/>
      <c r="N132" s="47"/>
      <c r="O132" s="46"/>
      <c r="P132" s="46"/>
    </row>
    <row r="133" ht="15.25" spans="1:27">
      <c r="A133" s="26"/>
      <c r="B133" s="26"/>
      <c r="C133" s="45" t="s">
        <v>13</v>
      </c>
      <c r="D133" s="45" t="s">
        <v>391</v>
      </c>
      <c r="E133" s="45" t="s">
        <v>392</v>
      </c>
      <c r="F133" s="27" t="s">
        <v>393</v>
      </c>
      <c r="G133" s="27" t="s">
        <v>394</v>
      </c>
      <c r="H133" s="27" t="s">
        <v>395</v>
      </c>
      <c r="I133" s="27" t="s">
        <v>396</v>
      </c>
      <c r="J133" s="27" t="s">
        <v>397</v>
      </c>
      <c r="K133" s="27" t="s">
        <v>398</v>
      </c>
      <c r="L133" s="27" t="s">
        <v>399</v>
      </c>
      <c r="M133" s="26"/>
      <c r="N133" s="48"/>
      <c r="O133" s="26"/>
      <c r="P133" s="26"/>
      <c r="R133" s="82"/>
      <c r="S133" s="82"/>
      <c r="T133" s="83" t="s">
        <v>461</v>
      </c>
      <c r="U133" s="82"/>
      <c r="V133" s="82"/>
      <c r="W133" s="82"/>
      <c r="X133" s="82"/>
      <c r="Y133" s="82"/>
      <c r="Z133" s="82"/>
      <c r="AA133" s="82"/>
    </row>
    <row r="134" ht="14.5" spans="1:27">
      <c r="A134" s="35" t="s">
        <v>35</v>
      </c>
      <c r="B134" s="26"/>
      <c r="C134" s="26" t="s">
        <v>106</v>
      </c>
      <c r="D134" s="26" t="s">
        <v>218</v>
      </c>
      <c r="E134" s="26" t="s">
        <v>133</v>
      </c>
      <c r="F134" s="28">
        <v>31.54</v>
      </c>
      <c r="G134" s="28">
        <v>31.54</v>
      </c>
      <c r="H134" s="28">
        <v>31.54</v>
      </c>
      <c r="I134" s="28">
        <v>31.54</v>
      </c>
      <c r="J134" s="28">
        <v>31.54</v>
      </c>
      <c r="K134" s="28">
        <v>31.54</v>
      </c>
      <c r="L134" s="28">
        <v>31.54</v>
      </c>
      <c r="M134" s="46"/>
      <c r="N134" s="46" t="s">
        <v>449</v>
      </c>
      <c r="O134" s="46"/>
      <c r="P134" s="46"/>
      <c r="R134" s="50" t="s">
        <v>5</v>
      </c>
      <c r="S134" s="50" t="s">
        <v>462</v>
      </c>
      <c r="T134" s="55">
        <v>2020</v>
      </c>
      <c r="U134" s="84" t="s">
        <v>393</v>
      </c>
      <c r="V134" s="84" t="s">
        <v>394</v>
      </c>
      <c r="W134" s="84" t="s">
        <v>395</v>
      </c>
      <c r="X134" s="84" t="s">
        <v>396</v>
      </c>
      <c r="Y134" s="84" t="s">
        <v>397</v>
      </c>
      <c r="Z134" s="84" t="s">
        <v>398</v>
      </c>
      <c r="AA134" s="84" t="s">
        <v>399</v>
      </c>
    </row>
    <row r="135" ht="14.5" spans="1:27">
      <c r="A135" s="35" t="s">
        <v>113</v>
      </c>
      <c r="B135" s="26"/>
      <c r="C135" s="26" t="s">
        <v>109</v>
      </c>
      <c r="D135" s="26" t="s">
        <v>222</v>
      </c>
      <c r="E135" s="26" t="s">
        <v>133</v>
      </c>
      <c r="F135" s="28">
        <v>1</v>
      </c>
      <c r="G135" s="28">
        <v>1</v>
      </c>
      <c r="H135" s="28">
        <v>1</v>
      </c>
      <c r="I135" s="28">
        <v>1</v>
      </c>
      <c r="J135" s="28">
        <v>1</v>
      </c>
      <c r="K135" s="28">
        <v>1</v>
      </c>
      <c r="L135" s="28">
        <v>1</v>
      </c>
      <c r="M135" s="46"/>
      <c r="N135" s="46"/>
      <c r="O135" s="46"/>
      <c r="P135" s="46"/>
      <c r="R135" s="88" t="s">
        <v>133</v>
      </c>
      <c r="S135" s="85" t="s">
        <v>28</v>
      </c>
      <c r="T135" s="82"/>
      <c r="U135" s="86">
        <f>SUM(U69:U74)</f>
        <v>0.5</v>
      </c>
      <c r="V135" s="86">
        <f t="shared" ref="V135:AA135" si="29">SUM(V69:V74)</f>
        <v>2.1</v>
      </c>
      <c r="W135" s="86">
        <f t="shared" si="29"/>
        <v>2.4</v>
      </c>
      <c r="X135" s="86">
        <f t="shared" si="29"/>
        <v>0.2</v>
      </c>
      <c r="Y135" s="86">
        <f t="shared" si="29"/>
        <v>0.4</v>
      </c>
      <c r="Z135" s="86">
        <f t="shared" si="29"/>
        <v>1.7</v>
      </c>
      <c r="AA135" s="86">
        <f t="shared" si="29"/>
        <v>0.8</v>
      </c>
    </row>
    <row r="136" ht="14.5" spans="1:27">
      <c r="A136" s="32" t="s">
        <v>61</v>
      </c>
      <c r="B136" s="26"/>
      <c r="C136" s="26" t="s">
        <v>112</v>
      </c>
      <c r="D136" s="26" t="s">
        <v>224</v>
      </c>
      <c r="E136" s="26" t="s">
        <v>133</v>
      </c>
      <c r="F136" s="28">
        <v>1</v>
      </c>
      <c r="G136" s="28">
        <v>1</v>
      </c>
      <c r="H136" s="28">
        <v>1</v>
      </c>
      <c r="I136" s="28">
        <v>1</v>
      </c>
      <c r="J136" s="28">
        <v>1</v>
      </c>
      <c r="K136" s="28">
        <v>1</v>
      </c>
      <c r="L136" s="28">
        <v>1</v>
      </c>
      <c r="M136" s="46"/>
      <c r="N136" s="46"/>
      <c r="O136" s="46"/>
      <c r="P136" s="46"/>
      <c r="R136" s="88" t="s">
        <v>137</v>
      </c>
      <c r="S136" s="85" t="s">
        <v>28</v>
      </c>
      <c r="T136" s="82"/>
      <c r="U136" s="86">
        <f>SUM(U75:U80)</f>
        <v>1.3</v>
      </c>
      <c r="V136" s="86">
        <f t="shared" ref="V136:AA136" si="30">SUM(V75:V80)</f>
        <v>5.2</v>
      </c>
      <c r="W136" s="86">
        <f t="shared" si="30"/>
        <v>6.3</v>
      </c>
      <c r="X136" s="86">
        <f t="shared" si="30"/>
        <v>0.5</v>
      </c>
      <c r="Y136" s="86">
        <f t="shared" si="30"/>
        <v>0.8</v>
      </c>
      <c r="Z136" s="86">
        <f t="shared" si="30"/>
        <v>4.1</v>
      </c>
      <c r="AA136" s="86">
        <f t="shared" si="30"/>
        <v>2.6</v>
      </c>
    </row>
    <row r="137" ht="14.5" spans="1:27">
      <c r="A137" s="31" t="s">
        <v>65</v>
      </c>
      <c r="B137" s="26"/>
      <c r="C137" s="26" t="s">
        <v>115</v>
      </c>
      <c r="D137" s="26" t="s">
        <v>226</v>
      </c>
      <c r="E137" s="26" t="s">
        <v>133</v>
      </c>
      <c r="F137" s="28">
        <v>1</v>
      </c>
      <c r="G137" s="28">
        <v>1</v>
      </c>
      <c r="H137" s="28">
        <v>1</v>
      </c>
      <c r="I137" s="28">
        <v>1</v>
      </c>
      <c r="J137" s="28">
        <v>1</v>
      </c>
      <c r="K137" s="28">
        <v>1</v>
      </c>
      <c r="L137" s="28">
        <v>1</v>
      </c>
      <c r="M137" s="46"/>
      <c r="N137" s="46"/>
      <c r="O137" s="46"/>
      <c r="P137" s="46"/>
      <c r="R137" s="88" t="s">
        <v>141</v>
      </c>
      <c r="S137" s="85" t="s">
        <v>28</v>
      </c>
      <c r="T137" s="82"/>
      <c r="U137" s="86">
        <f>SUM(U81:U86)</f>
        <v>0.2</v>
      </c>
      <c r="V137" s="86">
        <f t="shared" ref="V137:AA137" si="31">SUM(V81:V86)</f>
        <v>1.2</v>
      </c>
      <c r="W137" s="86">
        <f t="shared" si="31"/>
        <v>1.3</v>
      </c>
      <c r="X137" s="86">
        <f t="shared" si="31"/>
        <v>0</v>
      </c>
      <c r="Y137" s="86">
        <f t="shared" si="31"/>
        <v>0</v>
      </c>
      <c r="Z137" s="86">
        <f t="shared" si="31"/>
        <v>0</v>
      </c>
      <c r="AA137" s="86">
        <f t="shared" si="31"/>
        <v>0.1</v>
      </c>
    </row>
    <row r="138" ht="14.5" spans="1:27">
      <c r="A138" s="31" t="s">
        <v>70</v>
      </c>
      <c r="B138" s="26"/>
      <c r="C138" s="26" t="s">
        <v>118</v>
      </c>
      <c r="D138" s="26" t="s">
        <v>228</v>
      </c>
      <c r="E138" s="26" t="s">
        <v>133</v>
      </c>
      <c r="F138" s="28">
        <v>1</v>
      </c>
      <c r="G138" s="28">
        <v>1</v>
      </c>
      <c r="H138" s="28">
        <v>1</v>
      </c>
      <c r="I138" s="28">
        <v>1</v>
      </c>
      <c r="J138" s="28">
        <v>1</v>
      </c>
      <c r="K138" s="28">
        <v>1</v>
      </c>
      <c r="L138" s="28">
        <v>1</v>
      </c>
      <c r="M138" s="46"/>
      <c r="N138" s="46"/>
      <c r="O138" s="46"/>
      <c r="P138" s="46"/>
      <c r="R138" s="88" t="s">
        <v>143</v>
      </c>
      <c r="S138" s="85" t="s">
        <v>28</v>
      </c>
      <c r="T138" s="82"/>
      <c r="U138" s="86">
        <f>SUM(U87:U92)</f>
        <v>0.2</v>
      </c>
      <c r="V138" s="86">
        <f t="shared" ref="V138:AA138" si="32">SUM(V87:V92)</f>
        <v>1.1</v>
      </c>
      <c r="W138" s="86">
        <f t="shared" si="32"/>
        <v>0.8</v>
      </c>
      <c r="X138" s="86">
        <f t="shared" si="32"/>
        <v>0.1</v>
      </c>
      <c r="Y138" s="86">
        <f t="shared" si="32"/>
        <v>0.1</v>
      </c>
      <c r="Z138" s="86">
        <f t="shared" si="32"/>
        <v>0.7</v>
      </c>
      <c r="AA138" s="86">
        <f t="shared" si="32"/>
        <v>0.2</v>
      </c>
    </row>
    <row r="139" ht="14.5" spans="1:27">
      <c r="A139" s="34" t="s">
        <v>75</v>
      </c>
      <c r="B139" s="26"/>
      <c r="C139" s="26" t="s">
        <v>120</v>
      </c>
      <c r="D139" s="26" t="s">
        <v>136</v>
      </c>
      <c r="E139" s="26" t="s">
        <v>133</v>
      </c>
      <c r="F139" s="28">
        <v>1</v>
      </c>
      <c r="G139" s="28">
        <v>1</v>
      </c>
      <c r="H139" s="28">
        <v>1</v>
      </c>
      <c r="I139" s="28">
        <v>1</v>
      </c>
      <c r="J139" s="28">
        <v>1</v>
      </c>
      <c r="K139" s="28">
        <v>1</v>
      </c>
      <c r="L139" s="28">
        <v>1</v>
      </c>
      <c r="M139" s="46"/>
      <c r="N139" s="46"/>
      <c r="O139" s="46"/>
      <c r="P139" s="46"/>
      <c r="R139" s="88" t="s">
        <v>145</v>
      </c>
      <c r="S139" s="85" t="s">
        <v>28</v>
      </c>
      <c r="T139" s="82"/>
      <c r="U139" s="86">
        <f>SUM(U93:U98)</f>
        <v>2.6</v>
      </c>
      <c r="V139" s="86">
        <f t="shared" ref="V139:AA139" si="33">SUM(V93:V98)</f>
        <v>14.7</v>
      </c>
      <c r="W139" s="86">
        <f t="shared" si="33"/>
        <v>24.8</v>
      </c>
      <c r="X139" s="86">
        <f t="shared" si="33"/>
        <v>1.7</v>
      </c>
      <c r="Y139" s="86">
        <f t="shared" si="33"/>
        <v>1.8</v>
      </c>
      <c r="Z139" s="86">
        <f t="shared" si="33"/>
        <v>8.6</v>
      </c>
      <c r="AA139" s="86">
        <f t="shared" si="33"/>
        <v>6.2</v>
      </c>
    </row>
    <row r="140" ht="14.5" spans="1:27">
      <c r="A140" s="35" t="s">
        <v>35</v>
      </c>
      <c r="B140" s="26"/>
      <c r="C140" s="26" t="s">
        <v>122</v>
      </c>
      <c r="D140" s="26" t="s">
        <v>218</v>
      </c>
      <c r="E140" s="26" t="s">
        <v>137</v>
      </c>
      <c r="F140" s="28">
        <v>31.54</v>
      </c>
      <c r="G140" s="28">
        <v>31.54</v>
      </c>
      <c r="H140" s="28">
        <v>31.54</v>
      </c>
      <c r="I140" s="28">
        <v>31.54</v>
      </c>
      <c r="J140" s="28">
        <v>31.54</v>
      </c>
      <c r="K140" s="28">
        <v>31.54</v>
      </c>
      <c r="L140" s="28">
        <v>31.54</v>
      </c>
      <c r="M140" s="46"/>
      <c r="N140" s="46" t="s">
        <v>450</v>
      </c>
      <c r="O140" s="46"/>
      <c r="P140" s="46"/>
      <c r="R140" s="88" t="s">
        <v>147</v>
      </c>
      <c r="S140" s="85" t="s">
        <v>28</v>
      </c>
      <c r="T140" s="82"/>
      <c r="U140" s="86">
        <f>SUM(U99:U104)</f>
        <v>1.3</v>
      </c>
      <c r="V140" s="86">
        <f t="shared" ref="V140:AA140" si="34">SUM(V99:V104)</f>
        <v>5.5</v>
      </c>
      <c r="W140" s="86">
        <f t="shared" si="34"/>
        <v>8.1</v>
      </c>
      <c r="X140" s="86">
        <f t="shared" si="34"/>
        <v>0.7</v>
      </c>
      <c r="Y140" s="86">
        <f t="shared" si="34"/>
        <v>1</v>
      </c>
      <c r="Z140" s="86">
        <f t="shared" si="34"/>
        <v>3.7</v>
      </c>
      <c r="AA140" s="86">
        <f t="shared" si="34"/>
        <v>2.3</v>
      </c>
    </row>
    <row r="141" ht="14.5" spans="1:27">
      <c r="A141" s="35" t="s">
        <v>113</v>
      </c>
      <c r="B141" s="26"/>
      <c r="C141" s="26" t="s">
        <v>124</v>
      </c>
      <c r="D141" s="26" t="s">
        <v>222</v>
      </c>
      <c r="E141" s="26" t="s">
        <v>137</v>
      </c>
      <c r="F141" s="28">
        <v>1</v>
      </c>
      <c r="G141" s="28">
        <v>1</v>
      </c>
      <c r="H141" s="28">
        <v>1</v>
      </c>
      <c r="I141" s="28">
        <v>1</v>
      </c>
      <c r="J141" s="28">
        <v>1</v>
      </c>
      <c r="K141" s="28">
        <v>1</v>
      </c>
      <c r="L141" s="28">
        <v>1</v>
      </c>
      <c r="M141" s="46"/>
      <c r="N141" s="46"/>
      <c r="O141" s="46"/>
      <c r="P141" s="46"/>
      <c r="R141" s="88" t="s">
        <v>149</v>
      </c>
      <c r="S141" s="85" t="s">
        <v>28</v>
      </c>
      <c r="T141" s="82"/>
      <c r="U141" s="86">
        <f>SUM(U105:U110)</f>
        <v>2.8</v>
      </c>
      <c r="V141" s="86">
        <f t="shared" ref="V141:AA141" si="35">SUM(V105:V110)</f>
        <v>11.3</v>
      </c>
      <c r="W141" s="86">
        <f t="shared" si="35"/>
        <v>16.7</v>
      </c>
      <c r="X141" s="86">
        <f t="shared" si="35"/>
        <v>1.3</v>
      </c>
      <c r="Y141" s="86">
        <f t="shared" si="35"/>
        <v>1.9</v>
      </c>
      <c r="Z141" s="86">
        <f t="shared" si="35"/>
        <v>8.2</v>
      </c>
      <c r="AA141" s="86">
        <f t="shared" si="35"/>
        <v>5.3</v>
      </c>
    </row>
    <row r="142" ht="14.5" spans="1:27">
      <c r="A142" s="32" t="s">
        <v>61</v>
      </c>
      <c r="B142" s="26"/>
      <c r="C142" s="26" t="s">
        <v>126</v>
      </c>
      <c r="D142" s="26" t="s">
        <v>224</v>
      </c>
      <c r="E142" s="26" t="s">
        <v>137</v>
      </c>
      <c r="F142" s="28">
        <v>1</v>
      </c>
      <c r="G142" s="28">
        <v>1</v>
      </c>
      <c r="H142" s="28">
        <v>1</v>
      </c>
      <c r="I142" s="28">
        <v>1</v>
      </c>
      <c r="J142" s="28">
        <v>1</v>
      </c>
      <c r="K142" s="28">
        <v>1</v>
      </c>
      <c r="L142" s="28">
        <v>1</v>
      </c>
      <c r="M142" s="46"/>
      <c r="N142" s="46"/>
      <c r="O142" s="46"/>
      <c r="P142" s="46"/>
      <c r="R142" s="88" t="s">
        <v>151</v>
      </c>
      <c r="S142" s="85" t="s">
        <v>28</v>
      </c>
      <c r="T142" s="82"/>
      <c r="U142" s="86">
        <f>SUM(U111:U116)</f>
        <v>0.2</v>
      </c>
      <c r="V142" s="86">
        <f t="shared" ref="V142:AA142" si="36">SUM(V111:V116)</f>
        <v>1.1</v>
      </c>
      <c r="W142" s="86">
        <f t="shared" si="36"/>
        <v>1</v>
      </c>
      <c r="X142" s="86">
        <f t="shared" si="36"/>
        <v>0.1</v>
      </c>
      <c r="Y142" s="86">
        <f t="shared" si="36"/>
        <v>0.1</v>
      </c>
      <c r="Z142" s="86">
        <f t="shared" si="36"/>
        <v>0.6</v>
      </c>
      <c r="AA142" s="86">
        <f t="shared" si="36"/>
        <v>0.4</v>
      </c>
    </row>
    <row r="143" ht="14.5" spans="1:27">
      <c r="A143" s="31" t="s">
        <v>65</v>
      </c>
      <c r="B143" s="26"/>
      <c r="C143" s="26" t="s">
        <v>128</v>
      </c>
      <c r="D143" s="26" t="s">
        <v>226</v>
      </c>
      <c r="E143" s="26" t="s">
        <v>137</v>
      </c>
      <c r="F143" s="28">
        <v>1</v>
      </c>
      <c r="G143" s="28">
        <v>1</v>
      </c>
      <c r="H143" s="28">
        <v>1</v>
      </c>
      <c r="I143" s="28">
        <v>1</v>
      </c>
      <c r="J143" s="28">
        <v>1</v>
      </c>
      <c r="K143" s="28">
        <v>1</v>
      </c>
      <c r="L143" s="28">
        <v>1</v>
      </c>
      <c r="M143" s="46"/>
      <c r="N143" s="46"/>
      <c r="O143" s="46"/>
      <c r="P143" s="46"/>
      <c r="R143" s="88" t="s">
        <v>153</v>
      </c>
      <c r="S143" s="85" t="s">
        <v>28</v>
      </c>
      <c r="T143" s="82"/>
      <c r="U143" s="86">
        <f>SUM(U117:U122)</f>
        <v>0.7</v>
      </c>
      <c r="V143" s="86">
        <f t="shared" ref="V143:AA143" si="37">SUM(V117:V122)</f>
        <v>3</v>
      </c>
      <c r="W143" s="86">
        <f t="shared" si="37"/>
        <v>3.8</v>
      </c>
      <c r="X143" s="86">
        <f t="shared" si="37"/>
        <v>0.2</v>
      </c>
      <c r="Y143" s="86">
        <f t="shared" si="37"/>
        <v>0.3</v>
      </c>
      <c r="Z143" s="86">
        <f t="shared" si="37"/>
        <v>2.3</v>
      </c>
      <c r="AA143" s="86">
        <f t="shared" si="37"/>
        <v>1.8</v>
      </c>
    </row>
    <row r="144" ht="14.5" spans="1:27">
      <c r="A144" s="31" t="s">
        <v>70</v>
      </c>
      <c r="B144" s="26"/>
      <c r="C144" s="26" t="s">
        <v>130</v>
      </c>
      <c r="D144" s="26" t="s">
        <v>228</v>
      </c>
      <c r="E144" s="26" t="s">
        <v>137</v>
      </c>
      <c r="F144" s="28">
        <v>1</v>
      </c>
      <c r="G144" s="28">
        <v>1</v>
      </c>
      <c r="H144" s="28">
        <v>1</v>
      </c>
      <c r="I144" s="28">
        <v>1</v>
      </c>
      <c r="J144" s="28">
        <v>1</v>
      </c>
      <c r="K144" s="28">
        <v>1</v>
      </c>
      <c r="L144" s="28">
        <v>1</v>
      </c>
      <c r="M144" s="46"/>
      <c r="N144" s="46"/>
      <c r="O144" s="46"/>
      <c r="P144" s="46"/>
      <c r="R144" s="88" t="s">
        <v>155</v>
      </c>
      <c r="S144" s="85" t="s">
        <v>28</v>
      </c>
      <c r="T144" s="82"/>
      <c r="U144" s="86">
        <f>SUM(U123:U128)</f>
        <v>0.2</v>
      </c>
      <c r="V144" s="86">
        <f t="shared" ref="V144:AA144" si="38">SUM(V123:V128)</f>
        <v>0.5</v>
      </c>
      <c r="W144" s="86">
        <f t="shared" si="38"/>
        <v>0.7</v>
      </c>
      <c r="X144" s="86">
        <f t="shared" si="38"/>
        <v>0.1</v>
      </c>
      <c r="Y144" s="86">
        <f t="shared" si="38"/>
        <v>0.1</v>
      </c>
      <c r="Z144" s="86">
        <f t="shared" si="38"/>
        <v>0.5</v>
      </c>
      <c r="AA144" s="86">
        <f t="shared" si="38"/>
        <v>0.2</v>
      </c>
    </row>
    <row r="145" ht="14.5" spans="1:18">
      <c r="A145" s="34" t="s">
        <v>75</v>
      </c>
      <c r="B145" s="26"/>
      <c r="C145" s="26" t="s">
        <v>134</v>
      </c>
      <c r="D145" s="26" t="s">
        <v>136</v>
      </c>
      <c r="E145" s="26" t="s">
        <v>137</v>
      </c>
      <c r="F145" s="28">
        <v>1</v>
      </c>
      <c r="G145" s="28">
        <v>1</v>
      </c>
      <c r="H145" s="28">
        <v>1</v>
      </c>
      <c r="I145" s="28">
        <v>1</v>
      </c>
      <c r="J145" s="28">
        <v>1</v>
      </c>
      <c r="K145" s="28">
        <v>1</v>
      </c>
      <c r="L145" s="28">
        <v>1</v>
      </c>
      <c r="M145" s="46"/>
      <c r="N145" s="46"/>
      <c r="O145" s="46"/>
      <c r="P145" s="46"/>
      <c r="R145" s="26"/>
    </row>
    <row r="146" ht="14.5" spans="1:18">
      <c r="A146" s="35" t="s">
        <v>35</v>
      </c>
      <c r="B146" s="26"/>
      <c r="C146" s="26" t="s">
        <v>138</v>
      </c>
      <c r="D146" s="26" t="s">
        <v>218</v>
      </c>
      <c r="E146" s="26" t="s">
        <v>141</v>
      </c>
      <c r="F146" s="28">
        <v>31.54</v>
      </c>
      <c r="G146" s="28">
        <v>31.54</v>
      </c>
      <c r="H146" s="28">
        <v>31.54</v>
      </c>
      <c r="I146" s="28">
        <v>31.54</v>
      </c>
      <c r="J146" s="28">
        <v>31.54</v>
      </c>
      <c r="K146" s="28">
        <v>31.54</v>
      </c>
      <c r="L146" s="28">
        <v>31.54</v>
      </c>
      <c r="M146" s="46"/>
      <c r="N146" s="29" t="s">
        <v>451</v>
      </c>
      <c r="O146" s="46"/>
      <c r="P146" s="46"/>
      <c r="R146" s="26"/>
    </row>
    <row r="147" ht="14.5" spans="1:16">
      <c r="A147" s="35" t="s">
        <v>113</v>
      </c>
      <c r="B147" s="26"/>
      <c r="C147" s="26" t="s">
        <v>142</v>
      </c>
      <c r="D147" s="26" t="s">
        <v>222</v>
      </c>
      <c r="E147" s="26" t="s">
        <v>141</v>
      </c>
      <c r="F147" s="28">
        <v>1</v>
      </c>
      <c r="G147" s="28">
        <v>1</v>
      </c>
      <c r="H147" s="28">
        <v>1</v>
      </c>
      <c r="I147" s="28">
        <v>1</v>
      </c>
      <c r="J147" s="28">
        <v>1</v>
      </c>
      <c r="K147" s="28">
        <v>1</v>
      </c>
      <c r="L147" s="28">
        <v>1</v>
      </c>
      <c r="M147" s="46"/>
      <c r="N147" s="46"/>
      <c r="O147" s="46"/>
      <c r="P147" s="46"/>
    </row>
    <row r="148" ht="14.5" spans="1:18">
      <c r="A148" s="32" t="s">
        <v>61</v>
      </c>
      <c r="B148" s="26"/>
      <c r="C148" s="26" t="s">
        <v>144</v>
      </c>
      <c r="D148" s="26" t="s">
        <v>224</v>
      </c>
      <c r="E148" s="26" t="s">
        <v>141</v>
      </c>
      <c r="F148" s="28">
        <v>1</v>
      </c>
      <c r="G148" s="28">
        <v>1</v>
      </c>
      <c r="H148" s="28">
        <v>1</v>
      </c>
      <c r="I148" s="28">
        <v>1</v>
      </c>
      <c r="J148" s="28">
        <v>1</v>
      </c>
      <c r="K148" s="28">
        <v>1</v>
      </c>
      <c r="L148" s="28">
        <v>1</v>
      </c>
      <c r="M148" s="46"/>
      <c r="N148" s="46"/>
      <c r="O148" s="46"/>
      <c r="P148" s="46"/>
      <c r="R148" s="26"/>
    </row>
    <row r="149" ht="14.5" spans="1:22">
      <c r="A149" s="31" t="s">
        <v>65</v>
      </c>
      <c r="B149" s="26"/>
      <c r="C149" s="26" t="s">
        <v>146</v>
      </c>
      <c r="D149" s="26" t="s">
        <v>226</v>
      </c>
      <c r="E149" s="26" t="s">
        <v>141</v>
      </c>
      <c r="F149" s="28">
        <v>1</v>
      </c>
      <c r="G149" s="28">
        <v>1</v>
      </c>
      <c r="H149" s="28">
        <v>1</v>
      </c>
      <c r="I149" s="28">
        <v>1</v>
      </c>
      <c r="J149" s="28">
        <v>1</v>
      </c>
      <c r="K149" s="28">
        <v>1</v>
      </c>
      <c r="L149" s="28">
        <v>1</v>
      </c>
      <c r="M149" s="46"/>
      <c r="N149" s="46"/>
      <c r="O149" s="46"/>
      <c r="P149" s="46"/>
      <c r="R149" s="61"/>
      <c r="S149" s="61"/>
      <c r="T149" s="67" t="s">
        <v>464</v>
      </c>
      <c r="U149" s="61"/>
      <c r="V149" s="61"/>
    </row>
    <row r="150" ht="14.5" spans="1:22">
      <c r="A150" s="31" t="s">
        <v>70</v>
      </c>
      <c r="B150" s="26"/>
      <c r="C150" s="26" t="s">
        <v>148</v>
      </c>
      <c r="D150" s="26" t="s">
        <v>228</v>
      </c>
      <c r="E150" s="26" t="s">
        <v>141</v>
      </c>
      <c r="F150" s="28">
        <v>1</v>
      </c>
      <c r="G150" s="28">
        <v>1</v>
      </c>
      <c r="H150" s="28">
        <v>1</v>
      </c>
      <c r="I150" s="28">
        <v>1</v>
      </c>
      <c r="J150" s="28">
        <v>1</v>
      </c>
      <c r="K150" s="28">
        <v>1</v>
      </c>
      <c r="L150" s="28">
        <v>1</v>
      </c>
      <c r="M150" s="46"/>
      <c r="N150" s="46"/>
      <c r="O150" s="46"/>
      <c r="P150" s="46"/>
      <c r="R150" s="62" t="s">
        <v>465</v>
      </c>
      <c r="S150" s="62" t="s">
        <v>5</v>
      </c>
      <c r="T150" s="62" t="s">
        <v>466</v>
      </c>
      <c r="U150" s="62">
        <v>2020</v>
      </c>
      <c r="V150" s="68" t="s">
        <v>4</v>
      </c>
    </row>
    <row r="151" ht="14.5" spans="1:22">
      <c r="A151" s="34" t="s">
        <v>75</v>
      </c>
      <c r="B151" s="26"/>
      <c r="C151" s="26" t="s">
        <v>150</v>
      </c>
      <c r="D151" s="26" t="s">
        <v>136</v>
      </c>
      <c r="E151" s="26" t="s">
        <v>141</v>
      </c>
      <c r="F151" s="28">
        <v>1</v>
      </c>
      <c r="G151" s="28">
        <v>1</v>
      </c>
      <c r="H151" s="28">
        <v>1</v>
      </c>
      <c r="I151" s="28">
        <v>1</v>
      </c>
      <c r="J151" s="28">
        <v>1</v>
      </c>
      <c r="K151" s="28">
        <v>1</v>
      </c>
      <c r="L151" s="28">
        <v>1</v>
      </c>
      <c r="M151" s="46"/>
      <c r="N151" s="46"/>
      <c r="O151" s="46"/>
      <c r="P151" s="46"/>
      <c r="R151" s="63" t="s">
        <v>467</v>
      </c>
      <c r="S151" s="63" t="s">
        <v>468</v>
      </c>
      <c r="T151" s="63"/>
      <c r="U151" s="63"/>
      <c r="V151" s="61"/>
    </row>
    <row r="152" ht="15.25" spans="1:22">
      <c r="A152" s="35" t="s">
        <v>35</v>
      </c>
      <c r="B152" s="26"/>
      <c r="C152" s="26" t="s">
        <v>152</v>
      </c>
      <c r="D152" s="26" t="s">
        <v>218</v>
      </c>
      <c r="E152" s="26" t="s">
        <v>143</v>
      </c>
      <c r="F152" s="28">
        <v>31.54</v>
      </c>
      <c r="G152" s="28">
        <v>31.54</v>
      </c>
      <c r="H152" s="28">
        <v>31.54</v>
      </c>
      <c r="I152" s="28">
        <v>31.54</v>
      </c>
      <c r="J152" s="28">
        <v>31.54</v>
      </c>
      <c r="K152" s="28">
        <v>31.54</v>
      </c>
      <c r="L152" s="28">
        <v>31.54</v>
      </c>
      <c r="M152" s="46"/>
      <c r="N152" s="29" t="s">
        <v>452</v>
      </c>
      <c r="O152" s="46"/>
      <c r="P152" s="46"/>
      <c r="R152" s="64" t="s">
        <v>469</v>
      </c>
      <c r="S152" s="64"/>
      <c r="T152" s="64"/>
      <c r="U152" s="64"/>
      <c r="V152" s="61"/>
    </row>
    <row r="153" ht="14.5" spans="1:24">
      <c r="A153" s="35" t="s">
        <v>113</v>
      </c>
      <c r="B153" s="26"/>
      <c r="C153" s="26" t="s">
        <v>154</v>
      </c>
      <c r="D153" s="26" t="s">
        <v>222</v>
      </c>
      <c r="E153" s="26" t="s">
        <v>143</v>
      </c>
      <c r="F153" s="28">
        <v>1</v>
      </c>
      <c r="G153" s="28">
        <v>1</v>
      </c>
      <c r="H153" s="28">
        <v>1</v>
      </c>
      <c r="I153" s="28">
        <v>1</v>
      </c>
      <c r="J153" s="28">
        <v>1</v>
      </c>
      <c r="K153" s="28">
        <v>1</v>
      </c>
      <c r="L153" s="28">
        <v>1</v>
      </c>
      <c r="M153" s="46"/>
      <c r="N153" s="46"/>
      <c r="O153" s="46"/>
      <c r="P153" s="46"/>
      <c r="R153" s="61" t="s">
        <v>470</v>
      </c>
      <c r="S153" s="51" t="s">
        <v>133</v>
      </c>
      <c r="T153" s="69" t="s">
        <v>471</v>
      </c>
      <c r="U153" s="69">
        <v>0.0941780821917808</v>
      </c>
      <c r="V153" s="61" t="s">
        <v>77</v>
      </c>
      <c r="X153" s="51" t="s">
        <v>145</v>
      </c>
    </row>
    <row r="154" ht="14.5" spans="1:24">
      <c r="A154" s="32" t="s">
        <v>61</v>
      </c>
      <c r="B154" s="26"/>
      <c r="C154" s="26" t="s">
        <v>156</v>
      </c>
      <c r="D154" s="26" t="s">
        <v>224</v>
      </c>
      <c r="E154" s="26" t="s">
        <v>143</v>
      </c>
      <c r="F154" s="28">
        <v>1</v>
      </c>
      <c r="G154" s="28">
        <v>1</v>
      </c>
      <c r="H154" s="28">
        <v>1</v>
      </c>
      <c r="I154" s="28">
        <v>1</v>
      </c>
      <c r="J154" s="28">
        <v>1</v>
      </c>
      <c r="K154" s="28">
        <v>1</v>
      </c>
      <c r="L154" s="28">
        <v>1</v>
      </c>
      <c r="M154" s="46"/>
      <c r="N154" s="46"/>
      <c r="O154" s="46"/>
      <c r="P154" s="46"/>
      <c r="R154" s="61" t="s">
        <v>470</v>
      </c>
      <c r="S154" s="51" t="s">
        <v>133</v>
      </c>
      <c r="T154" s="69" t="s">
        <v>472</v>
      </c>
      <c r="U154" s="69">
        <v>0.102739726027397</v>
      </c>
      <c r="V154" s="61" t="s">
        <v>77</v>
      </c>
      <c r="X154" s="51" t="s">
        <v>147</v>
      </c>
    </row>
    <row r="155" ht="14.5" spans="1:24">
      <c r="A155" s="31" t="s">
        <v>65</v>
      </c>
      <c r="B155" s="26"/>
      <c r="C155" s="26" t="s">
        <v>158</v>
      </c>
      <c r="D155" s="26" t="s">
        <v>226</v>
      </c>
      <c r="E155" s="26" t="s">
        <v>143</v>
      </c>
      <c r="F155" s="28">
        <v>1</v>
      </c>
      <c r="G155" s="28">
        <v>1</v>
      </c>
      <c r="H155" s="28">
        <v>1</v>
      </c>
      <c r="I155" s="28">
        <v>1</v>
      </c>
      <c r="J155" s="28">
        <v>1</v>
      </c>
      <c r="K155" s="28">
        <v>1</v>
      </c>
      <c r="L155" s="28">
        <v>1</v>
      </c>
      <c r="M155" s="46"/>
      <c r="N155" s="46"/>
      <c r="O155" s="46"/>
      <c r="P155" s="46"/>
      <c r="R155" s="61" t="s">
        <v>470</v>
      </c>
      <c r="S155" s="51" t="s">
        <v>133</v>
      </c>
      <c r="T155" s="69" t="s">
        <v>473</v>
      </c>
      <c r="U155" s="69">
        <v>0.00856164383561644</v>
      </c>
      <c r="V155" s="61" t="s">
        <v>77</v>
      </c>
      <c r="X155" s="51" t="s">
        <v>149</v>
      </c>
    </row>
    <row r="156" ht="14.5" spans="1:24">
      <c r="A156" s="31" t="s">
        <v>70</v>
      </c>
      <c r="B156" s="26"/>
      <c r="C156" s="26" t="s">
        <v>160</v>
      </c>
      <c r="D156" s="26" t="s">
        <v>228</v>
      </c>
      <c r="E156" s="26" t="s">
        <v>143</v>
      </c>
      <c r="F156" s="28">
        <v>1</v>
      </c>
      <c r="G156" s="28">
        <v>1</v>
      </c>
      <c r="H156" s="28">
        <v>1</v>
      </c>
      <c r="I156" s="28">
        <v>1</v>
      </c>
      <c r="J156" s="28">
        <v>1</v>
      </c>
      <c r="K156" s="28">
        <v>1</v>
      </c>
      <c r="L156" s="28">
        <v>1</v>
      </c>
      <c r="M156" s="46"/>
      <c r="N156" s="46"/>
      <c r="O156" s="46"/>
      <c r="P156" s="46"/>
      <c r="R156" s="65" t="s">
        <v>470</v>
      </c>
      <c r="S156" s="51" t="s">
        <v>133</v>
      </c>
      <c r="T156" s="69" t="s">
        <v>474</v>
      </c>
      <c r="U156" s="69">
        <v>0.126826484018265</v>
      </c>
      <c r="V156" s="61" t="s">
        <v>77</v>
      </c>
      <c r="X156" s="51" t="s">
        <v>151</v>
      </c>
    </row>
    <row r="157" ht="14.5" spans="1:24">
      <c r="A157" s="34" t="s">
        <v>75</v>
      </c>
      <c r="B157" s="26"/>
      <c r="C157" s="26" t="s">
        <v>162</v>
      </c>
      <c r="D157" s="26" t="s">
        <v>136</v>
      </c>
      <c r="E157" s="26" t="s">
        <v>143</v>
      </c>
      <c r="F157" s="28">
        <v>1</v>
      </c>
      <c r="G157" s="28">
        <v>1</v>
      </c>
      <c r="H157" s="28">
        <v>1</v>
      </c>
      <c r="I157" s="28">
        <v>1</v>
      </c>
      <c r="J157" s="28">
        <v>1</v>
      </c>
      <c r="K157" s="28">
        <v>1</v>
      </c>
      <c r="L157" s="28">
        <v>1</v>
      </c>
      <c r="M157" s="46"/>
      <c r="N157" s="46"/>
      <c r="O157" s="46"/>
      <c r="P157" s="46"/>
      <c r="R157" s="61" t="s">
        <v>470</v>
      </c>
      <c r="S157" s="51" t="s">
        <v>133</v>
      </c>
      <c r="T157" s="69" t="s">
        <v>475</v>
      </c>
      <c r="U157" s="69">
        <v>0.138356164383562</v>
      </c>
      <c r="V157" s="61" t="s">
        <v>77</v>
      </c>
      <c r="X157" s="51" t="s">
        <v>153</v>
      </c>
    </row>
    <row r="158" ht="14.5" spans="1:24">
      <c r="A158" s="35" t="s">
        <v>35</v>
      </c>
      <c r="B158" s="26"/>
      <c r="C158" s="26" t="s">
        <v>164</v>
      </c>
      <c r="D158" s="26" t="s">
        <v>218</v>
      </c>
      <c r="E158" s="26" t="s">
        <v>145</v>
      </c>
      <c r="F158" s="28">
        <v>31.54</v>
      </c>
      <c r="G158" s="28">
        <v>31.54</v>
      </c>
      <c r="H158" s="28">
        <v>31.54</v>
      </c>
      <c r="I158" s="28">
        <v>31.54</v>
      </c>
      <c r="J158" s="28">
        <v>31.54</v>
      </c>
      <c r="K158" s="28">
        <v>31.54</v>
      </c>
      <c r="L158" s="28">
        <v>31.54</v>
      </c>
      <c r="M158" s="46"/>
      <c r="N158" s="29" t="s">
        <v>453</v>
      </c>
      <c r="O158" s="46"/>
      <c r="P158" s="46"/>
      <c r="R158" s="61" t="s">
        <v>470</v>
      </c>
      <c r="S158" s="51" t="s">
        <v>133</v>
      </c>
      <c r="T158" s="69" t="s">
        <v>476</v>
      </c>
      <c r="U158" s="69">
        <v>0.0115296803652968</v>
      </c>
      <c r="V158" s="61" t="s">
        <v>77</v>
      </c>
      <c r="X158" s="51" t="s">
        <v>155</v>
      </c>
    </row>
    <row r="159" ht="14.5" spans="1:24">
      <c r="A159" s="35" t="s">
        <v>113</v>
      </c>
      <c r="B159" s="26"/>
      <c r="C159" s="26" t="s">
        <v>166</v>
      </c>
      <c r="D159" s="26" t="s">
        <v>222</v>
      </c>
      <c r="E159" s="26" t="s">
        <v>145</v>
      </c>
      <c r="F159" s="28">
        <v>1</v>
      </c>
      <c r="G159" s="28">
        <v>1</v>
      </c>
      <c r="H159" s="28">
        <v>1</v>
      </c>
      <c r="I159" s="28">
        <v>1</v>
      </c>
      <c r="J159" s="28">
        <v>1</v>
      </c>
      <c r="K159" s="28">
        <v>1</v>
      </c>
      <c r="L159" s="28">
        <v>1</v>
      </c>
      <c r="M159" s="46"/>
      <c r="N159" s="46"/>
      <c r="O159" s="46"/>
      <c r="P159" s="46"/>
      <c r="R159" s="61" t="s">
        <v>470</v>
      </c>
      <c r="S159" s="51" t="s">
        <v>133</v>
      </c>
      <c r="T159" s="69" t="s">
        <v>477</v>
      </c>
      <c r="U159" s="69">
        <v>0.0992009132420091</v>
      </c>
      <c r="V159" s="61" t="s">
        <v>77</v>
      </c>
      <c r="X159" s="51" t="s">
        <v>157</v>
      </c>
    </row>
    <row r="160" ht="14.5" spans="1:24">
      <c r="A160" s="32" t="s">
        <v>61</v>
      </c>
      <c r="B160" s="26"/>
      <c r="C160" s="26" t="s">
        <v>168</v>
      </c>
      <c r="D160" s="26" t="s">
        <v>224</v>
      </c>
      <c r="E160" s="26" t="s">
        <v>145</v>
      </c>
      <c r="F160" s="28">
        <v>1</v>
      </c>
      <c r="G160" s="28">
        <v>1</v>
      </c>
      <c r="H160" s="28">
        <v>1</v>
      </c>
      <c r="I160" s="28">
        <v>1</v>
      </c>
      <c r="J160" s="28">
        <v>1</v>
      </c>
      <c r="K160" s="28">
        <v>1</v>
      </c>
      <c r="L160" s="28">
        <v>1</v>
      </c>
      <c r="M160" s="46"/>
      <c r="N160" s="46"/>
      <c r="O160" s="46"/>
      <c r="P160" s="46"/>
      <c r="R160" s="65" t="s">
        <v>470</v>
      </c>
      <c r="S160" s="51" t="s">
        <v>133</v>
      </c>
      <c r="T160" s="69" t="s">
        <v>478</v>
      </c>
      <c r="U160" s="69">
        <v>0.108219178082192</v>
      </c>
      <c r="V160" s="61" t="s">
        <v>77</v>
      </c>
      <c r="X160" s="51" t="s">
        <v>159</v>
      </c>
    </row>
    <row r="161" ht="14.5" spans="1:24">
      <c r="A161" s="31" t="s">
        <v>65</v>
      </c>
      <c r="B161" s="26"/>
      <c r="C161" s="26" t="s">
        <v>170</v>
      </c>
      <c r="D161" s="26" t="s">
        <v>226</v>
      </c>
      <c r="E161" s="26" t="s">
        <v>145</v>
      </c>
      <c r="F161" s="28">
        <v>1</v>
      </c>
      <c r="G161" s="28">
        <v>1</v>
      </c>
      <c r="H161" s="28">
        <v>1</v>
      </c>
      <c r="I161" s="28">
        <v>1</v>
      </c>
      <c r="J161" s="28">
        <v>1</v>
      </c>
      <c r="K161" s="28">
        <v>1</v>
      </c>
      <c r="L161" s="28">
        <v>1</v>
      </c>
      <c r="M161" s="46"/>
      <c r="N161" s="46"/>
      <c r="O161" s="46"/>
      <c r="P161" s="46"/>
      <c r="R161" s="61" t="s">
        <v>470</v>
      </c>
      <c r="S161" s="51" t="s">
        <v>133</v>
      </c>
      <c r="T161" s="69" t="s">
        <v>479</v>
      </c>
      <c r="U161" s="69">
        <v>0.00901826484018265</v>
      </c>
      <c r="V161" s="61" t="s">
        <v>77</v>
      </c>
      <c r="X161" s="51" t="s">
        <v>161</v>
      </c>
    </row>
    <row r="162" ht="14.5" spans="1:24">
      <c r="A162" s="31" t="s">
        <v>70</v>
      </c>
      <c r="B162" s="26"/>
      <c r="C162" s="26" t="s">
        <v>172</v>
      </c>
      <c r="D162" s="26" t="s">
        <v>228</v>
      </c>
      <c r="E162" s="26" t="s">
        <v>145</v>
      </c>
      <c r="F162" s="28">
        <v>1</v>
      </c>
      <c r="G162" s="28">
        <v>1</v>
      </c>
      <c r="H162" s="28">
        <v>1</v>
      </c>
      <c r="I162" s="28">
        <v>1</v>
      </c>
      <c r="J162" s="28">
        <v>1</v>
      </c>
      <c r="K162" s="28">
        <v>1</v>
      </c>
      <c r="L162" s="28">
        <v>1</v>
      </c>
      <c r="M162" s="46"/>
      <c r="N162" s="46"/>
      <c r="O162" s="46"/>
      <c r="P162" s="46"/>
      <c r="R162" s="61" t="s">
        <v>470</v>
      </c>
      <c r="S162" s="51" t="s">
        <v>133</v>
      </c>
      <c r="T162" s="69" t="s">
        <v>480</v>
      </c>
      <c r="U162" s="69">
        <v>0.138127853881279</v>
      </c>
      <c r="V162" s="61" t="s">
        <v>77</v>
      </c>
      <c r="X162" s="51" t="s">
        <v>163</v>
      </c>
    </row>
    <row r="163" ht="14.5" spans="1:24">
      <c r="A163" s="34" t="s">
        <v>75</v>
      </c>
      <c r="B163" s="26"/>
      <c r="C163" s="26" t="s">
        <v>174</v>
      </c>
      <c r="D163" s="26" t="s">
        <v>136</v>
      </c>
      <c r="E163" s="26" t="s">
        <v>145</v>
      </c>
      <c r="F163" s="28">
        <v>1</v>
      </c>
      <c r="G163" s="28">
        <v>1</v>
      </c>
      <c r="H163" s="28">
        <v>1</v>
      </c>
      <c r="I163" s="28">
        <v>1</v>
      </c>
      <c r="J163" s="28">
        <v>1</v>
      </c>
      <c r="K163" s="28">
        <v>1</v>
      </c>
      <c r="L163" s="28">
        <v>1</v>
      </c>
      <c r="M163" s="46"/>
      <c r="N163" s="46"/>
      <c r="O163" s="46"/>
      <c r="P163" s="46"/>
      <c r="R163" s="61" t="s">
        <v>470</v>
      </c>
      <c r="S163" s="51" t="s">
        <v>133</v>
      </c>
      <c r="T163" s="69" t="s">
        <v>481</v>
      </c>
      <c r="U163" s="69">
        <v>0.150684931506849</v>
      </c>
      <c r="V163" s="61" t="s">
        <v>77</v>
      </c>
      <c r="X163" s="51" t="s">
        <v>165</v>
      </c>
    </row>
    <row r="164" ht="14.5" spans="1:24">
      <c r="A164" s="35" t="s">
        <v>35</v>
      </c>
      <c r="B164" s="26"/>
      <c r="C164" s="26" t="s">
        <v>176</v>
      </c>
      <c r="D164" s="26" t="s">
        <v>218</v>
      </c>
      <c r="E164" s="26" t="s">
        <v>147</v>
      </c>
      <c r="F164" s="28">
        <v>31.54</v>
      </c>
      <c r="G164" s="28">
        <v>31.54</v>
      </c>
      <c r="H164" s="28">
        <v>31.54</v>
      </c>
      <c r="I164" s="28">
        <v>31.54</v>
      </c>
      <c r="J164" s="28">
        <v>31.54</v>
      </c>
      <c r="K164" s="28">
        <v>31.54</v>
      </c>
      <c r="L164" s="28">
        <v>31.54</v>
      </c>
      <c r="M164" s="46"/>
      <c r="N164" s="29" t="s">
        <v>454</v>
      </c>
      <c r="O164" s="46"/>
      <c r="P164" s="46"/>
      <c r="R164" s="66" t="s">
        <v>470</v>
      </c>
      <c r="S164" s="51" t="s">
        <v>133</v>
      </c>
      <c r="T164" s="70" t="s">
        <v>482</v>
      </c>
      <c r="U164" s="70">
        <v>0.0125570776255708</v>
      </c>
      <c r="V164" s="71" t="s">
        <v>77</v>
      </c>
      <c r="X164" s="51" t="s">
        <v>167</v>
      </c>
    </row>
    <row r="165" ht="14.5" spans="1:24">
      <c r="A165" s="35" t="s">
        <v>113</v>
      </c>
      <c r="B165" s="26"/>
      <c r="C165" s="26" t="s">
        <v>178</v>
      </c>
      <c r="D165" s="26" t="s">
        <v>222</v>
      </c>
      <c r="E165" s="26" t="s">
        <v>147</v>
      </c>
      <c r="F165" s="28">
        <v>1</v>
      </c>
      <c r="G165" s="28">
        <v>1</v>
      </c>
      <c r="H165" s="28">
        <v>1</v>
      </c>
      <c r="I165" s="28">
        <v>1</v>
      </c>
      <c r="J165" s="28">
        <v>1</v>
      </c>
      <c r="K165" s="28">
        <v>1</v>
      </c>
      <c r="L165" s="28">
        <v>1</v>
      </c>
      <c r="M165" s="46"/>
      <c r="N165" s="46"/>
      <c r="O165" s="46"/>
      <c r="P165" s="46"/>
      <c r="R165" s="61" t="s">
        <v>470</v>
      </c>
      <c r="S165" s="51" t="s">
        <v>137</v>
      </c>
      <c r="T165" s="69" t="s">
        <v>471</v>
      </c>
      <c r="U165" s="69">
        <v>0.0941780821917808</v>
      </c>
      <c r="V165" s="61" t="s">
        <v>77</v>
      </c>
      <c r="X165" s="51" t="s">
        <v>169</v>
      </c>
    </row>
    <row r="166" ht="14.5" spans="1:24">
      <c r="A166" s="32" t="s">
        <v>61</v>
      </c>
      <c r="B166" s="26"/>
      <c r="C166" s="26" t="s">
        <v>180</v>
      </c>
      <c r="D166" s="26" t="s">
        <v>224</v>
      </c>
      <c r="E166" s="26" t="s">
        <v>147</v>
      </c>
      <c r="F166" s="28">
        <v>1</v>
      </c>
      <c r="G166" s="28">
        <v>1</v>
      </c>
      <c r="H166" s="28">
        <v>1</v>
      </c>
      <c r="I166" s="28">
        <v>1</v>
      </c>
      <c r="J166" s="28">
        <v>1</v>
      </c>
      <c r="K166" s="28">
        <v>1</v>
      </c>
      <c r="L166" s="28">
        <v>1</v>
      </c>
      <c r="M166" s="46"/>
      <c r="N166" s="46"/>
      <c r="O166" s="46"/>
      <c r="P166" s="46"/>
      <c r="R166" s="61" t="s">
        <v>470</v>
      </c>
      <c r="S166" s="51" t="s">
        <v>137</v>
      </c>
      <c r="T166" s="69" t="s">
        <v>472</v>
      </c>
      <c r="U166" s="69">
        <v>0.102739726027397</v>
      </c>
      <c r="V166" s="61" t="s">
        <v>77</v>
      </c>
      <c r="X166" s="51" t="s">
        <v>171</v>
      </c>
    </row>
    <row r="167" ht="14.5" spans="1:24">
      <c r="A167" s="31" t="s">
        <v>65</v>
      </c>
      <c r="B167" s="26"/>
      <c r="C167" s="26" t="s">
        <v>182</v>
      </c>
      <c r="D167" s="26" t="s">
        <v>226</v>
      </c>
      <c r="E167" s="26" t="s">
        <v>147</v>
      </c>
      <c r="F167" s="28">
        <v>1</v>
      </c>
      <c r="G167" s="28">
        <v>1</v>
      </c>
      <c r="H167" s="28">
        <v>1</v>
      </c>
      <c r="I167" s="28">
        <v>1</v>
      </c>
      <c r="J167" s="28">
        <v>1</v>
      </c>
      <c r="K167" s="28">
        <v>1</v>
      </c>
      <c r="L167" s="28">
        <v>1</v>
      </c>
      <c r="M167" s="46"/>
      <c r="N167" s="46"/>
      <c r="O167" s="46"/>
      <c r="P167" s="46"/>
      <c r="R167" s="61" t="s">
        <v>470</v>
      </c>
      <c r="S167" s="51" t="s">
        <v>137</v>
      </c>
      <c r="T167" s="69" t="s">
        <v>473</v>
      </c>
      <c r="U167" s="69">
        <v>0.00856164383561644</v>
      </c>
      <c r="V167" s="61" t="s">
        <v>77</v>
      </c>
      <c r="X167" s="51" t="s">
        <v>173</v>
      </c>
    </row>
    <row r="168" ht="14.5" spans="1:24">
      <c r="A168" s="31" t="s">
        <v>70</v>
      </c>
      <c r="B168" s="26"/>
      <c r="C168" s="26" t="s">
        <v>184</v>
      </c>
      <c r="D168" s="26" t="s">
        <v>228</v>
      </c>
      <c r="E168" s="26" t="s">
        <v>147</v>
      </c>
      <c r="F168" s="28">
        <v>1</v>
      </c>
      <c r="G168" s="28">
        <v>1</v>
      </c>
      <c r="H168" s="28">
        <v>1</v>
      </c>
      <c r="I168" s="28">
        <v>1</v>
      </c>
      <c r="J168" s="28">
        <v>1</v>
      </c>
      <c r="K168" s="28">
        <v>1</v>
      </c>
      <c r="L168" s="28">
        <v>1</v>
      </c>
      <c r="M168" s="46"/>
      <c r="N168" s="46"/>
      <c r="O168" s="46"/>
      <c r="P168" s="46"/>
      <c r="R168" s="65" t="s">
        <v>470</v>
      </c>
      <c r="S168" s="51" t="s">
        <v>137</v>
      </c>
      <c r="T168" s="69" t="s">
        <v>474</v>
      </c>
      <c r="U168" s="69">
        <v>0.126826484018265</v>
      </c>
      <c r="V168" s="61" t="s">
        <v>77</v>
      </c>
      <c r="X168" s="51" t="s">
        <v>175</v>
      </c>
    </row>
    <row r="169" ht="14.5" spans="1:24">
      <c r="A169" s="34" t="s">
        <v>75</v>
      </c>
      <c r="B169" s="26"/>
      <c r="C169" s="26" t="s">
        <v>186</v>
      </c>
      <c r="D169" s="26" t="s">
        <v>136</v>
      </c>
      <c r="E169" s="26" t="s">
        <v>147</v>
      </c>
      <c r="F169" s="28">
        <v>1</v>
      </c>
      <c r="G169" s="28">
        <v>1</v>
      </c>
      <c r="H169" s="28">
        <v>1</v>
      </c>
      <c r="I169" s="28">
        <v>1</v>
      </c>
      <c r="J169" s="28">
        <v>1</v>
      </c>
      <c r="K169" s="28">
        <v>1</v>
      </c>
      <c r="L169" s="28">
        <v>1</v>
      </c>
      <c r="M169" s="46"/>
      <c r="N169" s="46"/>
      <c r="O169" s="46"/>
      <c r="P169" s="46"/>
      <c r="R169" s="61" t="s">
        <v>470</v>
      </c>
      <c r="S169" s="51" t="s">
        <v>137</v>
      </c>
      <c r="T169" s="69" t="s">
        <v>475</v>
      </c>
      <c r="U169" s="69">
        <v>0.138356164383562</v>
      </c>
      <c r="V169" s="61" t="s">
        <v>77</v>
      </c>
      <c r="X169" s="51" t="s">
        <v>177</v>
      </c>
    </row>
    <row r="170" ht="14.5" spans="1:24">
      <c r="A170" s="35" t="s">
        <v>35</v>
      </c>
      <c r="B170" s="26"/>
      <c r="C170" s="26" t="s">
        <v>188</v>
      </c>
      <c r="D170" s="26" t="s">
        <v>218</v>
      </c>
      <c r="E170" s="26" t="s">
        <v>149</v>
      </c>
      <c r="F170" s="28">
        <v>31.54</v>
      </c>
      <c r="G170" s="28">
        <v>31.54</v>
      </c>
      <c r="H170" s="28">
        <v>31.54</v>
      </c>
      <c r="I170" s="28">
        <v>31.54</v>
      </c>
      <c r="J170" s="28">
        <v>31.54</v>
      </c>
      <c r="K170" s="28">
        <v>31.54</v>
      </c>
      <c r="L170" s="28">
        <v>31.54</v>
      </c>
      <c r="M170" s="46"/>
      <c r="N170" s="29" t="s">
        <v>455</v>
      </c>
      <c r="O170" s="46"/>
      <c r="P170" s="46"/>
      <c r="R170" s="61" t="s">
        <v>470</v>
      </c>
      <c r="S170" s="51" t="s">
        <v>137</v>
      </c>
      <c r="T170" s="69" t="s">
        <v>476</v>
      </c>
      <c r="U170" s="69">
        <v>0.0115296803652968</v>
      </c>
      <c r="V170" s="61" t="s">
        <v>77</v>
      </c>
      <c r="X170" s="51" t="s">
        <v>179</v>
      </c>
    </row>
    <row r="171" ht="14.5" spans="1:24">
      <c r="A171" s="35" t="s">
        <v>113</v>
      </c>
      <c r="B171" s="26"/>
      <c r="C171" s="26" t="s">
        <v>190</v>
      </c>
      <c r="D171" s="26" t="s">
        <v>222</v>
      </c>
      <c r="E171" s="26" t="s">
        <v>149</v>
      </c>
      <c r="F171" s="28">
        <v>1</v>
      </c>
      <c r="G171" s="28">
        <v>1</v>
      </c>
      <c r="H171" s="28">
        <v>1</v>
      </c>
      <c r="I171" s="28">
        <v>1</v>
      </c>
      <c r="J171" s="28">
        <v>1</v>
      </c>
      <c r="K171" s="28">
        <v>1</v>
      </c>
      <c r="L171" s="28">
        <v>1</v>
      </c>
      <c r="M171" s="46"/>
      <c r="N171" s="46"/>
      <c r="O171" s="46"/>
      <c r="P171" s="46"/>
      <c r="R171" s="61" t="s">
        <v>470</v>
      </c>
      <c r="S171" s="51" t="s">
        <v>137</v>
      </c>
      <c r="T171" s="69" t="s">
        <v>477</v>
      </c>
      <c r="U171" s="69">
        <v>0.0992009132420091</v>
      </c>
      <c r="V171" s="61" t="s">
        <v>77</v>
      </c>
      <c r="X171" s="51" t="s">
        <v>181</v>
      </c>
    </row>
    <row r="172" ht="14.5" spans="1:24">
      <c r="A172" s="32" t="s">
        <v>61</v>
      </c>
      <c r="B172" s="26"/>
      <c r="C172" s="26" t="s">
        <v>192</v>
      </c>
      <c r="D172" s="26" t="s">
        <v>224</v>
      </c>
      <c r="E172" s="26" t="s">
        <v>149</v>
      </c>
      <c r="F172" s="28">
        <v>1</v>
      </c>
      <c r="G172" s="28">
        <v>1</v>
      </c>
      <c r="H172" s="28">
        <v>1</v>
      </c>
      <c r="I172" s="28">
        <v>1</v>
      </c>
      <c r="J172" s="28">
        <v>1</v>
      </c>
      <c r="K172" s="28">
        <v>1</v>
      </c>
      <c r="L172" s="28">
        <v>1</v>
      </c>
      <c r="M172" s="46"/>
      <c r="N172" s="46"/>
      <c r="O172" s="46"/>
      <c r="P172" s="46"/>
      <c r="R172" s="65" t="s">
        <v>470</v>
      </c>
      <c r="S172" s="51" t="s">
        <v>137</v>
      </c>
      <c r="T172" s="69" t="s">
        <v>478</v>
      </c>
      <c r="U172" s="69">
        <v>0.108219178082192</v>
      </c>
      <c r="V172" s="61" t="s">
        <v>77</v>
      </c>
      <c r="X172" s="51" t="s">
        <v>183</v>
      </c>
    </row>
    <row r="173" ht="14.5" spans="1:24">
      <c r="A173" s="31" t="s">
        <v>65</v>
      </c>
      <c r="B173" s="26"/>
      <c r="C173" s="26" t="s">
        <v>194</v>
      </c>
      <c r="D173" s="26" t="s">
        <v>226</v>
      </c>
      <c r="E173" s="26" t="s">
        <v>149</v>
      </c>
      <c r="F173" s="28">
        <v>1</v>
      </c>
      <c r="G173" s="28">
        <v>1</v>
      </c>
      <c r="H173" s="28">
        <v>1</v>
      </c>
      <c r="I173" s="28">
        <v>1</v>
      </c>
      <c r="J173" s="28">
        <v>1</v>
      </c>
      <c r="K173" s="28">
        <v>1</v>
      </c>
      <c r="L173" s="28">
        <v>1</v>
      </c>
      <c r="M173" s="46"/>
      <c r="N173" s="46"/>
      <c r="O173" s="46"/>
      <c r="P173" s="46"/>
      <c r="R173" s="61" t="s">
        <v>470</v>
      </c>
      <c r="S173" s="51" t="s">
        <v>137</v>
      </c>
      <c r="T173" s="69" t="s">
        <v>479</v>
      </c>
      <c r="U173" s="69">
        <v>0.00901826484018265</v>
      </c>
      <c r="V173" s="61" t="s">
        <v>77</v>
      </c>
      <c r="X173" s="51" t="s">
        <v>185</v>
      </c>
    </row>
    <row r="174" ht="14.5" spans="1:24">
      <c r="A174" s="31" t="s">
        <v>70</v>
      </c>
      <c r="B174" s="26"/>
      <c r="C174" s="26" t="s">
        <v>196</v>
      </c>
      <c r="D174" s="26" t="s">
        <v>228</v>
      </c>
      <c r="E174" s="26" t="s">
        <v>149</v>
      </c>
      <c r="F174" s="28">
        <v>1</v>
      </c>
      <c r="G174" s="28">
        <v>1</v>
      </c>
      <c r="H174" s="28">
        <v>1</v>
      </c>
      <c r="I174" s="28">
        <v>1</v>
      </c>
      <c r="J174" s="28">
        <v>1</v>
      </c>
      <c r="K174" s="28">
        <v>1</v>
      </c>
      <c r="L174" s="28">
        <v>1</v>
      </c>
      <c r="M174" s="46"/>
      <c r="N174" s="46"/>
      <c r="O174" s="46"/>
      <c r="P174" s="46"/>
      <c r="R174" s="61" t="s">
        <v>470</v>
      </c>
      <c r="S174" s="51" t="s">
        <v>137</v>
      </c>
      <c r="T174" s="69" t="s">
        <v>480</v>
      </c>
      <c r="U174" s="69">
        <v>0.138127853881279</v>
      </c>
      <c r="V174" s="61" t="s">
        <v>77</v>
      </c>
      <c r="X174" s="51" t="s">
        <v>187</v>
      </c>
    </row>
    <row r="175" ht="14.5" spans="1:24">
      <c r="A175" s="34" t="s">
        <v>75</v>
      </c>
      <c r="B175" s="26"/>
      <c r="C175" s="26" t="s">
        <v>198</v>
      </c>
      <c r="D175" s="26" t="s">
        <v>136</v>
      </c>
      <c r="E175" s="26" t="s">
        <v>149</v>
      </c>
      <c r="F175" s="28">
        <v>1</v>
      </c>
      <c r="G175" s="28">
        <v>1</v>
      </c>
      <c r="H175" s="28">
        <v>1</v>
      </c>
      <c r="I175" s="28">
        <v>1</v>
      </c>
      <c r="J175" s="28">
        <v>1</v>
      </c>
      <c r="K175" s="28">
        <v>1</v>
      </c>
      <c r="L175" s="28">
        <v>1</v>
      </c>
      <c r="M175" s="46"/>
      <c r="N175" s="46"/>
      <c r="O175" s="46"/>
      <c r="P175" s="46"/>
      <c r="R175" s="61" t="s">
        <v>470</v>
      </c>
      <c r="S175" s="51" t="s">
        <v>137</v>
      </c>
      <c r="T175" s="69" t="s">
        <v>481</v>
      </c>
      <c r="U175" s="69">
        <v>0.150684931506849</v>
      </c>
      <c r="V175" s="61" t="s">
        <v>77</v>
      </c>
      <c r="X175" s="51" t="s">
        <v>189</v>
      </c>
    </row>
    <row r="176" ht="14.5" spans="1:24">
      <c r="A176" s="35" t="s">
        <v>35</v>
      </c>
      <c r="B176" s="26"/>
      <c r="C176" s="26" t="s">
        <v>200</v>
      </c>
      <c r="D176" s="26" t="s">
        <v>218</v>
      </c>
      <c r="E176" s="26" t="s">
        <v>151</v>
      </c>
      <c r="F176" s="28">
        <v>31.54</v>
      </c>
      <c r="G176" s="28">
        <v>31.54</v>
      </c>
      <c r="H176" s="28">
        <v>31.54</v>
      </c>
      <c r="I176" s="28">
        <v>31.54</v>
      </c>
      <c r="J176" s="28">
        <v>31.54</v>
      </c>
      <c r="K176" s="28">
        <v>31.54</v>
      </c>
      <c r="L176" s="28">
        <v>31.54</v>
      </c>
      <c r="M176" s="46"/>
      <c r="N176" s="29" t="s">
        <v>456</v>
      </c>
      <c r="O176" s="46"/>
      <c r="P176" s="46"/>
      <c r="R176" s="66" t="s">
        <v>470</v>
      </c>
      <c r="S176" s="51" t="s">
        <v>137</v>
      </c>
      <c r="T176" s="70" t="s">
        <v>482</v>
      </c>
      <c r="U176" s="70">
        <v>0.0125570776255708</v>
      </c>
      <c r="V176" s="71" t="s">
        <v>77</v>
      </c>
      <c r="X176" s="51" t="s">
        <v>191</v>
      </c>
    </row>
    <row r="177" ht="14.5" spans="1:24">
      <c r="A177" s="35" t="s">
        <v>113</v>
      </c>
      <c r="B177" s="26"/>
      <c r="C177" s="26" t="s">
        <v>202</v>
      </c>
      <c r="D177" s="26" t="s">
        <v>222</v>
      </c>
      <c r="E177" s="26" t="s">
        <v>151</v>
      </c>
      <c r="F177" s="28">
        <v>1</v>
      </c>
      <c r="G177" s="28">
        <v>1</v>
      </c>
      <c r="H177" s="28">
        <v>1</v>
      </c>
      <c r="I177" s="28">
        <v>1</v>
      </c>
      <c r="J177" s="28">
        <v>1</v>
      </c>
      <c r="K177" s="28">
        <v>1</v>
      </c>
      <c r="L177" s="28">
        <v>1</v>
      </c>
      <c r="M177" s="46"/>
      <c r="N177" s="46"/>
      <c r="O177" s="46"/>
      <c r="P177" s="46"/>
      <c r="R177" s="61" t="s">
        <v>470</v>
      </c>
      <c r="S177" s="51" t="s">
        <v>141</v>
      </c>
      <c r="T177" s="69" t="s">
        <v>471</v>
      </c>
      <c r="U177" s="69">
        <v>0.0941780821917808</v>
      </c>
      <c r="V177" s="61" t="s">
        <v>77</v>
      </c>
      <c r="X177" s="51" t="s">
        <v>193</v>
      </c>
    </row>
    <row r="178" ht="14.5" spans="1:24">
      <c r="A178" s="32" t="s">
        <v>61</v>
      </c>
      <c r="B178" s="26"/>
      <c r="C178" s="26" t="s">
        <v>204</v>
      </c>
      <c r="D178" s="26" t="s">
        <v>224</v>
      </c>
      <c r="E178" s="26" t="s">
        <v>151</v>
      </c>
      <c r="F178" s="28">
        <v>1</v>
      </c>
      <c r="G178" s="28">
        <v>1</v>
      </c>
      <c r="H178" s="28">
        <v>1</v>
      </c>
      <c r="I178" s="28">
        <v>1</v>
      </c>
      <c r="J178" s="28">
        <v>1</v>
      </c>
      <c r="K178" s="28">
        <v>1</v>
      </c>
      <c r="L178" s="28">
        <v>1</v>
      </c>
      <c r="M178" s="46"/>
      <c r="N178" s="46"/>
      <c r="O178" s="46"/>
      <c r="P178" s="46"/>
      <c r="R178" s="61" t="s">
        <v>470</v>
      </c>
      <c r="S178" s="51" t="s">
        <v>141</v>
      </c>
      <c r="T178" s="69" t="s">
        <v>472</v>
      </c>
      <c r="U178" s="69">
        <v>0.102739726027397</v>
      </c>
      <c r="V178" s="61" t="s">
        <v>77</v>
      </c>
      <c r="X178" s="51" t="s">
        <v>195</v>
      </c>
    </row>
    <row r="179" ht="14.5" spans="1:24">
      <c r="A179" s="31" t="s">
        <v>65</v>
      </c>
      <c r="B179" s="26"/>
      <c r="C179" s="26" t="s">
        <v>206</v>
      </c>
      <c r="D179" s="26" t="s">
        <v>226</v>
      </c>
      <c r="E179" s="26" t="s">
        <v>151</v>
      </c>
      <c r="F179" s="28">
        <v>1</v>
      </c>
      <c r="G179" s="28">
        <v>1</v>
      </c>
      <c r="H179" s="28">
        <v>1</v>
      </c>
      <c r="I179" s="28">
        <v>1</v>
      </c>
      <c r="J179" s="28">
        <v>1</v>
      </c>
      <c r="K179" s="28">
        <v>1</v>
      </c>
      <c r="L179" s="28">
        <v>1</v>
      </c>
      <c r="M179" s="46"/>
      <c r="N179" s="46"/>
      <c r="O179" s="46"/>
      <c r="P179" s="46"/>
      <c r="R179" s="61" t="s">
        <v>470</v>
      </c>
      <c r="S179" s="51" t="s">
        <v>141</v>
      </c>
      <c r="T179" s="69" t="s">
        <v>473</v>
      </c>
      <c r="U179" s="69">
        <v>0.00856164383561644</v>
      </c>
      <c r="V179" s="61" t="s">
        <v>77</v>
      </c>
      <c r="X179" s="51" t="s">
        <v>197</v>
      </c>
    </row>
    <row r="180" ht="14.5" spans="1:24">
      <c r="A180" s="31" t="s">
        <v>70</v>
      </c>
      <c r="B180" s="26"/>
      <c r="C180" s="26" t="s">
        <v>208</v>
      </c>
      <c r="D180" s="26" t="s">
        <v>228</v>
      </c>
      <c r="E180" s="26" t="s">
        <v>151</v>
      </c>
      <c r="F180" s="28">
        <v>1</v>
      </c>
      <c r="G180" s="28">
        <v>1</v>
      </c>
      <c r="H180" s="28">
        <v>1</v>
      </c>
      <c r="I180" s="28">
        <v>1</v>
      </c>
      <c r="J180" s="28">
        <v>1</v>
      </c>
      <c r="K180" s="28">
        <v>1</v>
      </c>
      <c r="L180" s="28">
        <v>1</v>
      </c>
      <c r="M180" s="46"/>
      <c r="N180" s="46"/>
      <c r="O180" s="46"/>
      <c r="P180" s="46"/>
      <c r="R180" s="65" t="s">
        <v>470</v>
      </c>
      <c r="S180" s="51" t="s">
        <v>141</v>
      </c>
      <c r="T180" s="69" t="s">
        <v>474</v>
      </c>
      <c r="U180" s="69">
        <v>0.126826484018265</v>
      </c>
      <c r="V180" s="61" t="s">
        <v>77</v>
      </c>
      <c r="X180" s="51" t="s">
        <v>199</v>
      </c>
    </row>
    <row r="181" ht="14.5" spans="1:24">
      <c r="A181" s="34" t="s">
        <v>75</v>
      </c>
      <c r="B181" s="26"/>
      <c r="C181" s="26" t="s">
        <v>210</v>
      </c>
      <c r="D181" s="26" t="s">
        <v>136</v>
      </c>
      <c r="E181" s="26" t="s">
        <v>151</v>
      </c>
      <c r="F181" s="28">
        <v>1</v>
      </c>
      <c r="G181" s="28">
        <v>1</v>
      </c>
      <c r="H181" s="28">
        <v>1</v>
      </c>
      <c r="I181" s="28">
        <v>1</v>
      </c>
      <c r="J181" s="28">
        <v>1</v>
      </c>
      <c r="K181" s="28">
        <v>1</v>
      </c>
      <c r="L181" s="28">
        <v>1</v>
      </c>
      <c r="M181" s="46"/>
      <c r="N181" s="46"/>
      <c r="O181" s="46"/>
      <c r="P181" s="46"/>
      <c r="R181" s="61" t="s">
        <v>470</v>
      </c>
      <c r="S181" s="51" t="s">
        <v>141</v>
      </c>
      <c r="T181" s="69" t="s">
        <v>475</v>
      </c>
      <c r="U181" s="69">
        <v>0.138356164383562</v>
      </c>
      <c r="V181" s="61" t="s">
        <v>77</v>
      </c>
      <c r="X181" s="51" t="s">
        <v>201</v>
      </c>
    </row>
    <row r="182" ht="14.5" spans="1:24">
      <c r="A182" s="35" t="s">
        <v>35</v>
      </c>
      <c r="B182" s="26"/>
      <c r="C182" s="26" t="s">
        <v>212</v>
      </c>
      <c r="D182" s="26" t="s">
        <v>218</v>
      </c>
      <c r="E182" s="26" t="s">
        <v>153</v>
      </c>
      <c r="F182" s="28">
        <v>31.54</v>
      </c>
      <c r="G182" s="28">
        <v>31.54</v>
      </c>
      <c r="H182" s="28">
        <v>31.54</v>
      </c>
      <c r="I182" s="28">
        <v>31.54</v>
      </c>
      <c r="J182" s="28">
        <v>31.54</v>
      </c>
      <c r="K182" s="28">
        <v>31.54</v>
      </c>
      <c r="L182" s="28">
        <v>31.54</v>
      </c>
      <c r="M182" s="46"/>
      <c r="N182" s="29" t="s">
        <v>457</v>
      </c>
      <c r="O182" s="46"/>
      <c r="P182" s="46"/>
      <c r="R182" s="61" t="s">
        <v>470</v>
      </c>
      <c r="S182" s="51" t="s">
        <v>141</v>
      </c>
      <c r="T182" s="69" t="s">
        <v>476</v>
      </c>
      <c r="U182" s="69">
        <v>0.0115296803652968</v>
      </c>
      <c r="V182" s="61" t="s">
        <v>77</v>
      </c>
      <c r="X182" s="51" t="s">
        <v>203</v>
      </c>
    </row>
    <row r="183" ht="14.5" spans="1:24">
      <c r="A183" s="35" t="s">
        <v>113</v>
      </c>
      <c r="B183" s="26"/>
      <c r="C183" s="26" t="s">
        <v>214</v>
      </c>
      <c r="D183" s="26" t="s">
        <v>222</v>
      </c>
      <c r="E183" s="26" t="s">
        <v>153</v>
      </c>
      <c r="F183" s="28">
        <v>1</v>
      </c>
      <c r="G183" s="28">
        <v>1</v>
      </c>
      <c r="H183" s="28">
        <v>1</v>
      </c>
      <c r="I183" s="28">
        <v>1</v>
      </c>
      <c r="J183" s="28">
        <v>1</v>
      </c>
      <c r="K183" s="28">
        <v>1</v>
      </c>
      <c r="L183" s="28">
        <v>1</v>
      </c>
      <c r="M183" s="46"/>
      <c r="N183" s="46"/>
      <c r="O183" s="46"/>
      <c r="P183" s="46"/>
      <c r="R183" s="61" t="s">
        <v>470</v>
      </c>
      <c r="S183" s="51" t="s">
        <v>141</v>
      </c>
      <c r="T183" s="69" t="s">
        <v>477</v>
      </c>
      <c r="U183" s="69">
        <v>0.0992009132420091</v>
      </c>
      <c r="V183" s="61" t="s">
        <v>77</v>
      </c>
      <c r="X183" s="51" t="s">
        <v>205</v>
      </c>
    </row>
    <row r="184" ht="14.5" spans="1:24">
      <c r="A184" s="32" t="s">
        <v>61</v>
      </c>
      <c r="B184" s="26"/>
      <c r="C184" s="26" t="s">
        <v>216</v>
      </c>
      <c r="D184" s="26" t="s">
        <v>224</v>
      </c>
      <c r="E184" s="26" t="s">
        <v>153</v>
      </c>
      <c r="F184" s="28">
        <v>1</v>
      </c>
      <c r="G184" s="28">
        <v>1</v>
      </c>
      <c r="H184" s="28">
        <v>1</v>
      </c>
      <c r="I184" s="28">
        <v>1</v>
      </c>
      <c r="J184" s="28">
        <v>1</v>
      </c>
      <c r="K184" s="28">
        <v>1</v>
      </c>
      <c r="L184" s="28">
        <v>1</v>
      </c>
      <c r="M184" s="46"/>
      <c r="N184" s="46"/>
      <c r="O184" s="46"/>
      <c r="P184" s="46"/>
      <c r="R184" s="65" t="s">
        <v>470</v>
      </c>
      <c r="S184" s="51" t="s">
        <v>141</v>
      </c>
      <c r="T184" s="69" t="s">
        <v>478</v>
      </c>
      <c r="U184" s="69">
        <v>0.108219178082192</v>
      </c>
      <c r="V184" s="61" t="s">
        <v>77</v>
      </c>
      <c r="X184" s="51" t="s">
        <v>207</v>
      </c>
    </row>
    <row r="185" ht="14.5" spans="1:24">
      <c r="A185" s="31" t="s">
        <v>65</v>
      </c>
      <c r="B185" s="26"/>
      <c r="C185" s="26" t="s">
        <v>221</v>
      </c>
      <c r="D185" s="26" t="s">
        <v>226</v>
      </c>
      <c r="E185" s="26" t="s">
        <v>153</v>
      </c>
      <c r="F185" s="28">
        <v>1</v>
      </c>
      <c r="G185" s="28">
        <v>1</v>
      </c>
      <c r="H185" s="28">
        <v>1</v>
      </c>
      <c r="I185" s="28">
        <v>1</v>
      </c>
      <c r="J185" s="28">
        <v>1</v>
      </c>
      <c r="K185" s="28">
        <v>1</v>
      </c>
      <c r="L185" s="28">
        <v>1</v>
      </c>
      <c r="M185" s="46"/>
      <c r="N185" s="46"/>
      <c r="O185" s="46"/>
      <c r="P185" s="46"/>
      <c r="R185" s="61" t="s">
        <v>470</v>
      </c>
      <c r="S185" s="51" t="s">
        <v>141</v>
      </c>
      <c r="T185" s="69" t="s">
        <v>479</v>
      </c>
      <c r="U185" s="69">
        <v>0.00901826484018265</v>
      </c>
      <c r="V185" s="61" t="s">
        <v>77</v>
      </c>
      <c r="X185" s="51" t="s">
        <v>209</v>
      </c>
    </row>
    <row r="186" ht="14.5" spans="1:24">
      <c r="A186" s="31" t="s">
        <v>70</v>
      </c>
      <c r="B186" s="26"/>
      <c r="C186" s="26" t="s">
        <v>223</v>
      </c>
      <c r="D186" s="26" t="s">
        <v>228</v>
      </c>
      <c r="E186" s="26" t="s">
        <v>153</v>
      </c>
      <c r="F186" s="28">
        <v>1</v>
      </c>
      <c r="G186" s="28">
        <v>1</v>
      </c>
      <c r="H186" s="28">
        <v>1</v>
      </c>
      <c r="I186" s="28">
        <v>1</v>
      </c>
      <c r="J186" s="28">
        <v>1</v>
      </c>
      <c r="K186" s="28">
        <v>1</v>
      </c>
      <c r="L186" s="28">
        <v>1</v>
      </c>
      <c r="M186" s="46"/>
      <c r="N186" s="46"/>
      <c r="O186" s="46"/>
      <c r="P186" s="46"/>
      <c r="R186" s="61" t="s">
        <v>470</v>
      </c>
      <c r="S186" s="51" t="s">
        <v>141</v>
      </c>
      <c r="T186" s="69" t="s">
        <v>480</v>
      </c>
      <c r="U186" s="69">
        <v>0.138127853881279</v>
      </c>
      <c r="V186" s="61" t="s">
        <v>77</v>
      </c>
      <c r="X186" s="51" t="s">
        <v>211</v>
      </c>
    </row>
    <row r="187" ht="14.5" spans="1:24">
      <c r="A187" s="34" t="s">
        <v>75</v>
      </c>
      <c r="B187" s="26"/>
      <c r="C187" s="26" t="s">
        <v>225</v>
      </c>
      <c r="D187" s="26" t="s">
        <v>136</v>
      </c>
      <c r="E187" s="26" t="s">
        <v>153</v>
      </c>
      <c r="F187" s="28">
        <v>1</v>
      </c>
      <c r="G187" s="28">
        <v>1</v>
      </c>
      <c r="H187" s="28">
        <v>1</v>
      </c>
      <c r="I187" s="28">
        <v>1</v>
      </c>
      <c r="J187" s="28">
        <v>1</v>
      </c>
      <c r="K187" s="28">
        <v>1</v>
      </c>
      <c r="L187" s="28">
        <v>1</v>
      </c>
      <c r="M187" s="46"/>
      <c r="N187" s="46"/>
      <c r="O187" s="46"/>
      <c r="P187" s="46"/>
      <c r="R187" s="61" t="s">
        <v>470</v>
      </c>
      <c r="S187" s="51" t="s">
        <v>141</v>
      </c>
      <c r="T187" s="69" t="s">
        <v>481</v>
      </c>
      <c r="U187" s="69">
        <v>0.150684931506849</v>
      </c>
      <c r="V187" s="61" t="s">
        <v>77</v>
      </c>
      <c r="X187" s="51" t="s">
        <v>213</v>
      </c>
    </row>
    <row r="188" ht="14.5" spans="1:24">
      <c r="A188" s="35" t="s">
        <v>35</v>
      </c>
      <c r="B188" s="26"/>
      <c r="C188" s="26" t="s">
        <v>227</v>
      </c>
      <c r="D188" s="26" t="s">
        <v>218</v>
      </c>
      <c r="E188" s="26" t="s">
        <v>155</v>
      </c>
      <c r="F188" s="28">
        <v>31.54</v>
      </c>
      <c r="G188" s="28">
        <v>31.54</v>
      </c>
      <c r="H188" s="28">
        <v>31.54</v>
      </c>
      <c r="I188" s="28">
        <v>31.54</v>
      </c>
      <c r="J188" s="28">
        <v>31.54</v>
      </c>
      <c r="K188" s="28">
        <v>31.54</v>
      </c>
      <c r="L188" s="28">
        <v>31.54</v>
      </c>
      <c r="M188" s="46"/>
      <c r="N188" s="46" t="s">
        <v>458</v>
      </c>
      <c r="O188" s="46"/>
      <c r="P188" s="46"/>
      <c r="R188" s="66" t="s">
        <v>470</v>
      </c>
      <c r="S188" s="51" t="s">
        <v>141</v>
      </c>
      <c r="T188" s="70" t="s">
        <v>482</v>
      </c>
      <c r="U188" s="70">
        <v>0.0125570776255708</v>
      </c>
      <c r="V188" s="71" t="s">
        <v>77</v>
      </c>
      <c r="X188" s="51" t="s">
        <v>215</v>
      </c>
    </row>
    <row r="189" ht="14.5" spans="1:22">
      <c r="A189" s="35" t="s">
        <v>113</v>
      </c>
      <c r="B189" s="26"/>
      <c r="C189" s="26" t="s">
        <v>229</v>
      </c>
      <c r="D189" s="26" t="s">
        <v>222</v>
      </c>
      <c r="E189" s="26" t="s">
        <v>155</v>
      </c>
      <c r="F189" s="28">
        <v>1</v>
      </c>
      <c r="G189" s="28">
        <v>1</v>
      </c>
      <c r="H189" s="28">
        <v>1</v>
      </c>
      <c r="I189" s="28">
        <v>1</v>
      </c>
      <c r="J189" s="28">
        <v>1</v>
      </c>
      <c r="K189" s="28">
        <v>1</v>
      </c>
      <c r="L189" s="28">
        <v>1</v>
      </c>
      <c r="M189" s="46"/>
      <c r="N189" s="46"/>
      <c r="O189" s="46"/>
      <c r="P189" s="46"/>
      <c r="R189" s="61" t="s">
        <v>470</v>
      </c>
      <c r="S189" s="51" t="s">
        <v>143</v>
      </c>
      <c r="T189" s="69" t="s">
        <v>471</v>
      </c>
      <c r="U189" s="69">
        <v>0.0941780821917808</v>
      </c>
      <c r="V189" s="61" t="s">
        <v>77</v>
      </c>
    </row>
    <row r="190" ht="14.5" spans="1:22">
      <c r="A190" s="32" t="s">
        <v>61</v>
      </c>
      <c r="B190" s="26"/>
      <c r="C190" s="26" t="s">
        <v>230</v>
      </c>
      <c r="D190" s="26" t="s">
        <v>224</v>
      </c>
      <c r="E190" s="26" t="s">
        <v>155</v>
      </c>
      <c r="F190" s="28">
        <v>1</v>
      </c>
      <c r="G190" s="28">
        <v>1</v>
      </c>
      <c r="H190" s="28">
        <v>1</v>
      </c>
      <c r="I190" s="28">
        <v>1</v>
      </c>
      <c r="J190" s="28">
        <v>1</v>
      </c>
      <c r="K190" s="28">
        <v>1</v>
      </c>
      <c r="L190" s="28">
        <v>1</v>
      </c>
      <c r="M190" s="46"/>
      <c r="N190" s="46"/>
      <c r="O190" s="46"/>
      <c r="P190" s="46"/>
      <c r="R190" s="61" t="s">
        <v>470</v>
      </c>
      <c r="S190" s="51" t="s">
        <v>143</v>
      </c>
      <c r="T190" s="69" t="s">
        <v>472</v>
      </c>
      <c r="U190" s="69">
        <v>0.102739726027397</v>
      </c>
      <c r="V190" s="61" t="s">
        <v>77</v>
      </c>
    </row>
    <row r="191" ht="14.5" spans="1:22">
      <c r="A191" s="31" t="s">
        <v>65</v>
      </c>
      <c r="B191" s="26"/>
      <c r="C191" s="26" t="s">
        <v>231</v>
      </c>
      <c r="D191" s="26" t="s">
        <v>226</v>
      </c>
      <c r="E191" s="26" t="s">
        <v>155</v>
      </c>
      <c r="F191" s="28">
        <v>1</v>
      </c>
      <c r="G191" s="28">
        <v>1</v>
      </c>
      <c r="H191" s="28">
        <v>1</v>
      </c>
      <c r="I191" s="28">
        <v>1</v>
      </c>
      <c r="J191" s="28">
        <v>1</v>
      </c>
      <c r="K191" s="28">
        <v>1</v>
      </c>
      <c r="L191" s="28">
        <v>1</v>
      </c>
      <c r="M191" s="46"/>
      <c r="N191" s="46"/>
      <c r="O191" s="46"/>
      <c r="P191" s="46"/>
      <c r="R191" s="61" t="s">
        <v>470</v>
      </c>
      <c r="S191" s="51" t="s">
        <v>143</v>
      </c>
      <c r="T191" s="69" t="s">
        <v>473</v>
      </c>
      <c r="U191" s="69">
        <v>0.00856164383561644</v>
      </c>
      <c r="V191" s="61" t="s">
        <v>77</v>
      </c>
    </row>
    <row r="192" ht="14.5" spans="1:22">
      <c r="A192" s="31" t="s">
        <v>70</v>
      </c>
      <c r="B192" s="26"/>
      <c r="C192" s="26" t="s">
        <v>232</v>
      </c>
      <c r="D192" s="26" t="s">
        <v>228</v>
      </c>
      <c r="E192" s="26" t="s">
        <v>155</v>
      </c>
      <c r="F192" s="28">
        <v>1</v>
      </c>
      <c r="G192" s="28">
        <v>1</v>
      </c>
      <c r="H192" s="28">
        <v>1</v>
      </c>
      <c r="I192" s="28">
        <v>1</v>
      </c>
      <c r="J192" s="28">
        <v>1</v>
      </c>
      <c r="K192" s="28">
        <v>1</v>
      </c>
      <c r="L192" s="28">
        <v>1</v>
      </c>
      <c r="M192" s="46"/>
      <c r="N192" s="46"/>
      <c r="O192" s="46"/>
      <c r="P192" s="46"/>
      <c r="R192" s="65" t="s">
        <v>470</v>
      </c>
      <c r="S192" s="51" t="s">
        <v>143</v>
      </c>
      <c r="T192" s="69" t="s">
        <v>474</v>
      </c>
      <c r="U192" s="69">
        <v>0.126826484018265</v>
      </c>
      <c r="V192" s="61" t="s">
        <v>77</v>
      </c>
    </row>
    <row r="193" ht="15.65" customHeight="1" spans="1:22">
      <c r="A193" s="34" t="s">
        <v>75</v>
      </c>
      <c r="B193" s="26"/>
      <c r="C193" s="26" t="s">
        <v>233</v>
      </c>
      <c r="D193" s="26" t="s">
        <v>136</v>
      </c>
      <c r="E193" s="26" t="s">
        <v>155</v>
      </c>
      <c r="F193" s="28">
        <v>1</v>
      </c>
      <c r="G193" s="28">
        <v>1</v>
      </c>
      <c r="H193" s="28">
        <v>1</v>
      </c>
      <c r="I193" s="28">
        <v>1</v>
      </c>
      <c r="J193" s="28">
        <v>1</v>
      </c>
      <c r="K193" s="28">
        <v>1</v>
      </c>
      <c r="L193" s="28">
        <v>1</v>
      </c>
      <c r="M193" s="46"/>
      <c r="N193" s="46"/>
      <c r="O193" s="46"/>
      <c r="P193" s="46"/>
      <c r="R193" s="61" t="s">
        <v>470</v>
      </c>
      <c r="S193" s="51" t="s">
        <v>143</v>
      </c>
      <c r="T193" s="69" t="s">
        <v>475</v>
      </c>
      <c r="U193" s="69">
        <v>0.138356164383562</v>
      </c>
      <c r="V193" s="61" t="s">
        <v>77</v>
      </c>
    </row>
    <row r="194" ht="14.5" spans="1:22">
      <c r="A194" s="72"/>
      <c r="B194" s="26"/>
      <c r="C194" s="26"/>
      <c r="D194" s="26"/>
      <c r="E194" s="26"/>
      <c r="F194" s="28"/>
      <c r="G194" s="28"/>
      <c r="H194" s="28"/>
      <c r="I194" s="28"/>
      <c r="J194" s="28"/>
      <c r="K194" s="28"/>
      <c r="L194" s="28"/>
      <c r="M194" s="46"/>
      <c r="N194" s="46"/>
      <c r="O194" s="46"/>
      <c r="P194" s="46"/>
      <c r="R194" s="61" t="s">
        <v>470</v>
      </c>
      <c r="S194" s="51" t="s">
        <v>143</v>
      </c>
      <c r="T194" s="69" t="s">
        <v>476</v>
      </c>
      <c r="U194" s="69">
        <v>0.0115296803652968</v>
      </c>
      <c r="V194" s="61" t="s">
        <v>77</v>
      </c>
    </row>
    <row r="195" ht="14.5" spans="1:22">
      <c r="A195" s="72"/>
      <c r="B195" s="26"/>
      <c r="C195" s="26"/>
      <c r="D195" s="26"/>
      <c r="E195" s="26"/>
      <c r="F195" s="28"/>
      <c r="G195" s="28"/>
      <c r="H195" s="28"/>
      <c r="I195" s="28"/>
      <c r="J195" s="28"/>
      <c r="K195" s="28"/>
      <c r="L195" s="28"/>
      <c r="M195" s="46"/>
      <c r="N195" s="46"/>
      <c r="O195" s="46"/>
      <c r="P195" s="46"/>
      <c r="R195" s="61" t="s">
        <v>470</v>
      </c>
      <c r="S195" s="51" t="s">
        <v>143</v>
      </c>
      <c r="T195" s="69" t="s">
        <v>477</v>
      </c>
      <c r="U195" s="69">
        <v>0.0992009132420091</v>
      </c>
      <c r="V195" s="61" t="s">
        <v>77</v>
      </c>
    </row>
    <row r="196" ht="14.5" spans="1:22">
      <c r="A196" s="72"/>
      <c r="B196" s="26"/>
      <c r="C196" s="26"/>
      <c r="D196" s="26"/>
      <c r="E196" s="26"/>
      <c r="F196" s="28"/>
      <c r="G196" s="28"/>
      <c r="H196" s="28"/>
      <c r="I196" s="28"/>
      <c r="J196" s="28"/>
      <c r="K196" s="28"/>
      <c r="L196" s="28"/>
      <c r="M196" s="46"/>
      <c r="N196" s="46"/>
      <c r="O196" s="46"/>
      <c r="P196" s="46"/>
      <c r="R196" s="65" t="s">
        <v>470</v>
      </c>
      <c r="S196" s="51" t="s">
        <v>143</v>
      </c>
      <c r="T196" s="69" t="s">
        <v>478</v>
      </c>
      <c r="U196" s="69">
        <v>0.108219178082192</v>
      </c>
      <c r="V196" s="61" t="s">
        <v>77</v>
      </c>
    </row>
    <row r="197" ht="14.5" spans="1:22">
      <c r="A197" s="72"/>
      <c r="B197" s="26"/>
      <c r="C197" s="26"/>
      <c r="D197" s="26"/>
      <c r="E197" s="44" t="s">
        <v>420</v>
      </c>
      <c r="F197" s="28"/>
      <c r="G197" s="28"/>
      <c r="H197" s="28"/>
      <c r="I197" s="28"/>
      <c r="J197" s="28"/>
      <c r="K197" s="28"/>
      <c r="L197" s="28"/>
      <c r="M197" s="46"/>
      <c r="N197" s="46"/>
      <c r="O197" s="46"/>
      <c r="P197" s="46"/>
      <c r="R197" s="61" t="s">
        <v>470</v>
      </c>
      <c r="S197" s="51" t="s">
        <v>143</v>
      </c>
      <c r="T197" s="69" t="s">
        <v>479</v>
      </c>
      <c r="U197" s="69">
        <v>0.00901826484018265</v>
      </c>
      <c r="V197" s="61" t="s">
        <v>77</v>
      </c>
    </row>
    <row r="198" ht="15.25" spans="1:22">
      <c r="A198" s="26"/>
      <c r="B198" s="26"/>
      <c r="C198" s="45" t="s">
        <v>13</v>
      </c>
      <c r="D198" s="45" t="s">
        <v>391</v>
      </c>
      <c r="E198" s="45" t="s">
        <v>392</v>
      </c>
      <c r="F198" s="27" t="s">
        <v>393</v>
      </c>
      <c r="G198" s="27" t="s">
        <v>394</v>
      </c>
      <c r="H198" s="27" t="s">
        <v>395</v>
      </c>
      <c r="I198" s="27" t="s">
        <v>396</v>
      </c>
      <c r="J198" s="27" t="s">
        <v>397</v>
      </c>
      <c r="K198" s="27" t="s">
        <v>398</v>
      </c>
      <c r="L198" s="27" t="s">
        <v>399</v>
      </c>
      <c r="M198" s="26"/>
      <c r="N198" s="47"/>
      <c r="O198" s="26"/>
      <c r="P198" s="26"/>
      <c r="R198" s="61" t="s">
        <v>470</v>
      </c>
      <c r="S198" s="51" t="s">
        <v>143</v>
      </c>
      <c r="T198" s="69" t="s">
        <v>480</v>
      </c>
      <c r="U198" s="69">
        <v>0.138127853881279</v>
      </c>
      <c r="V198" s="61" t="s">
        <v>77</v>
      </c>
    </row>
    <row r="199" ht="14.5" spans="1:22">
      <c r="A199" s="35" t="s">
        <v>35</v>
      </c>
      <c r="B199" s="26"/>
      <c r="C199" s="26" t="s">
        <v>106</v>
      </c>
      <c r="D199" s="26" t="s">
        <v>218</v>
      </c>
      <c r="E199" s="26" t="s">
        <v>133</v>
      </c>
      <c r="F199" s="59">
        <v>1</v>
      </c>
      <c r="G199" s="59">
        <v>1</v>
      </c>
      <c r="H199" s="59">
        <v>1</v>
      </c>
      <c r="I199" s="59">
        <v>1</v>
      </c>
      <c r="J199" s="59">
        <v>1</v>
      </c>
      <c r="K199" s="59">
        <v>1</v>
      </c>
      <c r="L199" s="59">
        <v>1</v>
      </c>
      <c r="M199" s="46"/>
      <c r="N199" s="46" t="s">
        <v>449</v>
      </c>
      <c r="O199" s="46"/>
      <c r="P199" s="46"/>
      <c r="R199" s="61" t="s">
        <v>470</v>
      </c>
      <c r="S199" s="51" t="s">
        <v>143</v>
      </c>
      <c r="T199" s="69" t="s">
        <v>481</v>
      </c>
      <c r="U199" s="69">
        <v>0.150684931506849</v>
      </c>
      <c r="V199" s="61" t="s">
        <v>77</v>
      </c>
    </row>
    <row r="200" ht="14.5" spans="1:22">
      <c r="A200" s="35" t="s">
        <v>113</v>
      </c>
      <c r="B200" s="26"/>
      <c r="C200" s="26" t="s">
        <v>109</v>
      </c>
      <c r="D200" s="26" t="s">
        <v>222</v>
      </c>
      <c r="E200" s="26" t="s">
        <v>133</v>
      </c>
      <c r="F200" s="59">
        <f t="shared" ref="F200:L200" si="39">F199</f>
        <v>1</v>
      </c>
      <c r="G200" s="59">
        <f t="shared" si="39"/>
        <v>1</v>
      </c>
      <c r="H200" s="59">
        <f t="shared" si="39"/>
        <v>1</v>
      </c>
      <c r="I200" s="59">
        <f t="shared" si="39"/>
        <v>1</v>
      </c>
      <c r="J200" s="59">
        <f t="shared" si="39"/>
        <v>1</v>
      </c>
      <c r="K200" s="59">
        <f t="shared" si="39"/>
        <v>1</v>
      </c>
      <c r="L200" s="59">
        <f t="shared" si="39"/>
        <v>1</v>
      </c>
      <c r="M200" s="46"/>
      <c r="N200" s="46"/>
      <c r="O200" s="46"/>
      <c r="P200" s="46"/>
      <c r="R200" s="66" t="s">
        <v>470</v>
      </c>
      <c r="S200" s="51" t="s">
        <v>143</v>
      </c>
      <c r="T200" s="70" t="s">
        <v>482</v>
      </c>
      <c r="U200" s="70">
        <v>0.0125570776255708</v>
      </c>
      <c r="V200" s="71" t="s">
        <v>77</v>
      </c>
    </row>
    <row r="201" ht="14.5" spans="1:22">
      <c r="A201" s="32" t="s">
        <v>61</v>
      </c>
      <c r="B201" s="26"/>
      <c r="C201" s="26" t="s">
        <v>112</v>
      </c>
      <c r="D201" s="26" t="s">
        <v>224</v>
      </c>
      <c r="E201" s="26" t="s">
        <v>133</v>
      </c>
      <c r="F201" s="59">
        <f t="shared" ref="F201:L201" si="40">F200</f>
        <v>1</v>
      </c>
      <c r="G201" s="59">
        <f t="shared" si="40"/>
        <v>1</v>
      </c>
      <c r="H201" s="59">
        <f t="shared" si="40"/>
        <v>1</v>
      </c>
      <c r="I201" s="59">
        <f t="shared" si="40"/>
        <v>1</v>
      </c>
      <c r="J201" s="59">
        <f t="shared" si="40"/>
        <v>1</v>
      </c>
      <c r="K201" s="59">
        <f t="shared" si="40"/>
        <v>1</v>
      </c>
      <c r="L201" s="59">
        <f t="shared" si="40"/>
        <v>1</v>
      </c>
      <c r="M201" s="46"/>
      <c r="N201" s="46"/>
      <c r="O201" s="46"/>
      <c r="P201" s="46"/>
      <c r="R201" s="61" t="s">
        <v>470</v>
      </c>
      <c r="S201" s="51" t="s">
        <v>145</v>
      </c>
      <c r="T201" s="69" t="s">
        <v>471</v>
      </c>
      <c r="U201" s="69">
        <v>0.0941780821917808</v>
      </c>
      <c r="V201" s="61" t="s">
        <v>77</v>
      </c>
    </row>
    <row r="202" ht="14.5" spans="1:22">
      <c r="A202" s="31" t="s">
        <v>65</v>
      </c>
      <c r="B202" s="26"/>
      <c r="C202" s="26" t="s">
        <v>115</v>
      </c>
      <c r="D202" s="26" t="s">
        <v>226</v>
      </c>
      <c r="E202" s="26" t="s">
        <v>133</v>
      </c>
      <c r="F202" s="59">
        <f t="shared" ref="F202:L202" si="41">F201</f>
        <v>1</v>
      </c>
      <c r="G202" s="59">
        <f t="shared" si="41"/>
        <v>1</v>
      </c>
      <c r="H202" s="59">
        <f t="shared" si="41"/>
        <v>1</v>
      </c>
      <c r="I202" s="59">
        <f t="shared" si="41"/>
        <v>1</v>
      </c>
      <c r="J202" s="59">
        <f t="shared" si="41"/>
        <v>1</v>
      </c>
      <c r="K202" s="59">
        <f t="shared" si="41"/>
        <v>1</v>
      </c>
      <c r="L202" s="59">
        <f t="shared" si="41"/>
        <v>1</v>
      </c>
      <c r="M202" s="46"/>
      <c r="N202" s="46"/>
      <c r="O202" s="46"/>
      <c r="P202" s="46"/>
      <c r="R202" s="61" t="s">
        <v>470</v>
      </c>
      <c r="S202" s="51" t="s">
        <v>145</v>
      </c>
      <c r="T202" s="69" t="s">
        <v>472</v>
      </c>
      <c r="U202" s="69">
        <v>0.102739726027397</v>
      </c>
      <c r="V202" s="61" t="s">
        <v>77</v>
      </c>
    </row>
    <row r="203" ht="14.5" spans="1:22">
      <c r="A203" s="31" t="s">
        <v>70</v>
      </c>
      <c r="B203" s="26"/>
      <c r="C203" s="26" t="s">
        <v>118</v>
      </c>
      <c r="D203" s="26" t="s">
        <v>228</v>
      </c>
      <c r="E203" s="26" t="s">
        <v>133</v>
      </c>
      <c r="F203" s="59">
        <f t="shared" ref="F203:L203" si="42">F202</f>
        <v>1</v>
      </c>
      <c r="G203" s="59">
        <f t="shared" si="42"/>
        <v>1</v>
      </c>
      <c r="H203" s="59">
        <f t="shared" si="42"/>
        <v>1</v>
      </c>
      <c r="I203" s="59">
        <f t="shared" si="42"/>
        <v>1</v>
      </c>
      <c r="J203" s="59">
        <f t="shared" si="42"/>
        <v>1</v>
      </c>
      <c r="K203" s="59">
        <f t="shared" si="42"/>
        <v>1</v>
      </c>
      <c r="L203" s="59">
        <f t="shared" si="42"/>
        <v>1</v>
      </c>
      <c r="M203" s="46"/>
      <c r="N203" s="46"/>
      <c r="O203" s="46"/>
      <c r="P203" s="46"/>
      <c r="R203" s="61" t="s">
        <v>470</v>
      </c>
      <c r="S203" s="51" t="s">
        <v>145</v>
      </c>
      <c r="T203" s="69" t="s">
        <v>473</v>
      </c>
      <c r="U203" s="69">
        <v>0.00856164383561644</v>
      </c>
      <c r="V203" s="61" t="s">
        <v>77</v>
      </c>
    </row>
    <row r="204" ht="14.5" spans="1:22">
      <c r="A204" s="34" t="s">
        <v>75</v>
      </c>
      <c r="B204" s="26"/>
      <c r="C204" s="26" t="s">
        <v>120</v>
      </c>
      <c r="D204" s="26" t="s">
        <v>136</v>
      </c>
      <c r="E204" s="26" t="s">
        <v>133</v>
      </c>
      <c r="F204" s="59">
        <f t="shared" ref="F204:L204" si="43">F203</f>
        <v>1</v>
      </c>
      <c r="G204" s="59">
        <f t="shared" si="43"/>
        <v>1</v>
      </c>
      <c r="H204" s="59">
        <f t="shared" si="43"/>
        <v>1</v>
      </c>
      <c r="I204" s="59">
        <f t="shared" si="43"/>
        <v>1</v>
      </c>
      <c r="J204" s="59">
        <f t="shared" si="43"/>
        <v>1</v>
      </c>
      <c r="K204" s="59">
        <f t="shared" si="43"/>
        <v>1</v>
      </c>
      <c r="L204" s="59">
        <f t="shared" si="43"/>
        <v>1</v>
      </c>
      <c r="M204" s="46"/>
      <c r="N204" s="46"/>
      <c r="O204" s="46"/>
      <c r="P204" s="46"/>
      <c r="R204" s="65" t="s">
        <v>470</v>
      </c>
      <c r="S204" s="51" t="s">
        <v>145</v>
      </c>
      <c r="T204" s="69" t="s">
        <v>474</v>
      </c>
      <c r="U204" s="69">
        <v>0.126826484018265</v>
      </c>
      <c r="V204" s="61" t="s">
        <v>77</v>
      </c>
    </row>
    <row r="205" ht="14.5" spans="1:22">
      <c r="A205" s="35" t="s">
        <v>35</v>
      </c>
      <c r="B205" s="26"/>
      <c r="C205" s="26" t="s">
        <v>122</v>
      </c>
      <c r="D205" s="26" t="s">
        <v>218</v>
      </c>
      <c r="E205" s="26" t="s">
        <v>137</v>
      </c>
      <c r="F205" s="59">
        <f t="shared" ref="F205:L205" si="44">F204</f>
        <v>1</v>
      </c>
      <c r="G205" s="59">
        <f t="shared" si="44"/>
        <v>1</v>
      </c>
      <c r="H205" s="59">
        <f t="shared" si="44"/>
        <v>1</v>
      </c>
      <c r="I205" s="59">
        <f t="shared" si="44"/>
        <v>1</v>
      </c>
      <c r="J205" s="59">
        <f t="shared" si="44"/>
        <v>1</v>
      </c>
      <c r="K205" s="59">
        <f t="shared" si="44"/>
        <v>1</v>
      </c>
      <c r="L205" s="59">
        <f t="shared" si="44"/>
        <v>1</v>
      </c>
      <c r="M205" s="46"/>
      <c r="N205" s="46" t="s">
        <v>450</v>
      </c>
      <c r="O205" s="46"/>
      <c r="P205" s="46"/>
      <c r="R205" s="61" t="s">
        <v>470</v>
      </c>
      <c r="S205" s="51" t="s">
        <v>145</v>
      </c>
      <c r="T205" s="69" t="s">
        <v>475</v>
      </c>
      <c r="U205" s="69">
        <v>0.138356164383562</v>
      </c>
      <c r="V205" s="61" t="s">
        <v>77</v>
      </c>
    </row>
    <row r="206" ht="14.5" spans="1:22">
      <c r="A206" s="35" t="s">
        <v>113</v>
      </c>
      <c r="B206" s="26"/>
      <c r="C206" s="26" t="s">
        <v>124</v>
      </c>
      <c r="D206" s="26" t="s">
        <v>222</v>
      </c>
      <c r="E206" s="26" t="s">
        <v>137</v>
      </c>
      <c r="F206" s="59">
        <f t="shared" ref="F206:L206" si="45">F205</f>
        <v>1</v>
      </c>
      <c r="G206" s="59">
        <f t="shared" si="45"/>
        <v>1</v>
      </c>
      <c r="H206" s="59">
        <f t="shared" si="45"/>
        <v>1</v>
      </c>
      <c r="I206" s="59">
        <f t="shared" si="45"/>
        <v>1</v>
      </c>
      <c r="J206" s="59">
        <f t="shared" si="45"/>
        <v>1</v>
      </c>
      <c r="K206" s="59">
        <f t="shared" si="45"/>
        <v>1</v>
      </c>
      <c r="L206" s="59">
        <f t="shared" si="45"/>
        <v>1</v>
      </c>
      <c r="M206" s="46"/>
      <c r="N206" s="46"/>
      <c r="O206" s="46"/>
      <c r="P206" s="46"/>
      <c r="R206" s="61" t="s">
        <v>470</v>
      </c>
      <c r="S206" s="51" t="s">
        <v>145</v>
      </c>
      <c r="T206" s="69" t="s">
        <v>476</v>
      </c>
      <c r="U206" s="69">
        <v>0.0115296803652968</v>
      </c>
      <c r="V206" s="61" t="s">
        <v>77</v>
      </c>
    </row>
    <row r="207" ht="14.5" spans="1:22">
      <c r="A207" s="32" t="s">
        <v>61</v>
      </c>
      <c r="B207" s="26"/>
      <c r="C207" s="26" t="s">
        <v>126</v>
      </c>
      <c r="D207" s="26" t="s">
        <v>224</v>
      </c>
      <c r="E207" s="26" t="s">
        <v>137</v>
      </c>
      <c r="F207" s="59">
        <f t="shared" ref="F207:L207" si="46">F206</f>
        <v>1</v>
      </c>
      <c r="G207" s="59">
        <f t="shared" si="46"/>
        <v>1</v>
      </c>
      <c r="H207" s="59">
        <f t="shared" si="46"/>
        <v>1</v>
      </c>
      <c r="I207" s="59">
        <f t="shared" si="46"/>
        <v>1</v>
      </c>
      <c r="J207" s="59">
        <f t="shared" si="46"/>
        <v>1</v>
      </c>
      <c r="K207" s="59">
        <f t="shared" si="46"/>
        <v>1</v>
      </c>
      <c r="L207" s="59">
        <f t="shared" si="46"/>
        <v>1</v>
      </c>
      <c r="M207" s="46"/>
      <c r="N207" s="46"/>
      <c r="O207" s="46"/>
      <c r="P207" s="46"/>
      <c r="R207" s="61" t="s">
        <v>470</v>
      </c>
      <c r="S207" s="51" t="s">
        <v>145</v>
      </c>
      <c r="T207" s="69" t="s">
        <v>477</v>
      </c>
      <c r="U207" s="69">
        <v>0.0992009132420091</v>
      </c>
      <c r="V207" s="61" t="s">
        <v>77</v>
      </c>
    </row>
    <row r="208" ht="14.5" spans="1:22">
      <c r="A208" s="31" t="s">
        <v>65</v>
      </c>
      <c r="B208" s="26"/>
      <c r="C208" s="26" t="s">
        <v>128</v>
      </c>
      <c r="D208" s="26" t="s">
        <v>226</v>
      </c>
      <c r="E208" s="26" t="s">
        <v>137</v>
      </c>
      <c r="F208" s="59">
        <f t="shared" ref="F208:L208" si="47">F207</f>
        <v>1</v>
      </c>
      <c r="G208" s="59">
        <f t="shared" si="47"/>
        <v>1</v>
      </c>
      <c r="H208" s="59">
        <f t="shared" si="47"/>
        <v>1</v>
      </c>
      <c r="I208" s="59">
        <f t="shared" si="47"/>
        <v>1</v>
      </c>
      <c r="J208" s="59">
        <f t="shared" si="47"/>
        <v>1</v>
      </c>
      <c r="K208" s="59">
        <f t="shared" si="47"/>
        <v>1</v>
      </c>
      <c r="L208" s="59">
        <f t="shared" si="47"/>
        <v>1</v>
      </c>
      <c r="M208" s="46"/>
      <c r="N208" s="46"/>
      <c r="O208" s="46"/>
      <c r="P208" s="46"/>
      <c r="R208" s="65" t="s">
        <v>470</v>
      </c>
      <c r="S208" s="51" t="s">
        <v>145</v>
      </c>
      <c r="T208" s="69" t="s">
        <v>478</v>
      </c>
      <c r="U208" s="69">
        <v>0.108219178082192</v>
      </c>
      <c r="V208" s="61" t="s">
        <v>77</v>
      </c>
    </row>
    <row r="209" ht="14.5" spans="1:22">
      <c r="A209" s="31" t="s">
        <v>70</v>
      </c>
      <c r="B209" s="26"/>
      <c r="C209" s="26" t="s">
        <v>130</v>
      </c>
      <c r="D209" s="26" t="s">
        <v>228</v>
      </c>
      <c r="E209" s="26" t="s">
        <v>137</v>
      </c>
      <c r="F209" s="59">
        <f t="shared" ref="F209:L209" si="48">F208</f>
        <v>1</v>
      </c>
      <c r="G209" s="59">
        <f t="shared" si="48"/>
        <v>1</v>
      </c>
      <c r="H209" s="59">
        <f t="shared" si="48"/>
        <v>1</v>
      </c>
      <c r="I209" s="59">
        <f t="shared" si="48"/>
        <v>1</v>
      </c>
      <c r="J209" s="59">
        <f t="shared" si="48"/>
        <v>1</v>
      </c>
      <c r="K209" s="59">
        <f t="shared" si="48"/>
        <v>1</v>
      </c>
      <c r="L209" s="59">
        <f t="shared" si="48"/>
        <v>1</v>
      </c>
      <c r="M209" s="46"/>
      <c r="N209" s="46"/>
      <c r="O209" s="46"/>
      <c r="P209" s="46"/>
      <c r="R209" s="61" t="s">
        <v>470</v>
      </c>
      <c r="S209" s="51" t="s">
        <v>145</v>
      </c>
      <c r="T209" s="69" t="s">
        <v>479</v>
      </c>
      <c r="U209" s="69">
        <v>0.00901826484018265</v>
      </c>
      <c r="V209" s="61" t="s">
        <v>77</v>
      </c>
    </row>
    <row r="210" ht="14.5" spans="1:22">
      <c r="A210" s="34" t="s">
        <v>75</v>
      </c>
      <c r="B210" s="26"/>
      <c r="C210" s="26" t="s">
        <v>134</v>
      </c>
      <c r="D210" s="26" t="s">
        <v>136</v>
      </c>
      <c r="E210" s="26" t="s">
        <v>137</v>
      </c>
      <c r="F210" s="59">
        <f t="shared" ref="F210:L210" si="49">F209</f>
        <v>1</v>
      </c>
      <c r="G210" s="59">
        <f t="shared" si="49"/>
        <v>1</v>
      </c>
      <c r="H210" s="59">
        <f t="shared" si="49"/>
        <v>1</v>
      </c>
      <c r="I210" s="59">
        <f t="shared" si="49"/>
        <v>1</v>
      </c>
      <c r="J210" s="59">
        <f t="shared" si="49"/>
        <v>1</v>
      </c>
      <c r="K210" s="59">
        <f t="shared" si="49"/>
        <v>1</v>
      </c>
      <c r="L210" s="59">
        <f t="shared" si="49"/>
        <v>1</v>
      </c>
      <c r="M210" s="46"/>
      <c r="N210" s="46"/>
      <c r="O210" s="46"/>
      <c r="P210" s="46"/>
      <c r="R210" s="61" t="s">
        <v>470</v>
      </c>
      <c r="S210" s="51" t="s">
        <v>145</v>
      </c>
      <c r="T210" s="69" t="s">
        <v>480</v>
      </c>
      <c r="U210" s="69">
        <v>0.138127853881279</v>
      </c>
      <c r="V210" s="61" t="s">
        <v>77</v>
      </c>
    </row>
    <row r="211" ht="14.5" spans="1:22">
      <c r="A211" s="35" t="s">
        <v>35</v>
      </c>
      <c r="B211" s="26"/>
      <c r="C211" s="26" t="s">
        <v>138</v>
      </c>
      <c r="D211" s="26" t="s">
        <v>218</v>
      </c>
      <c r="E211" s="26" t="s">
        <v>141</v>
      </c>
      <c r="F211" s="59">
        <f t="shared" ref="F211:L211" si="50">F210</f>
        <v>1</v>
      </c>
      <c r="G211" s="59">
        <f t="shared" si="50"/>
        <v>1</v>
      </c>
      <c r="H211" s="59">
        <f t="shared" si="50"/>
        <v>1</v>
      </c>
      <c r="I211" s="59">
        <f t="shared" si="50"/>
        <v>1</v>
      </c>
      <c r="J211" s="59">
        <f t="shared" si="50"/>
        <v>1</v>
      </c>
      <c r="K211" s="59">
        <f t="shared" si="50"/>
        <v>1</v>
      </c>
      <c r="L211" s="59">
        <f t="shared" si="50"/>
        <v>1</v>
      </c>
      <c r="M211" s="46"/>
      <c r="N211" s="29" t="s">
        <v>451</v>
      </c>
      <c r="O211" s="46"/>
      <c r="P211" s="46"/>
      <c r="R211" s="61" t="s">
        <v>470</v>
      </c>
      <c r="S211" s="51" t="s">
        <v>145</v>
      </c>
      <c r="T211" s="69" t="s">
        <v>481</v>
      </c>
      <c r="U211" s="69">
        <v>0.150684931506849</v>
      </c>
      <c r="V211" s="61" t="s">
        <v>77</v>
      </c>
    </row>
    <row r="212" ht="14.5" spans="1:22">
      <c r="A212" s="35" t="s">
        <v>113</v>
      </c>
      <c r="B212" s="26"/>
      <c r="C212" s="26" t="s">
        <v>142</v>
      </c>
      <c r="D212" s="26" t="s">
        <v>222</v>
      </c>
      <c r="E212" s="26" t="s">
        <v>141</v>
      </c>
      <c r="F212" s="59">
        <f t="shared" ref="F212:L212" si="51">F211</f>
        <v>1</v>
      </c>
      <c r="G212" s="59">
        <f t="shared" si="51"/>
        <v>1</v>
      </c>
      <c r="H212" s="59">
        <f t="shared" si="51"/>
        <v>1</v>
      </c>
      <c r="I212" s="59">
        <f t="shared" si="51"/>
        <v>1</v>
      </c>
      <c r="J212" s="59">
        <f t="shared" si="51"/>
        <v>1</v>
      </c>
      <c r="K212" s="59">
        <f t="shared" si="51"/>
        <v>1</v>
      </c>
      <c r="L212" s="59">
        <f t="shared" si="51"/>
        <v>1</v>
      </c>
      <c r="M212" s="46"/>
      <c r="N212" s="46"/>
      <c r="O212" s="46"/>
      <c r="P212" s="46"/>
      <c r="R212" s="66" t="s">
        <v>470</v>
      </c>
      <c r="S212" s="51" t="s">
        <v>145</v>
      </c>
      <c r="T212" s="70" t="s">
        <v>482</v>
      </c>
      <c r="U212" s="70">
        <v>0.0125570776255708</v>
      </c>
      <c r="V212" s="71" t="s">
        <v>77</v>
      </c>
    </row>
    <row r="213" ht="14.5" spans="1:22">
      <c r="A213" s="32" t="s">
        <v>61</v>
      </c>
      <c r="B213" s="26"/>
      <c r="C213" s="26" t="s">
        <v>144</v>
      </c>
      <c r="D213" s="26" t="s">
        <v>224</v>
      </c>
      <c r="E213" s="26" t="s">
        <v>141</v>
      </c>
      <c r="F213" s="59">
        <f t="shared" ref="F213:L213" si="52">F212</f>
        <v>1</v>
      </c>
      <c r="G213" s="59">
        <f t="shared" si="52"/>
        <v>1</v>
      </c>
      <c r="H213" s="59">
        <f t="shared" si="52"/>
        <v>1</v>
      </c>
      <c r="I213" s="59">
        <f t="shared" si="52"/>
        <v>1</v>
      </c>
      <c r="J213" s="59">
        <f t="shared" si="52"/>
        <v>1</v>
      </c>
      <c r="K213" s="59">
        <f t="shared" si="52"/>
        <v>1</v>
      </c>
      <c r="L213" s="59">
        <f t="shared" si="52"/>
        <v>1</v>
      </c>
      <c r="M213" s="46"/>
      <c r="N213" s="46"/>
      <c r="O213" s="46"/>
      <c r="P213" s="46"/>
      <c r="R213" s="61" t="s">
        <v>470</v>
      </c>
      <c r="S213" s="51" t="s">
        <v>147</v>
      </c>
      <c r="T213" s="69" t="s">
        <v>471</v>
      </c>
      <c r="U213" s="69">
        <v>0.0941780821917808</v>
      </c>
      <c r="V213" s="61" t="s">
        <v>77</v>
      </c>
    </row>
    <row r="214" ht="14.5" spans="1:22">
      <c r="A214" s="31" t="s">
        <v>65</v>
      </c>
      <c r="B214" s="26"/>
      <c r="C214" s="26" t="s">
        <v>146</v>
      </c>
      <c r="D214" s="26" t="s">
        <v>226</v>
      </c>
      <c r="E214" s="26" t="s">
        <v>141</v>
      </c>
      <c r="F214" s="59">
        <f t="shared" ref="F214:L214" si="53">F213</f>
        <v>1</v>
      </c>
      <c r="G214" s="59">
        <f t="shared" si="53"/>
        <v>1</v>
      </c>
      <c r="H214" s="59">
        <f t="shared" si="53"/>
        <v>1</v>
      </c>
      <c r="I214" s="59">
        <f t="shared" si="53"/>
        <v>1</v>
      </c>
      <c r="J214" s="59">
        <f t="shared" si="53"/>
        <v>1</v>
      </c>
      <c r="K214" s="59">
        <f t="shared" si="53"/>
        <v>1</v>
      </c>
      <c r="L214" s="59">
        <f t="shared" si="53"/>
        <v>1</v>
      </c>
      <c r="M214" s="46"/>
      <c r="N214" s="46"/>
      <c r="O214" s="46"/>
      <c r="P214" s="46"/>
      <c r="R214" s="61" t="s">
        <v>470</v>
      </c>
      <c r="S214" s="51" t="s">
        <v>147</v>
      </c>
      <c r="T214" s="69" t="s">
        <v>472</v>
      </c>
      <c r="U214" s="69">
        <v>0.102739726027397</v>
      </c>
      <c r="V214" s="61" t="s">
        <v>77</v>
      </c>
    </row>
    <row r="215" ht="14.5" spans="1:22">
      <c r="A215" s="31" t="s">
        <v>70</v>
      </c>
      <c r="B215" s="26"/>
      <c r="C215" s="26" t="s">
        <v>148</v>
      </c>
      <c r="D215" s="26" t="s">
        <v>228</v>
      </c>
      <c r="E215" s="26" t="s">
        <v>141</v>
      </c>
      <c r="F215" s="59">
        <f t="shared" ref="F215:L215" si="54">F214</f>
        <v>1</v>
      </c>
      <c r="G215" s="59">
        <f t="shared" si="54"/>
        <v>1</v>
      </c>
      <c r="H215" s="59">
        <f t="shared" si="54"/>
        <v>1</v>
      </c>
      <c r="I215" s="59">
        <f t="shared" si="54"/>
        <v>1</v>
      </c>
      <c r="J215" s="59">
        <f t="shared" si="54"/>
        <v>1</v>
      </c>
      <c r="K215" s="59">
        <f t="shared" si="54"/>
        <v>1</v>
      </c>
      <c r="L215" s="59">
        <f t="shared" si="54"/>
        <v>1</v>
      </c>
      <c r="M215" s="46"/>
      <c r="N215" s="46"/>
      <c r="O215" s="46"/>
      <c r="P215" s="46"/>
      <c r="R215" s="61" t="s">
        <v>470</v>
      </c>
      <c r="S215" s="51" t="s">
        <v>147</v>
      </c>
      <c r="T215" s="69" t="s">
        <v>473</v>
      </c>
      <c r="U215" s="69">
        <v>0.00856164383561644</v>
      </c>
      <c r="V215" s="61" t="s">
        <v>77</v>
      </c>
    </row>
    <row r="216" ht="14.5" spans="1:22">
      <c r="A216" s="34" t="s">
        <v>75</v>
      </c>
      <c r="B216" s="26"/>
      <c r="C216" s="26" t="s">
        <v>150</v>
      </c>
      <c r="D216" s="26" t="s">
        <v>136</v>
      </c>
      <c r="E216" s="26" t="s">
        <v>141</v>
      </c>
      <c r="F216" s="59">
        <f t="shared" ref="F216:L216" si="55">F215</f>
        <v>1</v>
      </c>
      <c r="G216" s="59">
        <f t="shared" si="55"/>
        <v>1</v>
      </c>
      <c r="H216" s="59">
        <f t="shared" si="55"/>
        <v>1</v>
      </c>
      <c r="I216" s="59">
        <f t="shared" si="55"/>
        <v>1</v>
      </c>
      <c r="J216" s="59">
        <f t="shared" si="55"/>
        <v>1</v>
      </c>
      <c r="K216" s="59">
        <f t="shared" si="55"/>
        <v>1</v>
      </c>
      <c r="L216" s="59">
        <f t="shared" si="55"/>
        <v>1</v>
      </c>
      <c r="M216" s="46"/>
      <c r="N216" s="46"/>
      <c r="O216" s="46"/>
      <c r="P216" s="46"/>
      <c r="R216" s="65" t="s">
        <v>470</v>
      </c>
      <c r="S216" s="51" t="s">
        <v>147</v>
      </c>
      <c r="T216" s="69" t="s">
        <v>474</v>
      </c>
      <c r="U216" s="69">
        <v>0.126826484018265</v>
      </c>
      <c r="V216" s="61" t="s">
        <v>77</v>
      </c>
    </row>
    <row r="217" ht="14.5" spans="1:22">
      <c r="A217" s="35" t="s">
        <v>35</v>
      </c>
      <c r="B217" s="26"/>
      <c r="C217" s="26" t="s">
        <v>152</v>
      </c>
      <c r="D217" s="26" t="s">
        <v>218</v>
      </c>
      <c r="E217" s="26" t="s">
        <v>143</v>
      </c>
      <c r="F217" s="59">
        <f t="shared" ref="F217:L217" si="56">F216</f>
        <v>1</v>
      </c>
      <c r="G217" s="59">
        <f t="shared" si="56"/>
        <v>1</v>
      </c>
      <c r="H217" s="59">
        <f t="shared" si="56"/>
        <v>1</v>
      </c>
      <c r="I217" s="59">
        <f t="shared" si="56"/>
        <v>1</v>
      </c>
      <c r="J217" s="59">
        <f t="shared" si="56"/>
        <v>1</v>
      </c>
      <c r="K217" s="59">
        <f t="shared" si="56"/>
        <v>1</v>
      </c>
      <c r="L217" s="59">
        <f t="shared" si="56"/>
        <v>1</v>
      </c>
      <c r="M217" s="46"/>
      <c r="N217" s="29" t="s">
        <v>452</v>
      </c>
      <c r="O217" s="46"/>
      <c r="P217" s="46"/>
      <c r="R217" s="61" t="s">
        <v>470</v>
      </c>
      <c r="S217" s="51" t="s">
        <v>147</v>
      </c>
      <c r="T217" s="69" t="s">
        <v>475</v>
      </c>
      <c r="U217" s="69">
        <v>0.138356164383562</v>
      </c>
      <c r="V217" s="61" t="s">
        <v>77</v>
      </c>
    </row>
    <row r="218" ht="14.5" spans="1:22">
      <c r="A218" s="35" t="s">
        <v>113</v>
      </c>
      <c r="B218" s="26"/>
      <c r="C218" s="26" t="s">
        <v>154</v>
      </c>
      <c r="D218" s="26" t="s">
        <v>222</v>
      </c>
      <c r="E218" s="26" t="s">
        <v>143</v>
      </c>
      <c r="F218" s="59">
        <f t="shared" ref="F218:L218" si="57">F217</f>
        <v>1</v>
      </c>
      <c r="G218" s="59">
        <f t="shared" si="57"/>
        <v>1</v>
      </c>
      <c r="H218" s="59">
        <f t="shared" si="57"/>
        <v>1</v>
      </c>
      <c r="I218" s="59">
        <f t="shared" si="57"/>
        <v>1</v>
      </c>
      <c r="J218" s="59">
        <f t="shared" si="57"/>
        <v>1</v>
      </c>
      <c r="K218" s="59">
        <f t="shared" si="57"/>
        <v>1</v>
      </c>
      <c r="L218" s="59">
        <f t="shared" si="57"/>
        <v>1</v>
      </c>
      <c r="M218" s="46"/>
      <c r="N218" s="46"/>
      <c r="O218" s="46"/>
      <c r="P218" s="46"/>
      <c r="R218" s="61" t="s">
        <v>470</v>
      </c>
      <c r="S218" s="51" t="s">
        <v>147</v>
      </c>
      <c r="T218" s="69" t="s">
        <v>476</v>
      </c>
      <c r="U218" s="69">
        <v>0.0115296803652968</v>
      </c>
      <c r="V218" s="61" t="s">
        <v>77</v>
      </c>
    </row>
    <row r="219" ht="14.5" spans="1:22">
      <c r="A219" s="32" t="s">
        <v>61</v>
      </c>
      <c r="B219" s="26"/>
      <c r="C219" s="26" t="s">
        <v>156</v>
      </c>
      <c r="D219" s="26" t="s">
        <v>224</v>
      </c>
      <c r="E219" s="26" t="s">
        <v>143</v>
      </c>
      <c r="F219" s="59">
        <f t="shared" ref="F219:L219" si="58">F218</f>
        <v>1</v>
      </c>
      <c r="G219" s="59">
        <f t="shared" si="58"/>
        <v>1</v>
      </c>
      <c r="H219" s="59">
        <f t="shared" si="58"/>
        <v>1</v>
      </c>
      <c r="I219" s="59">
        <f t="shared" si="58"/>
        <v>1</v>
      </c>
      <c r="J219" s="59">
        <f t="shared" si="58"/>
        <v>1</v>
      </c>
      <c r="K219" s="59">
        <f t="shared" si="58"/>
        <v>1</v>
      </c>
      <c r="L219" s="59">
        <f t="shared" si="58"/>
        <v>1</v>
      </c>
      <c r="M219" s="46"/>
      <c r="N219" s="46"/>
      <c r="O219" s="46"/>
      <c r="P219" s="46"/>
      <c r="R219" s="61" t="s">
        <v>470</v>
      </c>
      <c r="S219" s="51" t="s">
        <v>147</v>
      </c>
      <c r="T219" s="69" t="s">
        <v>477</v>
      </c>
      <c r="U219" s="69">
        <v>0.0992009132420091</v>
      </c>
      <c r="V219" s="61" t="s">
        <v>77</v>
      </c>
    </row>
    <row r="220" ht="14.5" spans="1:22">
      <c r="A220" s="31" t="s">
        <v>65</v>
      </c>
      <c r="B220" s="26"/>
      <c r="C220" s="26" t="s">
        <v>158</v>
      </c>
      <c r="D220" s="26" t="s">
        <v>226</v>
      </c>
      <c r="E220" s="26" t="s">
        <v>143</v>
      </c>
      <c r="F220" s="59">
        <f t="shared" ref="F220:L220" si="59">F219</f>
        <v>1</v>
      </c>
      <c r="G220" s="59">
        <f t="shared" si="59"/>
        <v>1</v>
      </c>
      <c r="H220" s="59">
        <f t="shared" si="59"/>
        <v>1</v>
      </c>
      <c r="I220" s="59">
        <f t="shared" si="59"/>
        <v>1</v>
      </c>
      <c r="J220" s="59">
        <f t="shared" si="59"/>
        <v>1</v>
      </c>
      <c r="K220" s="59">
        <f t="shared" si="59"/>
        <v>1</v>
      </c>
      <c r="L220" s="59">
        <f t="shared" si="59"/>
        <v>1</v>
      </c>
      <c r="M220" s="46"/>
      <c r="N220" s="46"/>
      <c r="O220" s="46"/>
      <c r="P220" s="46"/>
      <c r="R220" s="65" t="s">
        <v>470</v>
      </c>
      <c r="S220" s="51" t="s">
        <v>147</v>
      </c>
      <c r="T220" s="69" t="s">
        <v>478</v>
      </c>
      <c r="U220" s="69">
        <v>0.108219178082192</v>
      </c>
      <c r="V220" s="61" t="s">
        <v>77</v>
      </c>
    </row>
    <row r="221" ht="14.5" spans="1:22">
      <c r="A221" s="31" t="s">
        <v>70</v>
      </c>
      <c r="B221" s="26"/>
      <c r="C221" s="26" t="s">
        <v>160</v>
      </c>
      <c r="D221" s="26" t="s">
        <v>228</v>
      </c>
      <c r="E221" s="26" t="s">
        <v>143</v>
      </c>
      <c r="F221" s="59">
        <f t="shared" ref="F221:L221" si="60">F220</f>
        <v>1</v>
      </c>
      <c r="G221" s="59">
        <f t="shared" si="60"/>
        <v>1</v>
      </c>
      <c r="H221" s="59">
        <f t="shared" si="60"/>
        <v>1</v>
      </c>
      <c r="I221" s="59">
        <f t="shared" si="60"/>
        <v>1</v>
      </c>
      <c r="J221" s="59">
        <f t="shared" si="60"/>
        <v>1</v>
      </c>
      <c r="K221" s="59">
        <f t="shared" si="60"/>
        <v>1</v>
      </c>
      <c r="L221" s="59">
        <f t="shared" si="60"/>
        <v>1</v>
      </c>
      <c r="M221" s="46"/>
      <c r="N221" s="46"/>
      <c r="O221" s="46"/>
      <c r="P221" s="46"/>
      <c r="R221" s="61" t="s">
        <v>470</v>
      </c>
      <c r="S221" s="51" t="s">
        <v>147</v>
      </c>
      <c r="T221" s="69" t="s">
        <v>479</v>
      </c>
      <c r="U221" s="69">
        <v>0.00901826484018265</v>
      </c>
      <c r="V221" s="61" t="s">
        <v>77</v>
      </c>
    </row>
    <row r="222" ht="14.5" spans="1:22">
      <c r="A222" s="34" t="s">
        <v>75</v>
      </c>
      <c r="B222" s="26"/>
      <c r="C222" s="26" t="s">
        <v>162</v>
      </c>
      <c r="D222" s="26" t="s">
        <v>136</v>
      </c>
      <c r="E222" s="26" t="s">
        <v>143</v>
      </c>
      <c r="F222" s="59">
        <f t="shared" ref="F222:L222" si="61">F221</f>
        <v>1</v>
      </c>
      <c r="G222" s="59">
        <f t="shared" si="61"/>
        <v>1</v>
      </c>
      <c r="H222" s="59">
        <f t="shared" si="61"/>
        <v>1</v>
      </c>
      <c r="I222" s="59">
        <f t="shared" si="61"/>
        <v>1</v>
      </c>
      <c r="J222" s="59">
        <f t="shared" si="61"/>
        <v>1</v>
      </c>
      <c r="K222" s="59">
        <f t="shared" si="61"/>
        <v>1</v>
      </c>
      <c r="L222" s="59">
        <f t="shared" si="61"/>
        <v>1</v>
      </c>
      <c r="M222" s="46"/>
      <c r="N222" s="46"/>
      <c r="O222" s="46"/>
      <c r="P222" s="46"/>
      <c r="R222" s="61" t="s">
        <v>470</v>
      </c>
      <c r="S222" s="51" t="s">
        <v>147</v>
      </c>
      <c r="T222" s="69" t="s">
        <v>480</v>
      </c>
      <c r="U222" s="69">
        <v>0.138127853881279</v>
      </c>
      <c r="V222" s="61" t="s">
        <v>77</v>
      </c>
    </row>
    <row r="223" ht="14.5" spans="1:22">
      <c r="A223" s="35" t="s">
        <v>35</v>
      </c>
      <c r="B223" s="26"/>
      <c r="C223" s="26" t="s">
        <v>164</v>
      </c>
      <c r="D223" s="26" t="s">
        <v>218</v>
      </c>
      <c r="E223" s="26" t="s">
        <v>145</v>
      </c>
      <c r="F223" s="59">
        <f t="shared" ref="F223:L223" si="62">F222</f>
        <v>1</v>
      </c>
      <c r="G223" s="59">
        <f t="shared" si="62"/>
        <v>1</v>
      </c>
      <c r="H223" s="59">
        <f t="shared" si="62"/>
        <v>1</v>
      </c>
      <c r="I223" s="59">
        <f t="shared" si="62"/>
        <v>1</v>
      </c>
      <c r="J223" s="59">
        <f t="shared" si="62"/>
        <v>1</v>
      </c>
      <c r="K223" s="59">
        <f t="shared" si="62"/>
        <v>1</v>
      </c>
      <c r="L223" s="59">
        <f t="shared" si="62"/>
        <v>1</v>
      </c>
      <c r="M223" s="46"/>
      <c r="N223" s="29" t="s">
        <v>453</v>
      </c>
      <c r="O223" s="46"/>
      <c r="P223" s="46"/>
      <c r="R223" s="61" t="s">
        <v>470</v>
      </c>
      <c r="S223" s="51" t="s">
        <v>147</v>
      </c>
      <c r="T223" s="69" t="s">
        <v>481</v>
      </c>
      <c r="U223" s="69">
        <v>0.150684931506849</v>
      </c>
      <c r="V223" s="61" t="s">
        <v>77</v>
      </c>
    </row>
    <row r="224" ht="14.5" spans="1:22">
      <c r="A224" s="35" t="s">
        <v>113</v>
      </c>
      <c r="B224" s="26"/>
      <c r="C224" s="26" t="s">
        <v>166</v>
      </c>
      <c r="D224" s="26" t="s">
        <v>222</v>
      </c>
      <c r="E224" s="26" t="s">
        <v>145</v>
      </c>
      <c r="F224" s="59">
        <f t="shared" ref="F224:L224" si="63">F223</f>
        <v>1</v>
      </c>
      <c r="G224" s="59">
        <f t="shared" si="63"/>
        <v>1</v>
      </c>
      <c r="H224" s="59">
        <f t="shared" si="63"/>
        <v>1</v>
      </c>
      <c r="I224" s="59">
        <f t="shared" si="63"/>
        <v>1</v>
      </c>
      <c r="J224" s="59">
        <f t="shared" si="63"/>
        <v>1</v>
      </c>
      <c r="K224" s="59">
        <f t="shared" si="63"/>
        <v>1</v>
      </c>
      <c r="L224" s="59">
        <f t="shared" si="63"/>
        <v>1</v>
      </c>
      <c r="M224" s="46"/>
      <c r="N224" s="46"/>
      <c r="O224" s="46"/>
      <c r="P224" s="46"/>
      <c r="R224" s="66" t="s">
        <v>470</v>
      </c>
      <c r="S224" s="51" t="s">
        <v>147</v>
      </c>
      <c r="T224" s="70" t="s">
        <v>482</v>
      </c>
      <c r="U224" s="70">
        <v>0.0125570776255708</v>
      </c>
      <c r="V224" s="71" t="s">
        <v>77</v>
      </c>
    </row>
    <row r="225" ht="14.5" spans="1:22">
      <c r="A225" s="32" t="s">
        <v>61</v>
      </c>
      <c r="B225" s="26"/>
      <c r="C225" s="26" t="s">
        <v>168</v>
      </c>
      <c r="D225" s="26" t="s">
        <v>224</v>
      </c>
      <c r="E225" s="26" t="s">
        <v>145</v>
      </c>
      <c r="F225" s="59">
        <f t="shared" ref="F225:L225" si="64">F224</f>
        <v>1</v>
      </c>
      <c r="G225" s="59">
        <f t="shared" si="64"/>
        <v>1</v>
      </c>
      <c r="H225" s="59">
        <f t="shared" si="64"/>
        <v>1</v>
      </c>
      <c r="I225" s="59">
        <f t="shared" si="64"/>
        <v>1</v>
      </c>
      <c r="J225" s="59">
        <f t="shared" si="64"/>
        <v>1</v>
      </c>
      <c r="K225" s="59">
        <f t="shared" si="64"/>
        <v>1</v>
      </c>
      <c r="L225" s="59">
        <f t="shared" si="64"/>
        <v>1</v>
      </c>
      <c r="M225" s="46"/>
      <c r="N225" s="46"/>
      <c r="O225" s="46"/>
      <c r="P225" s="46"/>
      <c r="R225" s="61" t="s">
        <v>470</v>
      </c>
      <c r="S225" s="51" t="s">
        <v>149</v>
      </c>
      <c r="T225" s="69" t="s">
        <v>471</v>
      </c>
      <c r="U225" s="69">
        <v>0.0941780821917808</v>
      </c>
      <c r="V225" s="61" t="s">
        <v>77</v>
      </c>
    </row>
    <row r="226" ht="14.5" spans="1:22">
      <c r="A226" s="31" t="s">
        <v>65</v>
      </c>
      <c r="B226" s="26"/>
      <c r="C226" s="26" t="s">
        <v>170</v>
      </c>
      <c r="D226" s="26" t="s">
        <v>226</v>
      </c>
      <c r="E226" s="26" t="s">
        <v>145</v>
      </c>
      <c r="F226" s="59">
        <f t="shared" ref="F226:L226" si="65">F225</f>
        <v>1</v>
      </c>
      <c r="G226" s="59">
        <f t="shared" si="65"/>
        <v>1</v>
      </c>
      <c r="H226" s="59">
        <f t="shared" si="65"/>
        <v>1</v>
      </c>
      <c r="I226" s="59">
        <f t="shared" si="65"/>
        <v>1</v>
      </c>
      <c r="J226" s="59">
        <f t="shared" si="65"/>
        <v>1</v>
      </c>
      <c r="K226" s="59">
        <f t="shared" si="65"/>
        <v>1</v>
      </c>
      <c r="L226" s="59">
        <f t="shared" si="65"/>
        <v>1</v>
      </c>
      <c r="M226" s="46"/>
      <c r="N226" s="46"/>
      <c r="O226" s="46"/>
      <c r="P226" s="46"/>
      <c r="R226" s="61" t="s">
        <v>470</v>
      </c>
      <c r="S226" s="51" t="s">
        <v>149</v>
      </c>
      <c r="T226" s="69" t="s">
        <v>472</v>
      </c>
      <c r="U226" s="69">
        <v>0.102739726027397</v>
      </c>
      <c r="V226" s="61" t="s">
        <v>77</v>
      </c>
    </row>
    <row r="227" ht="14.5" spans="1:22">
      <c r="A227" s="31" t="s">
        <v>70</v>
      </c>
      <c r="B227" s="26"/>
      <c r="C227" s="26" t="s">
        <v>172</v>
      </c>
      <c r="D227" s="26" t="s">
        <v>228</v>
      </c>
      <c r="E227" s="26" t="s">
        <v>145</v>
      </c>
      <c r="F227" s="59">
        <f t="shared" ref="F227:L227" si="66">F226</f>
        <v>1</v>
      </c>
      <c r="G227" s="59">
        <f t="shared" si="66"/>
        <v>1</v>
      </c>
      <c r="H227" s="59">
        <f t="shared" si="66"/>
        <v>1</v>
      </c>
      <c r="I227" s="59">
        <f t="shared" si="66"/>
        <v>1</v>
      </c>
      <c r="J227" s="59">
        <f t="shared" si="66"/>
        <v>1</v>
      </c>
      <c r="K227" s="59">
        <f t="shared" si="66"/>
        <v>1</v>
      </c>
      <c r="L227" s="59">
        <f t="shared" si="66"/>
        <v>1</v>
      </c>
      <c r="M227" s="46"/>
      <c r="N227" s="46"/>
      <c r="O227" s="46"/>
      <c r="P227" s="46"/>
      <c r="R227" s="61" t="s">
        <v>470</v>
      </c>
      <c r="S227" s="51" t="s">
        <v>149</v>
      </c>
      <c r="T227" s="69" t="s">
        <v>473</v>
      </c>
      <c r="U227" s="69">
        <v>0.00856164383561644</v>
      </c>
      <c r="V227" s="61" t="s">
        <v>77</v>
      </c>
    </row>
    <row r="228" ht="14.5" spans="1:22">
      <c r="A228" s="34" t="s">
        <v>75</v>
      </c>
      <c r="B228" s="26"/>
      <c r="C228" s="26" t="s">
        <v>174</v>
      </c>
      <c r="D228" s="26" t="s">
        <v>136</v>
      </c>
      <c r="E228" s="26" t="s">
        <v>145</v>
      </c>
      <c r="F228" s="59">
        <f t="shared" ref="F228:L228" si="67">F227</f>
        <v>1</v>
      </c>
      <c r="G228" s="59">
        <f t="shared" si="67"/>
        <v>1</v>
      </c>
      <c r="H228" s="59">
        <f t="shared" si="67"/>
        <v>1</v>
      </c>
      <c r="I228" s="59">
        <f t="shared" si="67"/>
        <v>1</v>
      </c>
      <c r="J228" s="59">
        <f t="shared" si="67"/>
        <v>1</v>
      </c>
      <c r="K228" s="59">
        <f t="shared" si="67"/>
        <v>1</v>
      </c>
      <c r="L228" s="59">
        <f t="shared" si="67"/>
        <v>1</v>
      </c>
      <c r="M228" s="46"/>
      <c r="N228" s="46"/>
      <c r="O228" s="46"/>
      <c r="P228" s="46"/>
      <c r="R228" s="65" t="s">
        <v>470</v>
      </c>
      <c r="S228" s="51" t="s">
        <v>149</v>
      </c>
      <c r="T228" s="69" t="s">
        <v>474</v>
      </c>
      <c r="U228" s="69">
        <v>0.126826484018265</v>
      </c>
      <c r="V228" s="61" t="s">
        <v>77</v>
      </c>
    </row>
    <row r="229" ht="14.5" spans="1:22">
      <c r="A229" s="35" t="s">
        <v>35</v>
      </c>
      <c r="B229" s="26"/>
      <c r="C229" s="26" t="s">
        <v>176</v>
      </c>
      <c r="D229" s="26" t="s">
        <v>218</v>
      </c>
      <c r="E229" s="26" t="s">
        <v>147</v>
      </c>
      <c r="F229" s="59">
        <f t="shared" ref="F229:L229" si="68">F228</f>
        <v>1</v>
      </c>
      <c r="G229" s="59">
        <f t="shared" si="68"/>
        <v>1</v>
      </c>
      <c r="H229" s="59">
        <f t="shared" si="68"/>
        <v>1</v>
      </c>
      <c r="I229" s="59">
        <f t="shared" si="68"/>
        <v>1</v>
      </c>
      <c r="J229" s="59">
        <f t="shared" si="68"/>
        <v>1</v>
      </c>
      <c r="K229" s="59">
        <f t="shared" si="68"/>
        <v>1</v>
      </c>
      <c r="L229" s="59">
        <f t="shared" si="68"/>
        <v>1</v>
      </c>
      <c r="M229" s="46"/>
      <c r="N229" s="29" t="s">
        <v>454</v>
      </c>
      <c r="O229" s="46"/>
      <c r="P229" s="46"/>
      <c r="R229" s="61" t="s">
        <v>470</v>
      </c>
      <c r="S229" s="51" t="s">
        <v>149</v>
      </c>
      <c r="T229" s="69" t="s">
        <v>475</v>
      </c>
      <c r="U229" s="69">
        <v>0.138356164383562</v>
      </c>
      <c r="V229" s="61" t="s">
        <v>77</v>
      </c>
    </row>
    <row r="230" ht="14.5" spans="1:22">
      <c r="A230" s="35" t="s">
        <v>113</v>
      </c>
      <c r="B230" s="26"/>
      <c r="C230" s="26" t="s">
        <v>178</v>
      </c>
      <c r="D230" s="26" t="s">
        <v>222</v>
      </c>
      <c r="E230" s="26" t="s">
        <v>147</v>
      </c>
      <c r="F230" s="59">
        <f t="shared" ref="F230:L230" si="69">F229</f>
        <v>1</v>
      </c>
      <c r="G230" s="59">
        <f t="shared" si="69"/>
        <v>1</v>
      </c>
      <c r="H230" s="59">
        <f t="shared" si="69"/>
        <v>1</v>
      </c>
      <c r="I230" s="59">
        <f t="shared" si="69"/>
        <v>1</v>
      </c>
      <c r="J230" s="59">
        <f t="shared" si="69"/>
        <v>1</v>
      </c>
      <c r="K230" s="59">
        <f t="shared" si="69"/>
        <v>1</v>
      </c>
      <c r="L230" s="59">
        <f t="shared" si="69"/>
        <v>1</v>
      </c>
      <c r="M230" s="46"/>
      <c r="N230" s="46"/>
      <c r="O230" s="46"/>
      <c r="P230" s="46"/>
      <c r="R230" s="61" t="s">
        <v>470</v>
      </c>
      <c r="S230" s="51" t="s">
        <v>149</v>
      </c>
      <c r="T230" s="69" t="s">
        <v>476</v>
      </c>
      <c r="U230" s="69">
        <v>0.0115296803652968</v>
      </c>
      <c r="V230" s="61" t="s">
        <v>77</v>
      </c>
    </row>
    <row r="231" ht="14.5" spans="1:22">
      <c r="A231" s="32" t="s">
        <v>61</v>
      </c>
      <c r="B231" s="26"/>
      <c r="C231" s="26" t="s">
        <v>180</v>
      </c>
      <c r="D231" s="26" t="s">
        <v>224</v>
      </c>
      <c r="E231" s="26" t="s">
        <v>147</v>
      </c>
      <c r="F231" s="59">
        <f t="shared" ref="F231:L231" si="70">F230</f>
        <v>1</v>
      </c>
      <c r="G231" s="59">
        <f t="shared" si="70"/>
        <v>1</v>
      </c>
      <c r="H231" s="59">
        <f t="shared" si="70"/>
        <v>1</v>
      </c>
      <c r="I231" s="59">
        <f t="shared" si="70"/>
        <v>1</v>
      </c>
      <c r="J231" s="59">
        <f t="shared" si="70"/>
        <v>1</v>
      </c>
      <c r="K231" s="59">
        <f t="shared" si="70"/>
        <v>1</v>
      </c>
      <c r="L231" s="59">
        <f t="shared" si="70"/>
        <v>1</v>
      </c>
      <c r="M231" s="46"/>
      <c r="N231" s="46"/>
      <c r="O231" s="46"/>
      <c r="P231" s="46"/>
      <c r="R231" s="61" t="s">
        <v>470</v>
      </c>
      <c r="S231" s="51" t="s">
        <v>149</v>
      </c>
      <c r="T231" s="69" t="s">
        <v>477</v>
      </c>
      <c r="U231" s="69">
        <v>0.0992009132420091</v>
      </c>
      <c r="V231" s="61" t="s">
        <v>77</v>
      </c>
    </row>
    <row r="232" ht="14.5" spans="1:22">
      <c r="A232" s="31" t="s">
        <v>65</v>
      </c>
      <c r="B232" s="26"/>
      <c r="C232" s="26" t="s">
        <v>182</v>
      </c>
      <c r="D232" s="26" t="s">
        <v>226</v>
      </c>
      <c r="E232" s="26" t="s">
        <v>147</v>
      </c>
      <c r="F232" s="59">
        <f t="shared" ref="F232:L232" si="71">F231</f>
        <v>1</v>
      </c>
      <c r="G232" s="59">
        <f t="shared" si="71"/>
        <v>1</v>
      </c>
      <c r="H232" s="59">
        <f t="shared" si="71"/>
        <v>1</v>
      </c>
      <c r="I232" s="59">
        <f t="shared" si="71"/>
        <v>1</v>
      </c>
      <c r="J232" s="59">
        <f t="shared" si="71"/>
        <v>1</v>
      </c>
      <c r="K232" s="59">
        <f t="shared" si="71"/>
        <v>1</v>
      </c>
      <c r="L232" s="59">
        <f t="shared" si="71"/>
        <v>1</v>
      </c>
      <c r="M232" s="46"/>
      <c r="N232" s="46"/>
      <c r="O232" s="46"/>
      <c r="P232" s="46"/>
      <c r="R232" s="65" t="s">
        <v>470</v>
      </c>
      <c r="S232" s="51" t="s">
        <v>149</v>
      </c>
      <c r="T232" s="69" t="s">
        <v>478</v>
      </c>
      <c r="U232" s="69">
        <v>0.108219178082192</v>
      </c>
      <c r="V232" s="61" t="s">
        <v>77</v>
      </c>
    </row>
    <row r="233" ht="14.5" spans="1:22">
      <c r="A233" s="31" t="s">
        <v>70</v>
      </c>
      <c r="B233" s="26"/>
      <c r="C233" s="26" t="s">
        <v>184</v>
      </c>
      <c r="D233" s="26" t="s">
        <v>228</v>
      </c>
      <c r="E233" s="26" t="s">
        <v>147</v>
      </c>
      <c r="F233" s="59">
        <f t="shared" ref="F233:L233" si="72">F232</f>
        <v>1</v>
      </c>
      <c r="G233" s="59">
        <f t="shared" si="72"/>
        <v>1</v>
      </c>
      <c r="H233" s="59">
        <f t="shared" si="72"/>
        <v>1</v>
      </c>
      <c r="I233" s="59">
        <f t="shared" si="72"/>
        <v>1</v>
      </c>
      <c r="J233" s="59">
        <f t="shared" si="72"/>
        <v>1</v>
      </c>
      <c r="K233" s="59">
        <f t="shared" si="72"/>
        <v>1</v>
      </c>
      <c r="L233" s="59">
        <f t="shared" si="72"/>
        <v>1</v>
      </c>
      <c r="M233" s="46"/>
      <c r="N233" s="46"/>
      <c r="O233" s="46"/>
      <c r="P233" s="46"/>
      <c r="R233" s="61" t="s">
        <v>470</v>
      </c>
      <c r="S233" s="51" t="s">
        <v>149</v>
      </c>
      <c r="T233" s="69" t="s">
        <v>479</v>
      </c>
      <c r="U233" s="69">
        <v>0.00901826484018265</v>
      </c>
      <c r="V233" s="61" t="s">
        <v>77</v>
      </c>
    </row>
    <row r="234" ht="14.5" spans="1:22">
      <c r="A234" s="34" t="s">
        <v>75</v>
      </c>
      <c r="B234" s="26"/>
      <c r="C234" s="26" t="s">
        <v>186</v>
      </c>
      <c r="D234" s="26" t="s">
        <v>136</v>
      </c>
      <c r="E234" s="26" t="s">
        <v>147</v>
      </c>
      <c r="F234" s="59">
        <f t="shared" ref="F234:L234" si="73">F233</f>
        <v>1</v>
      </c>
      <c r="G234" s="59">
        <f t="shared" si="73"/>
        <v>1</v>
      </c>
      <c r="H234" s="59">
        <f t="shared" si="73"/>
        <v>1</v>
      </c>
      <c r="I234" s="59">
        <f t="shared" si="73"/>
        <v>1</v>
      </c>
      <c r="J234" s="59">
        <f t="shared" si="73"/>
        <v>1</v>
      </c>
      <c r="K234" s="59">
        <f t="shared" si="73"/>
        <v>1</v>
      </c>
      <c r="L234" s="59">
        <f t="shared" si="73"/>
        <v>1</v>
      </c>
      <c r="M234" s="46"/>
      <c r="N234" s="46"/>
      <c r="O234" s="46"/>
      <c r="P234" s="46"/>
      <c r="R234" s="61" t="s">
        <v>470</v>
      </c>
      <c r="S234" s="51" t="s">
        <v>149</v>
      </c>
      <c r="T234" s="69" t="s">
        <v>480</v>
      </c>
      <c r="U234" s="69">
        <v>0.138127853881279</v>
      </c>
      <c r="V234" s="61" t="s">
        <v>77</v>
      </c>
    </row>
    <row r="235" ht="14.5" spans="1:22">
      <c r="A235" s="35" t="s">
        <v>35</v>
      </c>
      <c r="B235" s="26"/>
      <c r="C235" s="26" t="s">
        <v>188</v>
      </c>
      <c r="D235" s="26" t="s">
        <v>218</v>
      </c>
      <c r="E235" s="26" t="s">
        <v>149</v>
      </c>
      <c r="F235" s="59">
        <f t="shared" ref="F235:L235" si="74">F234</f>
        <v>1</v>
      </c>
      <c r="G235" s="59">
        <f t="shared" si="74"/>
        <v>1</v>
      </c>
      <c r="H235" s="59">
        <f t="shared" si="74"/>
        <v>1</v>
      </c>
      <c r="I235" s="59">
        <f t="shared" si="74"/>
        <v>1</v>
      </c>
      <c r="J235" s="59">
        <f t="shared" si="74"/>
        <v>1</v>
      </c>
      <c r="K235" s="59">
        <f t="shared" si="74"/>
        <v>1</v>
      </c>
      <c r="L235" s="59">
        <f t="shared" si="74"/>
        <v>1</v>
      </c>
      <c r="M235" s="46"/>
      <c r="N235" s="29" t="s">
        <v>455</v>
      </c>
      <c r="O235" s="46"/>
      <c r="P235" s="46"/>
      <c r="R235" s="61" t="s">
        <v>470</v>
      </c>
      <c r="S235" s="51" t="s">
        <v>149</v>
      </c>
      <c r="T235" s="69" t="s">
        <v>481</v>
      </c>
      <c r="U235" s="69">
        <v>0.150684931506849</v>
      </c>
      <c r="V235" s="61" t="s">
        <v>77</v>
      </c>
    </row>
    <row r="236" ht="14.5" spans="1:22">
      <c r="A236" s="35" t="s">
        <v>113</v>
      </c>
      <c r="B236" s="26"/>
      <c r="C236" s="26" t="s">
        <v>190</v>
      </c>
      <c r="D236" s="26" t="s">
        <v>222</v>
      </c>
      <c r="E236" s="26" t="s">
        <v>149</v>
      </c>
      <c r="F236" s="59">
        <f t="shared" ref="F236:L236" si="75">F235</f>
        <v>1</v>
      </c>
      <c r="G236" s="59">
        <f t="shared" si="75"/>
        <v>1</v>
      </c>
      <c r="H236" s="59">
        <f t="shared" si="75"/>
        <v>1</v>
      </c>
      <c r="I236" s="59">
        <f t="shared" si="75"/>
        <v>1</v>
      </c>
      <c r="J236" s="59">
        <f t="shared" si="75"/>
        <v>1</v>
      </c>
      <c r="K236" s="59">
        <f t="shared" si="75"/>
        <v>1</v>
      </c>
      <c r="L236" s="59">
        <f t="shared" si="75"/>
        <v>1</v>
      </c>
      <c r="M236" s="46"/>
      <c r="N236" s="46"/>
      <c r="O236" s="46"/>
      <c r="P236" s="46"/>
      <c r="R236" s="66" t="s">
        <v>470</v>
      </c>
      <c r="S236" s="51" t="s">
        <v>149</v>
      </c>
      <c r="T236" s="70" t="s">
        <v>482</v>
      </c>
      <c r="U236" s="70">
        <v>0.0125570776255708</v>
      </c>
      <c r="V236" s="71" t="s">
        <v>77</v>
      </c>
    </row>
    <row r="237" ht="14.5" spans="1:22">
      <c r="A237" s="32" t="s">
        <v>61</v>
      </c>
      <c r="B237" s="26"/>
      <c r="C237" s="26" t="s">
        <v>192</v>
      </c>
      <c r="D237" s="26" t="s">
        <v>224</v>
      </c>
      <c r="E237" s="26" t="s">
        <v>149</v>
      </c>
      <c r="F237" s="59">
        <f t="shared" ref="F237:L237" si="76">F236</f>
        <v>1</v>
      </c>
      <c r="G237" s="59">
        <f t="shared" si="76"/>
        <v>1</v>
      </c>
      <c r="H237" s="59">
        <f t="shared" si="76"/>
        <v>1</v>
      </c>
      <c r="I237" s="59">
        <f t="shared" si="76"/>
        <v>1</v>
      </c>
      <c r="J237" s="59">
        <f t="shared" si="76"/>
        <v>1</v>
      </c>
      <c r="K237" s="59">
        <f t="shared" si="76"/>
        <v>1</v>
      </c>
      <c r="L237" s="59">
        <f t="shared" si="76"/>
        <v>1</v>
      </c>
      <c r="M237" s="46"/>
      <c r="N237" s="46"/>
      <c r="O237" s="46"/>
      <c r="P237" s="46"/>
      <c r="R237" s="61" t="s">
        <v>470</v>
      </c>
      <c r="S237" s="51" t="s">
        <v>151</v>
      </c>
      <c r="T237" s="69" t="s">
        <v>471</v>
      </c>
      <c r="U237" s="69">
        <v>0.0941780821917808</v>
      </c>
      <c r="V237" s="61" t="s">
        <v>77</v>
      </c>
    </row>
    <row r="238" ht="14.5" spans="1:22">
      <c r="A238" s="31" t="s">
        <v>65</v>
      </c>
      <c r="B238" s="26"/>
      <c r="C238" s="26" t="s">
        <v>194</v>
      </c>
      <c r="D238" s="26" t="s">
        <v>226</v>
      </c>
      <c r="E238" s="26" t="s">
        <v>149</v>
      </c>
      <c r="F238" s="59">
        <f t="shared" ref="F238:L238" si="77">F237</f>
        <v>1</v>
      </c>
      <c r="G238" s="59">
        <f t="shared" si="77"/>
        <v>1</v>
      </c>
      <c r="H238" s="59">
        <f t="shared" si="77"/>
        <v>1</v>
      </c>
      <c r="I238" s="59">
        <f t="shared" si="77"/>
        <v>1</v>
      </c>
      <c r="J238" s="59">
        <f t="shared" si="77"/>
        <v>1</v>
      </c>
      <c r="K238" s="59">
        <f t="shared" si="77"/>
        <v>1</v>
      </c>
      <c r="L238" s="59">
        <f t="shared" si="77"/>
        <v>1</v>
      </c>
      <c r="M238" s="46"/>
      <c r="N238" s="46"/>
      <c r="O238" s="46"/>
      <c r="P238" s="46"/>
      <c r="R238" s="61" t="s">
        <v>470</v>
      </c>
      <c r="S238" s="51" t="s">
        <v>151</v>
      </c>
      <c r="T238" s="69" t="s">
        <v>472</v>
      </c>
      <c r="U238" s="69">
        <v>0.102739726027397</v>
      </c>
      <c r="V238" s="61" t="s">
        <v>77</v>
      </c>
    </row>
    <row r="239" ht="14.5" spans="1:22">
      <c r="A239" s="31" t="s">
        <v>70</v>
      </c>
      <c r="B239" s="26"/>
      <c r="C239" s="26" t="s">
        <v>196</v>
      </c>
      <c r="D239" s="26" t="s">
        <v>228</v>
      </c>
      <c r="E239" s="26" t="s">
        <v>149</v>
      </c>
      <c r="F239" s="59">
        <f t="shared" ref="F239:L239" si="78">F238</f>
        <v>1</v>
      </c>
      <c r="G239" s="59">
        <f t="shared" si="78"/>
        <v>1</v>
      </c>
      <c r="H239" s="59">
        <f t="shared" si="78"/>
        <v>1</v>
      </c>
      <c r="I239" s="59">
        <f t="shared" si="78"/>
        <v>1</v>
      </c>
      <c r="J239" s="59">
        <f t="shared" si="78"/>
        <v>1</v>
      </c>
      <c r="K239" s="59">
        <f t="shared" si="78"/>
        <v>1</v>
      </c>
      <c r="L239" s="59">
        <f t="shared" si="78"/>
        <v>1</v>
      </c>
      <c r="M239" s="46"/>
      <c r="N239" s="46"/>
      <c r="O239" s="46"/>
      <c r="P239" s="46"/>
      <c r="R239" s="61" t="s">
        <v>470</v>
      </c>
      <c r="S239" s="51" t="s">
        <v>151</v>
      </c>
      <c r="T239" s="69" t="s">
        <v>473</v>
      </c>
      <c r="U239" s="69">
        <v>0.00856164383561644</v>
      </c>
      <c r="V239" s="61" t="s">
        <v>77</v>
      </c>
    </row>
    <row r="240" ht="14.5" spans="1:22">
      <c r="A240" s="34" t="s">
        <v>75</v>
      </c>
      <c r="B240" s="26"/>
      <c r="C240" s="26" t="s">
        <v>198</v>
      </c>
      <c r="D240" s="26" t="s">
        <v>136</v>
      </c>
      <c r="E240" s="26" t="s">
        <v>149</v>
      </c>
      <c r="F240" s="59">
        <f t="shared" ref="F240:L240" si="79">F239</f>
        <v>1</v>
      </c>
      <c r="G240" s="59">
        <f t="shared" si="79"/>
        <v>1</v>
      </c>
      <c r="H240" s="59">
        <f t="shared" si="79"/>
        <v>1</v>
      </c>
      <c r="I240" s="59">
        <f t="shared" si="79"/>
        <v>1</v>
      </c>
      <c r="J240" s="59">
        <f t="shared" si="79"/>
        <v>1</v>
      </c>
      <c r="K240" s="59">
        <f t="shared" si="79"/>
        <v>1</v>
      </c>
      <c r="L240" s="59">
        <f t="shared" si="79"/>
        <v>1</v>
      </c>
      <c r="M240" s="46"/>
      <c r="N240" s="46"/>
      <c r="O240" s="46"/>
      <c r="P240" s="46"/>
      <c r="R240" s="65" t="s">
        <v>470</v>
      </c>
      <c r="S240" s="51" t="s">
        <v>151</v>
      </c>
      <c r="T240" s="69" t="s">
        <v>474</v>
      </c>
      <c r="U240" s="69">
        <v>0.126826484018265</v>
      </c>
      <c r="V240" s="61" t="s">
        <v>77</v>
      </c>
    </row>
    <row r="241" ht="14.5" spans="1:22">
      <c r="A241" s="35" t="s">
        <v>35</v>
      </c>
      <c r="B241" s="26"/>
      <c r="C241" s="26" t="s">
        <v>200</v>
      </c>
      <c r="D241" s="26" t="s">
        <v>218</v>
      </c>
      <c r="E241" s="26" t="s">
        <v>151</v>
      </c>
      <c r="F241" s="59">
        <f t="shared" ref="F241:L241" si="80">F240</f>
        <v>1</v>
      </c>
      <c r="G241" s="59">
        <f t="shared" si="80"/>
        <v>1</v>
      </c>
      <c r="H241" s="59">
        <f t="shared" si="80"/>
        <v>1</v>
      </c>
      <c r="I241" s="59">
        <f t="shared" si="80"/>
        <v>1</v>
      </c>
      <c r="J241" s="59">
        <f t="shared" si="80"/>
        <v>1</v>
      </c>
      <c r="K241" s="59">
        <f t="shared" si="80"/>
        <v>1</v>
      </c>
      <c r="L241" s="59">
        <f t="shared" si="80"/>
        <v>1</v>
      </c>
      <c r="M241" s="46"/>
      <c r="N241" s="29" t="s">
        <v>456</v>
      </c>
      <c r="O241" s="46"/>
      <c r="P241" s="46"/>
      <c r="R241" s="61" t="s">
        <v>470</v>
      </c>
      <c r="S241" s="51" t="s">
        <v>151</v>
      </c>
      <c r="T241" s="69" t="s">
        <v>475</v>
      </c>
      <c r="U241" s="69">
        <v>0.138356164383562</v>
      </c>
      <c r="V241" s="61" t="s">
        <v>77</v>
      </c>
    </row>
    <row r="242" ht="14.5" spans="1:22">
      <c r="A242" s="35" t="s">
        <v>113</v>
      </c>
      <c r="B242" s="26"/>
      <c r="C242" s="26" t="s">
        <v>202</v>
      </c>
      <c r="D242" s="26" t="s">
        <v>222</v>
      </c>
      <c r="E242" s="26" t="s">
        <v>151</v>
      </c>
      <c r="F242" s="59">
        <f t="shared" ref="F242:L242" si="81">F241</f>
        <v>1</v>
      </c>
      <c r="G242" s="59">
        <f t="shared" si="81"/>
        <v>1</v>
      </c>
      <c r="H242" s="59">
        <f t="shared" si="81"/>
        <v>1</v>
      </c>
      <c r="I242" s="59">
        <f t="shared" si="81"/>
        <v>1</v>
      </c>
      <c r="J242" s="59">
        <f t="shared" si="81"/>
        <v>1</v>
      </c>
      <c r="K242" s="59">
        <f t="shared" si="81"/>
        <v>1</v>
      </c>
      <c r="L242" s="59">
        <f t="shared" si="81"/>
        <v>1</v>
      </c>
      <c r="M242" s="46"/>
      <c r="N242" s="46"/>
      <c r="O242" s="46"/>
      <c r="P242" s="46"/>
      <c r="R242" s="61" t="s">
        <v>470</v>
      </c>
      <c r="S242" s="51" t="s">
        <v>151</v>
      </c>
      <c r="T242" s="69" t="s">
        <v>476</v>
      </c>
      <c r="U242" s="69">
        <v>0.0115296803652968</v>
      </c>
      <c r="V242" s="61" t="s">
        <v>77</v>
      </c>
    </row>
    <row r="243" ht="14.5" spans="1:22">
      <c r="A243" s="32" t="s">
        <v>61</v>
      </c>
      <c r="B243" s="26"/>
      <c r="C243" s="26" t="s">
        <v>204</v>
      </c>
      <c r="D243" s="26" t="s">
        <v>224</v>
      </c>
      <c r="E243" s="26" t="s">
        <v>151</v>
      </c>
      <c r="F243" s="59">
        <f t="shared" ref="F243:L243" si="82">F242</f>
        <v>1</v>
      </c>
      <c r="G243" s="59">
        <f t="shared" si="82"/>
        <v>1</v>
      </c>
      <c r="H243" s="59">
        <f t="shared" si="82"/>
        <v>1</v>
      </c>
      <c r="I243" s="59">
        <f t="shared" si="82"/>
        <v>1</v>
      </c>
      <c r="J243" s="59">
        <f t="shared" si="82"/>
        <v>1</v>
      </c>
      <c r="K243" s="59">
        <f t="shared" si="82"/>
        <v>1</v>
      </c>
      <c r="L243" s="59">
        <f t="shared" si="82"/>
        <v>1</v>
      </c>
      <c r="M243" s="46"/>
      <c r="N243" s="46"/>
      <c r="O243" s="46"/>
      <c r="P243" s="46"/>
      <c r="R243" s="61" t="s">
        <v>470</v>
      </c>
      <c r="S243" s="51" t="s">
        <v>151</v>
      </c>
      <c r="T243" s="69" t="s">
        <v>477</v>
      </c>
      <c r="U243" s="69">
        <v>0.0992009132420091</v>
      </c>
      <c r="V243" s="61" t="s">
        <v>77</v>
      </c>
    </row>
    <row r="244" ht="14.5" spans="1:22">
      <c r="A244" s="31" t="s">
        <v>65</v>
      </c>
      <c r="B244" s="26"/>
      <c r="C244" s="26" t="s">
        <v>206</v>
      </c>
      <c r="D244" s="26" t="s">
        <v>226</v>
      </c>
      <c r="E244" s="26" t="s">
        <v>151</v>
      </c>
      <c r="F244" s="59">
        <f t="shared" ref="F244:L244" si="83">F243</f>
        <v>1</v>
      </c>
      <c r="G244" s="59">
        <f t="shared" si="83"/>
        <v>1</v>
      </c>
      <c r="H244" s="59">
        <f t="shared" si="83"/>
        <v>1</v>
      </c>
      <c r="I244" s="59">
        <f t="shared" si="83"/>
        <v>1</v>
      </c>
      <c r="J244" s="59">
        <f t="shared" si="83"/>
        <v>1</v>
      </c>
      <c r="K244" s="59">
        <f t="shared" si="83"/>
        <v>1</v>
      </c>
      <c r="L244" s="59">
        <f t="shared" si="83"/>
        <v>1</v>
      </c>
      <c r="M244" s="46"/>
      <c r="N244" s="46"/>
      <c r="O244" s="46"/>
      <c r="P244" s="46"/>
      <c r="R244" s="65" t="s">
        <v>470</v>
      </c>
      <c r="S244" s="51" t="s">
        <v>151</v>
      </c>
      <c r="T244" s="69" t="s">
        <v>478</v>
      </c>
      <c r="U244" s="69">
        <v>0.108219178082192</v>
      </c>
      <c r="V244" s="61" t="s">
        <v>77</v>
      </c>
    </row>
    <row r="245" ht="14.5" spans="1:22">
      <c r="A245" s="31" t="s">
        <v>70</v>
      </c>
      <c r="B245" s="26"/>
      <c r="C245" s="26" t="s">
        <v>208</v>
      </c>
      <c r="D245" s="26" t="s">
        <v>228</v>
      </c>
      <c r="E245" s="26" t="s">
        <v>151</v>
      </c>
      <c r="F245" s="59">
        <f t="shared" ref="F245:L245" si="84">F244</f>
        <v>1</v>
      </c>
      <c r="G245" s="59">
        <f t="shared" si="84"/>
        <v>1</v>
      </c>
      <c r="H245" s="59">
        <f t="shared" si="84"/>
        <v>1</v>
      </c>
      <c r="I245" s="59">
        <f t="shared" si="84"/>
        <v>1</v>
      </c>
      <c r="J245" s="59">
        <f t="shared" si="84"/>
        <v>1</v>
      </c>
      <c r="K245" s="59">
        <f t="shared" si="84"/>
        <v>1</v>
      </c>
      <c r="L245" s="59">
        <f t="shared" si="84"/>
        <v>1</v>
      </c>
      <c r="M245" s="46"/>
      <c r="N245" s="46"/>
      <c r="O245" s="46"/>
      <c r="P245" s="46"/>
      <c r="R245" s="61" t="s">
        <v>470</v>
      </c>
      <c r="S245" s="51" t="s">
        <v>151</v>
      </c>
      <c r="T245" s="69" t="s">
        <v>479</v>
      </c>
      <c r="U245" s="69">
        <v>0.00901826484018265</v>
      </c>
      <c r="V245" s="61" t="s">
        <v>77</v>
      </c>
    </row>
    <row r="246" ht="14.5" spans="1:22">
      <c r="A246" s="34" t="s">
        <v>75</v>
      </c>
      <c r="B246" s="26"/>
      <c r="C246" s="26" t="s">
        <v>210</v>
      </c>
      <c r="D246" s="26" t="s">
        <v>136</v>
      </c>
      <c r="E246" s="26" t="s">
        <v>151</v>
      </c>
      <c r="F246" s="59">
        <f t="shared" ref="F246:L246" si="85">F245</f>
        <v>1</v>
      </c>
      <c r="G246" s="59">
        <f t="shared" si="85"/>
        <v>1</v>
      </c>
      <c r="H246" s="59">
        <f t="shared" si="85"/>
        <v>1</v>
      </c>
      <c r="I246" s="59">
        <f t="shared" si="85"/>
        <v>1</v>
      </c>
      <c r="J246" s="59">
        <f t="shared" si="85"/>
        <v>1</v>
      </c>
      <c r="K246" s="59">
        <f t="shared" si="85"/>
        <v>1</v>
      </c>
      <c r="L246" s="59">
        <f t="shared" si="85"/>
        <v>1</v>
      </c>
      <c r="M246" s="46"/>
      <c r="N246" s="46"/>
      <c r="O246" s="46"/>
      <c r="P246" s="46"/>
      <c r="R246" s="61" t="s">
        <v>470</v>
      </c>
      <c r="S246" s="51" t="s">
        <v>151</v>
      </c>
      <c r="T246" s="69" t="s">
        <v>480</v>
      </c>
      <c r="U246" s="69">
        <v>0.138127853881279</v>
      </c>
      <c r="V246" s="61" t="s">
        <v>77</v>
      </c>
    </row>
    <row r="247" ht="14.5" spans="1:22">
      <c r="A247" s="35" t="s">
        <v>35</v>
      </c>
      <c r="B247" s="26"/>
      <c r="C247" s="26" t="s">
        <v>212</v>
      </c>
      <c r="D247" s="26" t="s">
        <v>218</v>
      </c>
      <c r="E247" s="26" t="s">
        <v>153</v>
      </c>
      <c r="F247" s="59">
        <f t="shared" ref="F247:L247" si="86">F246</f>
        <v>1</v>
      </c>
      <c r="G247" s="59">
        <f t="shared" si="86"/>
        <v>1</v>
      </c>
      <c r="H247" s="59">
        <f t="shared" si="86"/>
        <v>1</v>
      </c>
      <c r="I247" s="59">
        <f t="shared" si="86"/>
        <v>1</v>
      </c>
      <c r="J247" s="59">
        <f t="shared" si="86"/>
        <v>1</v>
      </c>
      <c r="K247" s="59">
        <f t="shared" si="86"/>
        <v>1</v>
      </c>
      <c r="L247" s="59">
        <f t="shared" si="86"/>
        <v>1</v>
      </c>
      <c r="M247" s="46"/>
      <c r="N247" s="29" t="s">
        <v>457</v>
      </c>
      <c r="O247" s="46"/>
      <c r="P247" s="46"/>
      <c r="R247" s="61" t="s">
        <v>470</v>
      </c>
      <c r="S247" s="51" t="s">
        <v>151</v>
      </c>
      <c r="T247" s="69" t="s">
        <v>481</v>
      </c>
      <c r="U247" s="69">
        <v>0.150684931506849</v>
      </c>
      <c r="V247" s="61" t="s">
        <v>77</v>
      </c>
    </row>
    <row r="248" ht="14.5" spans="1:22">
      <c r="A248" s="35" t="s">
        <v>113</v>
      </c>
      <c r="B248" s="26"/>
      <c r="C248" s="26" t="s">
        <v>214</v>
      </c>
      <c r="D248" s="26" t="s">
        <v>222</v>
      </c>
      <c r="E248" s="26" t="s">
        <v>153</v>
      </c>
      <c r="F248" s="59">
        <f t="shared" ref="F248:L248" si="87">F247</f>
        <v>1</v>
      </c>
      <c r="G248" s="59">
        <f t="shared" si="87"/>
        <v>1</v>
      </c>
      <c r="H248" s="59">
        <f t="shared" si="87"/>
        <v>1</v>
      </c>
      <c r="I248" s="59">
        <f t="shared" si="87"/>
        <v>1</v>
      </c>
      <c r="J248" s="59">
        <f t="shared" si="87"/>
        <v>1</v>
      </c>
      <c r="K248" s="59">
        <f t="shared" si="87"/>
        <v>1</v>
      </c>
      <c r="L248" s="59">
        <f t="shared" si="87"/>
        <v>1</v>
      </c>
      <c r="M248" s="46"/>
      <c r="N248" s="46"/>
      <c r="O248" s="46"/>
      <c r="P248" s="46"/>
      <c r="R248" s="66" t="s">
        <v>470</v>
      </c>
      <c r="S248" s="51" t="s">
        <v>151</v>
      </c>
      <c r="T248" s="70" t="s">
        <v>482</v>
      </c>
      <c r="U248" s="70">
        <v>0.0125570776255708</v>
      </c>
      <c r="V248" s="71" t="s">
        <v>77</v>
      </c>
    </row>
    <row r="249" ht="14.5" spans="1:22">
      <c r="A249" s="32" t="s">
        <v>61</v>
      </c>
      <c r="B249" s="26"/>
      <c r="C249" s="26" t="s">
        <v>216</v>
      </c>
      <c r="D249" s="26" t="s">
        <v>224</v>
      </c>
      <c r="E249" s="26" t="s">
        <v>153</v>
      </c>
      <c r="F249" s="59">
        <f t="shared" ref="F249:L249" si="88">F248</f>
        <v>1</v>
      </c>
      <c r="G249" s="59">
        <f t="shared" si="88"/>
        <v>1</v>
      </c>
      <c r="H249" s="59">
        <f t="shared" si="88"/>
        <v>1</v>
      </c>
      <c r="I249" s="59">
        <f t="shared" si="88"/>
        <v>1</v>
      </c>
      <c r="J249" s="59">
        <f t="shared" si="88"/>
        <v>1</v>
      </c>
      <c r="K249" s="59">
        <f t="shared" si="88"/>
        <v>1</v>
      </c>
      <c r="L249" s="59">
        <f t="shared" si="88"/>
        <v>1</v>
      </c>
      <c r="M249" s="46"/>
      <c r="N249" s="46"/>
      <c r="O249" s="46"/>
      <c r="P249" s="46"/>
      <c r="R249" s="61" t="s">
        <v>470</v>
      </c>
      <c r="S249" s="51" t="s">
        <v>153</v>
      </c>
      <c r="T249" s="69" t="s">
        <v>471</v>
      </c>
      <c r="U249" s="69">
        <v>0.0941780821917808</v>
      </c>
      <c r="V249" s="61" t="s">
        <v>77</v>
      </c>
    </row>
    <row r="250" ht="14.5" spans="1:22">
      <c r="A250" s="31" t="s">
        <v>65</v>
      </c>
      <c r="B250" s="26"/>
      <c r="C250" s="26" t="s">
        <v>221</v>
      </c>
      <c r="D250" s="26" t="s">
        <v>226</v>
      </c>
      <c r="E250" s="26" t="s">
        <v>153</v>
      </c>
      <c r="F250" s="59">
        <f t="shared" ref="F250:L250" si="89">F249</f>
        <v>1</v>
      </c>
      <c r="G250" s="59">
        <f t="shared" si="89"/>
        <v>1</v>
      </c>
      <c r="H250" s="59">
        <f t="shared" si="89"/>
        <v>1</v>
      </c>
      <c r="I250" s="59">
        <f t="shared" si="89"/>
        <v>1</v>
      </c>
      <c r="J250" s="59">
        <f t="shared" si="89"/>
        <v>1</v>
      </c>
      <c r="K250" s="59">
        <f t="shared" si="89"/>
        <v>1</v>
      </c>
      <c r="L250" s="59">
        <f t="shared" si="89"/>
        <v>1</v>
      </c>
      <c r="M250" s="46"/>
      <c r="N250" s="46"/>
      <c r="O250" s="46"/>
      <c r="P250" s="46"/>
      <c r="R250" s="61" t="s">
        <v>470</v>
      </c>
      <c r="S250" s="51" t="s">
        <v>153</v>
      </c>
      <c r="T250" s="69" t="s">
        <v>472</v>
      </c>
      <c r="U250" s="69">
        <v>0.102739726027397</v>
      </c>
      <c r="V250" s="61" t="s">
        <v>77</v>
      </c>
    </row>
    <row r="251" ht="14.5" spans="1:22">
      <c r="A251" s="31" t="s">
        <v>70</v>
      </c>
      <c r="B251" s="26"/>
      <c r="C251" s="26" t="s">
        <v>223</v>
      </c>
      <c r="D251" s="26" t="s">
        <v>228</v>
      </c>
      <c r="E251" s="26" t="s">
        <v>153</v>
      </c>
      <c r="F251" s="59">
        <f t="shared" ref="F251:L251" si="90">F250</f>
        <v>1</v>
      </c>
      <c r="G251" s="59">
        <f t="shared" si="90"/>
        <v>1</v>
      </c>
      <c r="H251" s="59">
        <f t="shared" si="90"/>
        <v>1</v>
      </c>
      <c r="I251" s="59">
        <f t="shared" si="90"/>
        <v>1</v>
      </c>
      <c r="J251" s="59">
        <f t="shared" si="90"/>
        <v>1</v>
      </c>
      <c r="K251" s="59">
        <f t="shared" si="90"/>
        <v>1</v>
      </c>
      <c r="L251" s="59">
        <f t="shared" si="90"/>
        <v>1</v>
      </c>
      <c r="M251" s="46"/>
      <c r="N251" s="46"/>
      <c r="O251" s="46"/>
      <c r="P251" s="46"/>
      <c r="R251" s="61" t="s">
        <v>470</v>
      </c>
      <c r="S251" s="51" t="s">
        <v>153</v>
      </c>
      <c r="T251" s="69" t="s">
        <v>473</v>
      </c>
      <c r="U251" s="69">
        <v>0.00856164383561644</v>
      </c>
      <c r="V251" s="61" t="s">
        <v>77</v>
      </c>
    </row>
    <row r="252" ht="14.5" spans="1:22">
      <c r="A252" s="34" t="s">
        <v>75</v>
      </c>
      <c r="B252" s="26"/>
      <c r="C252" s="26" t="s">
        <v>225</v>
      </c>
      <c r="D252" s="26" t="s">
        <v>136</v>
      </c>
      <c r="E252" s="26" t="s">
        <v>153</v>
      </c>
      <c r="F252" s="59">
        <f t="shared" ref="F252:L252" si="91">F251</f>
        <v>1</v>
      </c>
      <c r="G252" s="59">
        <f t="shared" si="91"/>
        <v>1</v>
      </c>
      <c r="H252" s="59">
        <f t="shared" si="91"/>
        <v>1</v>
      </c>
      <c r="I252" s="59">
        <f t="shared" si="91"/>
        <v>1</v>
      </c>
      <c r="J252" s="59">
        <f t="shared" si="91"/>
        <v>1</v>
      </c>
      <c r="K252" s="59">
        <f t="shared" si="91"/>
        <v>1</v>
      </c>
      <c r="L252" s="59">
        <f t="shared" si="91"/>
        <v>1</v>
      </c>
      <c r="M252" s="46"/>
      <c r="N252" s="46"/>
      <c r="O252" s="46"/>
      <c r="P252" s="46"/>
      <c r="R252" s="65" t="s">
        <v>470</v>
      </c>
      <c r="S252" s="51" t="s">
        <v>153</v>
      </c>
      <c r="T252" s="69" t="s">
        <v>474</v>
      </c>
      <c r="U252" s="69">
        <v>0.126826484018265</v>
      </c>
      <c r="V252" s="61" t="s">
        <v>77</v>
      </c>
    </row>
    <row r="253" ht="14.5" spans="1:22">
      <c r="A253" s="35" t="s">
        <v>35</v>
      </c>
      <c r="B253" s="26"/>
      <c r="C253" s="26" t="s">
        <v>227</v>
      </c>
      <c r="D253" s="26" t="s">
        <v>218</v>
      </c>
      <c r="E253" s="26" t="s">
        <v>155</v>
      </c>
      <c r="F253" s="59">
        <f t="shared" ref="F253:L253" si="92">F252</f>
        <v>1</v>
      </c>
      <c r="G253" s="59">
        <f t="shared" si="92"/>
        <v>1</v>
      </c>
      <c r="H253" s="59">
        <f t="shared" si="92"/>
        <v>1</v>
      </c>
      <c r="I253" s="59">
        <f t="shared" si="92"/>
        <v>1</v>
      </c>
      <c r="J253" s="59">
        <f t="shared" si="92"/>
        <v>1</v>
      </c>
      <c r="K253" s="59">
        <f t="shared" si="92"/>
        <v>1</v>
      </c>
      <c r="L253" s="59">
        <f t="shared" si="92"/>
        <v>1</v>
      </c>
      <c r="M253" s="46"/>
      <c r="N253" s="46" t="s">
        <v>458</v>
      </c>
      <c r="O253" s="46"/>
      <c r="P253" s="46"/>
      <c r="R253" s="61" t="s">
        <v>470</v>
      </c>
      <c r="S253" s="51" t="s">
        <v>153</v>
      </c>
      <c r="T253" s="69" t="s">
        <v>475</v>
      </c>
      <c r="U253" s="69">
        <v>0.138356164383562</v>
      </c>
      <c r="V253" s="61" t="s">
        <v>77</v>
      </c>
    </row>
    <row r="254" ht="14.5" spans="1:22">
      <c r="A254" s="35" t="s">
        <v>113</v>
      </c>
      <c r="B254" s="26"/>
      <c r="C254" s="26" t="s">
        <v>229</v>
      </c>
      <c r="D254" s="26" t="s">
        <v>222</v>
      </c>
      <c r="E254" s="26" t="s">
        <v>155</v>
      </c>
      <c r="F254" s="59">
        <f t="shared" ref="F254:L254" si="93">F253</f>
        <v>1</v>
      </c>
      <c r="G254" s="59">
        <f t="shared" si="93"/>
        <v>1</v>
      </c>
      <c r="H254" s="59">
        <f t="shared" si="93"/>
        <v>1</v>
      </c>
      <c r="I254" s="59">
        <f t="shared" si="93"/>
        <v>1</v>
      </c>
      <c r="J254" s="59">
        <f t="shared" si="93"/>
        <v>1</v>
      </c>
      <c r="K254" s="59">
        <f t="shared" si="93"/>
        <v>1</v>
      </c>
      <c r="L254" s="59">
        <f t="shared" si="93"/>
        <v>1</v>
      </c>
      <c r="M254" s="46"/>
      <c r="N254" s="46"/>
      <c r="O254" s="46"/>
      <c r="P254" s="46"/>
      <c r="R254" s="61" t="s">
        <v>470</v>
      </c>
      <c r="S254" s="51" t="s">
        <v>153</v>
      </c>
      <c r="T254" s="69" t="s">
        <v>476</v>
      </c>
      <c r="U254" s="69">
        <v>0.0115296803652968</v>
      </c>
      <c r="V254" s="61" t="s">
        <v>77</v>
      </c>
    </row>
    <row r="255" ht="14.5" spans="1:22">
      <c r="A255" s="32" t="s">
        <v>61</v>
      </c>
      <c r="B255" s="26"/>
      <c r="C255" s="26" t="s">
        <v>230</v>
      </c>
      <c r="D255" s="26" t="s">
        <v>224</v>
      </c>
      <c r="E255" s="26" t="s">
        <v>155</v>
      </c>
      <c r="F255" s="59">
        <f t="shared" ref="F255:L255" si="94">F254</f>
        <v>1</v>
      </c>
      <c r="G255" s="59">
        <f t="shared" si="94"/>
        <v>1</v>
      </c>
      <c r="H255" s="59">
        <f t="shared" si="94"/>
        <v>1</v>
      </c>
      <c r="I255" s="59">
        <f t="shared" si="94"/>
        <v>1</v>
      </c>
      <c r="J255" s="59">
        <f t="shared" si="94"/>
        <v>1</v>
      </c>
      <c r="K255" s="59">
        <f t="shared" si="94"/>
        <v>1</v>
      </c>
      <c r="L255" s="59">
        <f t="shared" si="94"/>
        <v>1</v>
      </c>
      <c r="M255" s="46"/>
      <c r="N255" s="46"/>
      <c r="O255" s="46"/>
      <c r="P255" s="46"/>
      <c r="R255" s="61" t="s">
        <v>470</v>
      </c>
      <c r="S255" s="51" t="s">
        <v>153</v>
      </c>
      <c r="T255" s="69" t="s">
        <v>477</v>
      </c>
      <c r="U255" s="69">
        <v>0.0992009132420091</v>
      </c>
      <c r="V255" s="61" t="s">
        <v>77</v>
      </c>
    </row>
    <row r="256" ht="14.5" spans="1:22">
      <c r="A256" s="31" t="s">
        <v>65</v>
      </c>
      <c r="B256" s="26"/>
      <c r="C256" s="26" t="s">
        <v>231</v>
      </c>
      <c r="D256" s="26" t="s">
        <v>226</v>
      </c>
      <c r="E256" s="26" t="s">
        <v>155</v>
      </c>
      <c r="F256" s="59">
        <f t="shared" ref="F256:L256" si="95">F255</f>
        <v>1</v>
      </c>
      <c r="G256" s="59">
        <f t="shared" si="95"/>
        <v>1</v>
      </c>
      <c r="H256" s="59">
        <f t="shared" si="95"/>
        <v>1</v>
      </c>
      <c r="I256" s="59">
        <f t="shared" si="95"/>
        <v>1</v>
      </c>
      <c r="J256" s="59">
        <f t="shared" si="95"/>
        <v>1</v>
      </c>
      <c r="K256" s="59">
        <f t="shared" si="95"/>
        <v>1</v>
      </c>
      <c r="L256" s="59">
        <f t="shared" si="95"/>
        <v>1</v>
      </c>
      <c r="M256" s="46"/>
      <c r="N256" s="46"/>
      <c r="O256" s="46"/>
      <c r="P256" s="46"/>
      <c r="R256" s="65" t="s">
        <v>470</v>
      </c>
      <c r="S256" s="51" t="s">
        <v>153</v>
      </c>
      <c r="T256" s="69" t="s">
        <v>478</v>
      </c>
      <c r="U256" s="69">
        <v>0.108219178082192</v>
      </c>
      <c r="V256" s="61" t="s">
        <v>77</v>
      </c>
    </row>
    <row r="257" ht="14.5" spans="1:22">
      <c r="A257" s="31" t="s">
        <v>70</v>
      </c>
      <c r="B257" s="26"/>
      <c r="C257" s="26" t="s">
        <v>232</v>
      </c>
      <c r="D257" s="26" t="s">
        <v>228</v>
      </c>
      <c r="E257" s="26" t="s">
        <v>155</v>
      </c>
      <c r="F257" s="59">
        <f t="shared" ref="F257:L257" si="96">F256</f>
        <v>1</v>
      </c>
      <c r="G257" s="59">
        <f t="shared" si="96"/>
        <v>1</v>
      </c>
      <c r="H257" s="59">
        <f t="shared" si="96"/>
        <v>1</v>
      </c>
      <c r="I257" s="59">
        <f t="shared" si="96"/>
        <v>1</v>
      </c>
      <c r="J257" s="59">
        <f t="shared" si="96"/>
        <v>1</v>
      </c>
      <c r="K257" s="59">
        <f t="shared" si="96"/>
        <v>1</v>
      </c>
      <c r="L257" s="59">
        <f t="shared" si="96"/>
        <v>1</v>
      </c>
      <c r="M257" s="46"/>
      <c r="N257" s="46"/>
      <c r="O257" s="46"/>
      <c r="P257" s="46"/>
      <c r="R257" s="61" t="s">
        <v>470</v>
      </c>
      <c r="S257" s="51" t="s">
        <v>153</v>
      </c>
      <c r="T257" s="69" t="s">
        <v>479</v>
      </c>
      <c r="U257" s="69">
        <v>0.00901826484018265</v>
      </c>
      <c r="V257" s="61" t="s">
        <v>77</v>
      </c>
    </row>
    <row r="258" ht="15.65" customHeight="1" spans="1:22">
      <c r="A258" s="34" t="s">
        <v>75</v>
      </c>
      <c r="B258" s="26"/>
      <c r="C258" s="26" t="s">
        <v>233</v>
      </c>
      <c r="D258" s="26" t="s">
        <v>136</v>
      </c>
      <c r="E258" s="26" t="s">
        <v>155</v>
      </c>
      <c r="F258" s="59">
        <f t="shared" ref="F258:L258" si="97">F257</f>
        <v>1</v>
      </c>
      <c r="G258" s="59">
        <f t="shared" si="97"/>
        <v>1</v>
      </c>
      <c r="H258" s="59">
        <f t="shared" si="97"/>
        <v>1</v>
      </c>
      <c r="I258" s="59">
        <f t="shared" si="97"/>
        <v>1</v>
      </c>
      <c r="J258" s="59">
        <f t="shared" si="97"/>
        <v>1</v>
      </c>
      <c r="K258" s="59">
        <f t="shared" si="97"/>
        <v>1</v>
      </c>
      <c r="L258" s="59">
        <f t="shared" si="97"/>
        <v>1</v>
      </c>
      <c r="M258" s="46"/>
      <c r="N258" s="46"/>
      <c r="O258" s="46"/>
      <c r="P258" s="46"/>
      <c r="R258" s="61" t="s">
        <v>470</v>
      </c>
      <c r="S258" s="51" t="s">
        <v>153</v>
      </c>
      <c r="T258" s="69" t="s">
        <v>480</v>
      </c>
      <c r="U258" s="69">
        <v>0.138127853881279</v>
      </c>
      <c r="V258" s="61" t="s">
        <v>77</v>
      </c>
    </row>
    <row r="259" ht="14.5" spans="1:22">
      <c r="A259" s="26"/>
      <c r="B259" s="26"/>
      <c r="C259" s="26"/>
      <c r="D259" s="26"/>
      <c r="E259" s="26"/>
      <c r="F259" s="46"/>
      <c r="G259" s="46"/>
      <c r="H259" s="46"/>
      <c r="I259" s="46"/>
      <c r="J259" s="46"/>
      <c r="K259" s="46"/>
      <c r="L259" s="46"/>
      <c r="M259" s="46"/>
      <c r="N259" s="46"/>
      <c r="O259" s="46"/>
      <c r="P259" s="46"/>
      <c r="R259" s="61" t="s">
        <v>470</v>
      </c>
      <c r="S259" s="51" t="s">
        <v>153</v>
      </c>
      <c r="T259" s="69" t="s">
        <v>481</v>
      </c>
      <c r="U259" s="69">
        <v>0.150684931506849</v>
      </c>
      <c r="V259" s="61" t="s">
        <v>77</v>
      </c>
    </row>
    <row r="260" ht="14.5" spans="1:22">
      <c r="A260" s="26"/>
      <c r="B260" s="26"/>
      <c r="C260" s="26"/>
      <c r="D260" s="26"/>
      <c r="E260" s="26"/>
      <c r="F260" s="46"/>
      <c r="G260" s="46"/>
      <c r="H260" s="46"/>
      <c r="I260" s="46"/>
      <c r="J260" s="46"/>
      <c r="K260" s="46"/>
      <c r="L260" s="46"/>
      <c r="M260" s="46"/>
      <c r="N260" s="46"/>
      <c r="O260" s="46"/>
      <c r="P260" s="46"/>
      <c r="R260" s="66" t="s">
        <v>470</v>
      </c>
      <c r="S260" s="51" t="s">
        <v>153</v>
      </c>
      <c r="T260" s="70" t="s">
        <v>482</v>
      </c>
      <c r="U260" s="70">
        <v>0.0125570776255708</v>
      </c>
      <c r="V260" s="71" t="s">
        <v>77</v>
      </c>
    </row>
    <row r="261" ht="14.5" spans="1:22">
      <c r="A261" s="26"/>
      <c r="B261" s="26"/>
      <c r="C261" s="26"/>
      <c r="D261" s="26"/>
      <c r="E261" s="26"/>
      <c r="F261" s="46"/>
      <c r="G261" s="46"/>
      <c r="H261" s="46"/>
      <c r="I261" s="46"/>
      <c r="J261" s="46"/>
      <c r="K261" s="46"/>
      <c r="L261" s="46"/>
      <c r="M261" s="46"/>
      <c r="N261" s="46"/>
      <c r="O261" s="46"/>
      <c r="P261" s="46"/>
      <c r="R261" s="61" t="s">
        <v>470</v>
      </c>
      <c r="S261" s="51" t="s">
        <v>155</v>
      </c>
      <c r="T261" s="69" t="s">
        <v>471</v>
      </c>
      <c r="U261" s="69">
        <v>0.0941780821917808</v>
      </c>
      <c r="V261" s="61" t="s">
        <v>77</v>
      </c>
    </row>
    <row r="262" ht="14.5" spans="1:22">
      <c r="A262" s="72"/>
      <c r="B262" s="26"/>
      <c r="C262" s="26"/>
      <c r="D262" s="26"/>
      <c r="E262" s="44" t="s">
        <v>404</v>
      </c>
      <c r="F262" s="28"/>
      <c r="G262" s="28"/>
      <c r="H262" s="28"/>
      <c r="I262" s="28"/>
      <c r="J262" s="28"/>
      <c r="K262" s="28"/>
      <c r="L262" s="28"/>
      <c r="M262" s="46"/>
      <c r="N262" s="46"/>
      <c r="O262" s="46"/>
      <c r="P262" s="46"/>
      <c r="R262" s="61" t="s">
        <v>470</v>
      </c>
      <c r="S262" s="51" t="s">
        <v>155</v>
      </c>
      <c r="T262" s="69" t="s">
        <v>472</v>
      </c>
      <c r="U262" s="69">
        <v>0.102739726027397</v>
      </c>
      <c r="V262" s="61" t="s">
        <v>77</v>
      </c>
    </row>
    <row r="263" ht="15.25" spans="1:22">
      <c r="A263" s="26"/>
      <c r="B263" s="26"/>
      <c r="C263" s="45" t="s">
        <v>13</v>
      </c>
      <c r="D263" s="45" t="s">
        <v>391</v>
      </c>
      <c r="E263" s="45" t="s">
        <v>392</v>
      </c>
      <c r="F263" s="27" t="s">
        <v>393</v>
      </c>
      <c r="G263" s="27" t="s">
        <v>394</v>
      </c>
      <c r="H263" s="27" t="s">
        <v>395</v>
      </c>
      <c r="I263" s="27" t="s">
        <v>396</v>
      </c>
      <c r="J263" s="27" t="s">
        <v>397</v>
      </c>
      <c r="K263" s="27" t="s">
        <v>398</v>
      </c>
      <c r="L263" s="27" t="s">
        <v>399</v>
      </c>
      <c r="M263" s="26"/>
      <c r="N263" s="89" t="s">
        <v>483</v>
      </c>
      <c r="O263" s="26"/>
      <c r="P263" s="26"/>
      <c r="R263" s="61" t="s">
        <v>470</v>
      </c>
      <c r="S263" s="51" t="s">
        <v>155</v>
      </c>
      <c r="T263" s="69" t="s">
        <v>473</v>
      </c>
      <c r="U263" s="69">
        <v>0.00856164383561644</v>
      </c>
      <c r="V263" s="61" t="s">
        <v>77</v>
      </c>
    </row>
    <row r="264" ht="14.5" spans="1:22">
      <c r="A264" s="35" t="s">
        <v>35</v>
      </c>
      <c r="B264" s="26"/>
      <c r="C264" s="26" t="s">
        <v>106</v>
      </c>
      <c r="D264" s="26" t="s">
        <v>218</v>
      </c>
      <c r="E264" s="26" t="s">
        <v>133</v>
      </c>
      <c r="F264" s="60">
        <v>15</v>
      </c>
      <c r="G264" s="60">
        <v>15</v>
      </c>
      <c r="H264" s="60">
        <v>15</v>
      </c>
      <c r="I264" s="60">
        <v>15</v>
      </c>
      <c r="J264" s="60">
        <v>15</v>
      </c>
      <c r="K264" s="60">
        <v>15</v>
      </c>
      <c r="L264" s="60">
        <v>15</v>
      </c>
      <c r="M264" s="46"/>
      <c r="N264" s="46" t="s">
        <v>449</v>
      </c>
      <c r="O264" s="46"/>
      <c r="P264" s="46"/>
      <c r="R264" s="65" t="s">
        <v>470</v>
      </c>
      <c r="S264" s="51" t="s">
        <v>155</v>
      </c>
      <c r="T264" s="69" t="s">
        <v>474</v>
      </c>
      <c r="U264" s="69">
        <v>0.126826484018265</v>
      </c>
      <c r="V264" s="61" t="s">
        <v>77</v>
      </c>
    </row>
    <row r="265" ht="14.5" spans="1:22">
      <c r="A265" s="35" t="s">
        <v>113</v>
      </c>
      <c r="B265" s="26"/>
      <c r="C265" s="26" t="s">
        <v>109</v>
      </c>
      <c r="D265" s="26" t="s">
        <v>222</v>
      </c>
      <c r="E265" s="26" t="s">
        <v>133</v>
      </c>
      <c r="F265" s="60">
        <v>15</v>
      </c>
      <c r="G265" s="60">
        <v>15</v>
      </c>
      <c r="H265" s="60">
        <v>15</v>
      </c>
      <c r="I265" s="60">
        <v>15</v>
      </c>
      <c r="J265" s="60">
        <v>15</v>
      </c>
      <c r="K265" s="60">
        <v>15</v>
      </c>
      <c r="L265" s="60">
        <v>15</v>
      </c>
      <c r="M265" s="46"/>
      <c r="N265" s="46"/>
      <c r="O265" s="46"/>
      <c r="P265" s="46"/>
      <c r="R265" s="61" t="s">
        <v>470</v>
      </c>
      <c r="S265" s="51" t="s">
        <v>155</v>
      </c>
      <c r="T265" s="69" t="s">
        <v>475</v>
      </c>
      <c r="U265" s="69">
        <v>0.138356164383562</v>
      </c>
      <c r="V265" s="61" t="s">
        <v>77</v>
      </c>
    </row>
    <row r="266" ht="14.5" spans="1:22">
      <c r="A266" s="32" t="s">
        <v>61</v>
      </c>
      <c r="B266" s="26"/>
      <c r="C266" s="26" t="s">
        <v>112</v>
      </c>
      <c r="D266" s="26" t="s">
        <v>224</v>
      </c>
      <c r="E266" s="26" t="s">
        <v>133</v>
      </c>
      <c r="F266" s="60">
        <v>15</v>
      </c>
      <c r="G266" s="60">
        <v>15</v>
      </c>
      <c r="H266" s="60">
        <v>15</v>
      </c>
      <c r="I266" s="60">
        <v>15</v>
      </c>
      <c r="J266" s="60">
        <v>15</v>
      </c>
      <c r="K266" s="60">
        <v>15</v>
      </c>
      <c r="L266" s="60">
        <v>15</v>
      </c>
      <c r="M266" s="46"/>
      <c r="N266" s="46"/>
      <c r="O266" s="46"/>
      <c r="P266" s="46"/>
      <c r="R266" s="61" t="s">
        <v>470</v>
      </c>
      <c r="S266" s="51" t="s">
        <v>155</v>
      </c>
      <c r="T266" s="69" t="s">
        <v>476</v>
      </c>
      <c r="U266" s="69">
        <v>0.0115296803652968</v>
      </c>
      <c r="V266" s="61" t="s">
        <v>77</v>
      </c>
    </row>
    <row r="267" ht="14.5" spans="1:22">
      <c r="A267" s="31" t="s">
        <v>65</v>
      </c>
      <c r="B267" s="26"/>
      <c r="C267" s="26" t="s">
        <v>115</v>
      </c>
      <c r="D267" s="26" t="s">
        <v>226</v>
      </c>
      <c r="E267" s="26" t="s">
        <v>133</v>
      </c>
      <c r="F267" s="60">
        <v>15</v>
      </c>
      <c r="G267" s="60">
        <v>15</v>
      </c>
      <c r="H267" s="60">
        <v>15</v>
      </c>
      <c r="I267" s="60">
        <v>15</v>
      </c>
      <c r="J267" s="60">
        <v>15</v>
      </c>
      <c r="K267" s="60">
        <v>15</v>
      </c>
      <c r="L267" s="60">
        <v>15</v>
      </c>
      <c r="M267" s="46"/>
      <c r="N267" s="46"/>
      <c r="O267" s="46"/>
      <c r="P267" s="46"/>
      <c r="R267" s="61" t="s">
        <v>470</v>
      </c>
      <c r="S267" s="51" t="s">
        <v>155</v>
      </c>
      <c r="T267" s="69" t="s">
        <v>477</v>
      </c>
      <c r="U267" s="69">
        <v>0.0992009132420091</v>
      </c>
      <c r="V267" s="61" t="s">
        <v>77</v>
      </c>
    </row>
    <row r="268" ht="14.5" spans="1:22">
      <c r="A268" s="31" t="s">
        <v>70</v>
      </c>
      <c r="B268" s="26"/>
      <c r="C268" s="26" t="s">
        <v>118</v>
      </c>
      <c r="D268" s="26" t="s">
        <v>228</v>
      </c>
      <c r="E268" s="26" t="s">
        <v>133</v>
      </c>
      <c r="F268" s="60">
        <v>15</v>
      </c>
      <c r="G268" s="60">
        <v>15</v>
      </c>
      <c r="H268" s="60">
        <v>15</v>
      </c>
      <c r="I268" s="60">
        <v>15</v>
      </c>
      <c r="J268" s="60">
        <v>15</v>
      </c>
      <c r="K268" s="60">
        <v>15</v>
      </c>
      <c r="L268" s="60">
        <v>15</v>
      </c>
      <c r="M268" s="46"/>
      <c r="N268" s="46"/>
      <c r="O268" s="46"/>
      <c r="P268" s="46"/>
      <c r="R268" s="65" t="s">
        <v>470</v>
      </c>
      <c r="S268" s="51" t="s">
        <v>155</v>
      </c>
      <c r="T268" s="69" t="s">
        <v>478</v>
      </c>
      <c r="U268" s="69">
        <v>0.108219178082192</v>
      </c>
      <c r="V268" s="61" t="s">
        <v>77</v>
      </c>
    </row>
    <row r="269" ht="14.5" spans="1:22">
      <c r="A269" s="34" t="s">
        <v>75</v>
      </c>
      <c r="B269" s="26"/>
      <c r="C269" s="26" t="s">
        <v>120</v>
      </c>
      <c r="D269" s="26" t="s">
        <v>136</v>
      </c>
      <c r="E269" s="26" t="s">
        <v>133</v>
      </c>
      <c r="F269" s="60">
        <v>15</v>
      </c>
      <c r="G269" s="60">
        <v>15</v>
      </c>
      <c r="H269" s="60">
        <v>15</v>
      </c>
      <c r="I269" s="60">
        <v>15</v>
      </c>
      <c r="J269" s="60">
        <v>15</v>
      </c>
      <c r="K269" s="60">
        <v>15</v>
      </c>
      <c r="L269" s="60">
        <v>15</v>
      </c>
      <c r="M269" s="46"/>
      <c r="N269" s="46"/>
      <c r="O269" s="46"/>
      <c r="P269" s="46"/>
      <c r="R269" s="61" t="s">
        <v>470</v>
      </c>
      <c r="S269" s="51" t="s">
        <v>155</v>
      </c>
      <c r="T269" s="69" t="s">
        <v>479</v>
      </c>
      <c r="U269" s="69">
        <v>0.00901826484018265</v>
      </c>
      <c r="V269" s="61" t="s">
        <v>77</v>
      </c>
    </row>
    <row r="270" ht="14.5" spans="1:22">
      <c r="A270" s="35" t="s">
        <v>35</v>
      </c>
      <c r="B270" s="26"/>
      <c r="C270" s="26" t="s">
        <v>122</v>
      </c>
      <c r="D270" s="26" t="s">
        <v>218</v>
      </c>
      <c r="E270" s="26" t="s">
        <v>137</v>
      </c>
      <c r="F270" s="60">
        <v>15</v>
      </c>
      <c r="G270" s="60">
        <v>15</v>
      </c>
      <c r="H270" s="60">
        <v>15</v>
      </c>
      <c r="I270" s="60">
        <v>15</v>
      </c>
      <c r="J270" s="60">
        <v>15</v>
      </c>
      <c r="K270" s="60">
        <v>15</v>
      </c>
      <c r="L270" s="60">
        <v>15</v>
      </c>
      <c r="M270" s="46"/>
      <c r="N270" s="46" t="s">
        <v>450</v>
      </c>
      <c r="O270" s="46"/>
      <c r="P270" s="46"/>
      <c r="R270" s="61" t="s">
        <v>470</v>
      </c>
      <c r="S270" s="51" t="s">
        <v>155</v>
      </c>
      <c r="T270" s="69" t="s">
        <v>480</v>
      </c>
      <c r="U270" s="69">
        <v>0.138127853881279</v>
      </c>
      <c r="V270" s="61" t="s">
        <v>77</v>
      </c>
    </row>
    <row r="271" ht="14.5" spans="1:22">
      <c r="A271" s="35" t="s">
        <v>113</v>
      </c>
      <c r="B271" s="26"/>
      <c r="C271" s="26" t="s">
        <v>124</v>
      </c>
      <c r="D271" s="26" t="s">
        <v>222</v>
      </c>
      <c r="E271" s="26" t="s">
        <v>137</v>
      </c>
      <c r="F271" s="60">
        <v>15</v>
      </c>
      <c r="G271" s="60">
        <v>15</v>
      </c>
      <c r="H271" s="60">
        <v>15</v>
      </c>
      <c r="I271" s="60">
        <v>15</v>
      </c>
      <c r="J271" s="60">
        <v>15</v>
      </c>
      <c r="K271" s="60">
        <v>15</v>
      </c>
      <c r="L271" s="60">
        <v>15</v>
      </c>
      <c r="M271" s="46"/>
      <c r="N271" s="46"/>
      <c r="O271" s="46"/>
      <c r="P271" s="46"/>
      <c r="R271" s="61" t="s">
        <v>470</v>
      </c>
      <c r="S271" s="51" t="s">
        <v>155</v>
      </c>
      <c r="T271" s="69" t="s">
        <v>481</v>
      </c>
      <c r="U271" s="69">
        <v>0.150684931506849</v>
      </c>
      <c r="V271" s="61" t="s">
        <v>77</v>
      </c>
    </row>
    <row r="272" ht="14.5" spans="1:22">
      <c r="A272" s="32" t="s">
        <v>61</v>
      </c>
      <c r="B272" s="26"/>
      <c r="C272" s="26" t="s">
        <v>126</v>
      </c>
      <c r="D272" s="26" t="s">
        <v>224</v>
      </c>
      <c r="E272" s="26" t="s">
        <v>137</v>
      </c>
      <c r="F272" s="60">
        <v>15</v>
      </c>
      <c r="G272" s="60">
        <v>15</v>
      </c>
      <c r="H272" s="60">
        <v>15</v>
      </c>
      <c r="I272" s="60">
        <v>15</v>
      </c>
      <c r="J272" s="60">
        <v>15</v>
      </c>
      <c r="K272" s="60">
        <v>15</v>
      </c>
      <c r="L272" s="60">
        <v>15</v>
      </c>
      <c r="M272" s="46"/>
      <c r="N272" s="46"/>
      <c r="O272" s="46"/>
      <c r="P272" s="46"/>
      <c r="R272" s="66" t="s">
        <v>470</v>
      </c>
      <c r="S272" s="51" t="s">
        <v>155</v>
      </c>
      <c r="T272" s="70" t="s">
        <v>482</v>
      </c>
      <c r="U272" s="70">
        <v>0.0125570776255708</v>
      </c>
      <c r="V272" s="71" t="s">
        <v>77</v>
      </c>
    </row>
    <row r="273" ht="14.5" spans="1:16">
      <c r="A273" s="31" t="s">
        <v>65</v>
      </c>
      <c r="B273" s="26"/>
      <c r="C273" s="26" t="s">
        <v>128</v>
      </c>
      <c r="D273" s="26" t="s">
        <v>226</v>
      </c>
      <c r="E273" s="26" t="s">
        <v>137</v>
      </c>
      <c r="F273" s="60">
        <v>15</v>
      </c>
      <c r="G273" s="60">
        <v>15</v>
      </c>
      <c r="H273" s="60">
        <v>15</v>
      </c>
      <c r="I273" s="60">
        <v>15</v>
      </c>
      <c r="J273" s="60">
        <v>15</v>
      </c>
      <c r="K273" s="60">
        <v>15</v>
      </c>
      <c r="L273" s="60">
        <v>15</v>
      </c>
      <c r="M273" s="46"/>
      <c r="N273" s="46"/>
      <c r="O273" s="46"/>
      <c r="P273" s="46"/>
    </row>
    <row r="274" ht="14.5" spans="1:16">
      <c r="A274" s="31" t="s">
        <v>70</v>
      </c>
      <c r="B274" s="26"/>
      <c r="C274" s="26" t="s">
        <v>130</v>
      </c>
      <c r="D274" s="26" t="s">
        <v>228</v>
      </c>
      <c r="E274" s="26" t="s">
        <v>137</v>
      </c>
      <c r="F274" s="60">
        <v>15</v>
      </c>
      <c r="G274" s="60">
        <v>15</v>
      </c>
      <c r="H274" s="60">
        <v>15</v>
      </c>
      <c r="I274" s="60">
        <v>15</v>
      </c>
      <c r="J274" s="60">
        <v>15</v>
      </c>
      <c r="K274" s="60">
        <v>15</v>
      </c>
      <c r="L274" s="60">
        <v>15</v>
      </c>
      <c r="M274" s="46"/>
      <c r="N274" s="46"/>
      <c r="O274" s="46"/>
      <c r="P274" s="46"/>
    </row>
    <row r="275" ht="14.5" spans="1:16">
      <c r="A275" s="34" t="s">
        <v>75</v>
      </c>
      <c r="B275" s="26"/>
      <c r="C275" s="26" t="s">
        <v>134</v>
      </c>
      <c r="D275" s="26" t="s">
        <v>136</v>
      </c>
      <c r="E275" s="26" t="s">
        <v>137</v>
      </c>
      <c r="F275" s="60">
        <v>15</v>
      </c>
      <c r="G275" s="60">
        <v>15</v>
      </c>
      <c r="H275" s="60">
        <v>15</v>
      </c>
      <c r="I275" s="60">
        <v>15</v>
      </c>
      <c r="J275" s="60">
        <v>15</v>
      </c>
      <c r="K275" s="60">
        <v>15</v>
      </c>
      <c r="L275" s="60">
        <v>15</v>
      </c>
      <c r="M275" s="46"/>
      <c r="N275" s="46"/>
      <c r="O275" s="46"/>
      <c r="P275" s="46"/>
    </row>
    <row r="276" ht="14.5" spans="1:16">
      <c r="A276" s="35" t="s">
        <v>35</v>
      </c>
      <c r="B276" s="26"/>
      <c r="C276" s="26" t="s">
        <v>138</v>
      </c>
      <c r="D276" s="26" t="s">
        <v>218</v>
      </c>
      <c r="E276" s="26" t="s">
        <v>141</v>
      </c>
      <c r="F276" s="60">
        <v>15</v>
      </c>
      <c r="G276" s="60">
        <v>15</v>
      </c>
      <c r="H276" s="60">
        <v>15</v>
      </c>
      <c r="I276" s="60">
        <v>15</v>
      </c>
      <c r="J276" s="60">
        <v>15</v>
      </c>
      <c r="K276" s="60">
        <v>15</v>
      </c>
      <c r="L276" s="60">
        <v>15</v>
      </c>
      <c r="M276" s="46"/>
      <c r="N276" s="29" t="s">
        <v>451</v>
      </c>
      <c r="O276" s="46"/>
      <c r="P276" s="46"/>
    </row>
    <row r="277" ht="14.5" spans="1:16">
      <c r="A277" s="35" t="s">
        <v>113</v>
      </c>
      <c r="B277" s="26"/>
      <c r="C277" s="26" t="s">
        <v>142</v>
      </c>
      <c r="D277" s="26" t="s">
        <v>222</v>
      </c>
      <c r="E277" s="26" t="s">
        <v>141</v>
      </c>
      <c r="F277" s="60">
        <v>15</v>
      </c>
      <c r="G277" s="60">
        <v>15</v>
      </c>
      <c r="H277" s="60">
        <v>15</v>
      </c>
      <c r="I277" s="60">
        <v>15</v>
      </c>
      <c r="J277" s="60">
        <v>15</v>
      </c>
      <c r="K277" s="60">
        <v>15</v>
      </c>
      <c r="L277" s="60">
        <v>15</v>
      </c>
      <c r="M277" s="46"/>
      <c r="N277" s="46"/>
      <c r="O277" s="46"/>
      <c r="P277" s="46"/>
    </row>
    <row r="278" ht="14.5" spans="1:16">
      <c r="A278" s="32" t="s">
        <v>61</v>
      </c>
      <c r="B278" s="26"/>
      <c r="C278" s="26" t="s">
        <v>144</v>
      </c>
      <c r="D278" s="26" t="s">
        <v>224</v>
      </c>
      <c r="E278" s="26" t="s">
        <v>141</v>
      </c>
      <c r="F278" s="60">
        <v>15</v>
      </c>
      <c r="G278" s="60">
        <v>15</v>
      </c>
      <c r="H278" s="60">
        <v>15</v>
      </c>
      <c r="I278" s="60">
        <v>15</v>
      </c>
      <c r="J278" s="60">
        <v>15</v>
      </c>
      <c r="K278" s="60">
        <v>15</v>
      </c>
      <c r="L278" s="60">
        <v>15</v>
      </c>
      <c r="M278" s="46"/>
      <c r="N278" s="46"/>
      <c r="O278" s="46"/>
      <c r="P278" s="46"/>
    </row>
    <row r="279" ht="14.5" spans="1:16">
      <c r="A279" s="31" t="s">
        <v>65</v>
      </c>
      <c r="B279" s="26"/>
      <c r="C279" s="26" t="s">
        <v>146</v>
      </c>
      <c r="D279" s="26" t="s">
        <v>226</v>
      </c>
      <c r="E279" s="26" t="s">
        <v>141</v>
      </c>
      <c r="F279" s="60">
        <v>15</v>
      </c>
      <c r="G279" s="60">
        <v>15</v>
      </c>
      <c r="H279" s="60">
        <v>15</v>
      </c>
      <c r="I279" s="60">
        <v>15</v>
      </c>
      <c r="J279" s="60">
        <v>15</v>
      </c>
      <c r="K279" s="60">
        <v>15</v>
      </c>
      <c r="L279" s="60">
        <v>15</v>
      </c>
      <c r="M279" s="46"/>
      <c r="N279" s="46"/>
      <c r="O279" s="46"/>
      <c r="P279" s="46"/>
    </row>
    <row r="280" ht="14.5" spans="1:16">
      <c r="A280" s="31" t="s">
        <v>70</v>
      </c>
      <c r="B280" s="26"/>
      <c r="C280" s="26" t="s">
        <v>148</v>
      </c>
      <c r="D280" s="26" t="s">
        <v>228</v>
      </c>
      <c r="E280" s="26" t="s">
        <v>141</v>
      </c>
      <c r="F280" s="60">
        <v>15</v>
      </c>
      <c r="G280" s="60">
        <v>15</v>
      </c>
      <c r="H280" s="60">
        <v>15</v>
      </c>
      <c r="I280" s="60">
        <v>15</v>
      </c>
      <c r="J280" s="60">
        <v>15</v>
      </c>
      <c r="K280" s="60">
        <v>15</v>
      </c>
      <c r="L280" s="60">
        <v>15</v>
      </c>
      <c r="M280" s="46"/>
      <c r="N280" s="46"/>
      <c r="O280" s="46"/>
      <c r="P280" s="46"/>
    </row>
    <row r="281" ht="14.5" spans="1:16">
      <c r="A281" s="34" t="s">
        <v>75</v>
      </c>
      <c r="B281" s="26"/>
      <c r="C281" s="26" t="s">
        <v>150</v>
      </c>
      <c r="D281" s="26" t="s">
        <v>136</v>
      </c>
      <c r="E281" s="26" t="s">
        <v>141</v>
      </c>
      <c r="F281" s="60">
        <v>15</v>
      </c>
      <c r="G281" s="60">
        <v>15</v>
      </c>
      <c r="H281" s="60">
        <v>15</v>
      </c>
      <c r="I281" s="60">
        <v>15</v>
      </c>
      <c r="J281" s="60">
        <v>15</v>
      </c>
      <c r="K281" s="60">
        <v>15</v>
      </c>
      <c r="L281" s="60">
        <v>15</v>
      </c>
      <c r="M281" s="46"/>
      <c r="N281" s="46"/>
      <c r="O281" s="46"/>
      <c r="P281" s="46"/>
    </row>
    <row r="282" ht="14.5" spans="1:16">
      <c r="A282" s="35" t="s">
        <v>35</v>
      </c>
      <c r="B282" s="26"/>
      <c r="C282" s="26" t="s">
        <v>152</v>
      </c>
      <c r="D282" s="26" t="s">
        <v>218</v>
      </c>
      <c r="E282" s="26" t="s">
        <v>143</v>
      </c>
      <c r="F282" s="60">
        <v>15</v>
      </c>
      <c r="G282" s="60">
        <v>15</v>
      </c>
      <c r="H282" s="60">
        <v>15</v>
      </c>
      <c r="I282" s="60">
        <v>15</v>
      </c>
      <c r="J282" s="60">
        <v>15</v>
      </c>
      <c r="K282" s="60">
        <v>15</v>
      </c>
      <c r="L282" s="60">
        <v>15</v>
      </c>
      <c r="M282" s="46"/>
      <c r="N282" s="29" t="s">
        <v>452</v>
      </c>
      <c r="O282" s="46"/>
      <c r="P282" s="46"/>
    </row>
    <row r="283" ht="14.5" spans="1:16">
      <c r="A283" s="35" t="s">
        <v>113</v>
      </c>
      <c r="B283" s="26"/>
      <c r="C283" s="26" t="s">
        <v>154</v>
      </c>
      <c r="D283" s="26" t="s">
        <v>222</v>
      </c>
      <c r="E283" s="26" t="s">
        <v>143</v>
      </c>
      <c r="F283" s="60">
        <v>15</v>
      </c>
      <c r="G283" s="60">
        <v>15</v>
      </c>
      <c r="H283" s="60">
        <v>15</v>
      </c>
      <c r="I283" s="60">
        <v>15</v>
      </c>
      <c r="J283" s="60">
        <v>15</v>
      </c>
      <c r="K283" s="60">
        <v>15</v>
      </c>
      <c r="L283" s="60">
        <v>15</v>
      </c>
      <c r="M283" s="46"/>
      <c r="N283" s="46"/>
      <c r="O283" s="46"/>
      <c r="P283" s="46"/>
    </row>
    <row r="284" ht="14.5" spans="1:16">
      <c r="A284" s="32" t="s">
        <v>61</v>
      </c>
      <c r="B284" s="26"/>
      <c r="C284" s="26" t="s">
        <v>156</v>
      </c>
      <c r="D284" s="26" t="s">
        <v>224</v>
      </c>
      <c r="E284" s="26" t="s">
        <v>143</v>
      </c>
      <c r="F284" s="60">
        <v>15</v>
      </c>
      <c r="G284" s="60">
        <v>15</v>
      </c>
      <c r="H284" s="60">
        <v>15</v>
      </c>
      <c r="I284" s="60">
        <v>15</v>
      </c>
      <c r="J284" s="60">
        <v>15</v>
      </c>
      <c r="K284" s="60">
        <v>15</v>
      </c>
      <c r="L284" s="60">
        <v>15</v>
      </c>
      <c r="M284" s="46"/>
      <c r="N284" s="46"/>
      <c r="O284" s="46"/>
      <c r="P284" s="46"/>
    </row>
    <row r="285" ht="14.5" spans="1:16">
      <c r="A285" s="31" t="s">
        <v>65</v>
      </c>
      <c r="B285" s="26"/>
      <c r="C285" s="26" t="s">
        <v>158</v>
      </c>
      <c r="D285" s="26" t="s">
        <v>226</v>
      </c>
      <c r="E285" s="26" t="s">
        <v>143</v>
      </c>
      <c r="F285" s="60">
        <v>15</v>
      </c>
      <c r="G285" s="60">
        <v>15</v>
      </c>
      <c r="H285" s="60">
        <v>15</v>
      </c>
      <c r="I285" s="60">
        <v>15</v>
      </c>
      <c r="J285" s="60">
        <v>15</v>
      </c>
      <c r="K285" s="60">
        <v>15</v>
      </c>
      <c r="L285" s="60">
        <v>15</v>
      </c>
      <c r="M285" s="46"/>
      <c r="N285" s="46"/>
      <c r="O285" s="46"/>
      <c r="P285" s="46"/>
    </row>
    <row r="286" ht="14.5" spans="1:16">
      <c r="A286" s="31" t="s">
        <v>70</v>
      </c>
      <c r="B286" s="26"/>
      <c r="C286" s="26" t="s">
        <v>160</v>
      </c>
      <c r="D286" s="26" t="s">
        <v>228</v>
      </c>
      <c r="E286" s="26" t="s">
        <v>143</v>
      </c>
      <c r="F286" s="60">
        <v>15</v>
      </c>
      <c r="G286" s="60">
        <v>15</v>
      </c>
      <c r="H286" s="60">
        <v>15</v>
      </c>
      <c r="I286" s="60">
        <v>15</v>
      </c>
      <c r="J286" s="60">
        <v>15</v>
      </c>
      <c r="K286" s="60">
        <v>15</v>
      </c>
      <c r="L286" s="60">
        <v>15</v>
      </c>
      <c r="M286" s="46"/>
      <c r="N286" s="46"/>
      <c r="O286" s="46"/>
      <c r="P286" s="46"/>
    </row>
    <row r="287" ht="14.5" spans="1:16">
      <c r="A287" s="34" t="s">
        <v>75</v>
      </c>
      <c r="B287" s="26"/>
      <c r="C287" s="26" t="s">
        <v>162</v>
      </c>
      <c r="D287" s="26" t="s">
        <v>136</v>
      </c>
      <c r="E287" s="26" t="s">
        <v>143</v>
      </c>
      <c r="F287" s="60">
        <v>15</v>
      </c>
      <c r="G287" s="60">
        <v>15</v>
      </c>
      <c r="H287" s="60">
        <v>15</v>
      </c>
      <c r="I287" s="60">
        <v>15</v>
      </c>
      <c r="J287" s="60">
        <v>15</v>
      </c>
      <c r="K287" s="60">
        <v>15</v>
      </c>
      <c r="L287" s="60">
        <v>15</v>
      </c>
      <c r="M287" s="46"/>
      <c r="N287" s="46"/>
      <c r="O287" s="46"/>
      <c r="P287" s="46"/>
    </row>
    <row r="288" ht="14.5" spans="1:16">
      <c r="A288" s="35" t="s">
        <v>35</v>
      </c>
      <c r="B288" s="26"/>
      <c r="C288" s="26" t="s">
        <v>164</v>
      </c>
      <c r="D288" s="26" t="s">
        <v>218</v>
      </c>
      <c r="E288" s="26" t="s">
        <v>145</v>
      </c>
      <c r="F288" s="60">
        <v>15</v>
      </c>
      <c r="G288" s="60">
        <v>15</v>
      </c>
      <c r="H288" s="60">
        <v>15</v>
      </c>
      <c r="I288" s="60">
        <v>15</v>
      </c>
      <c r="J288" s="60">
        <v>15</v>
      </c>
      <c r="K288" s="60">
        <v>15</v>
      </c>
      <c r="L288" s="60">
        <v>15</v>
      </c>
      <c r="M288" s="46"/>
      <c r="N288" s="29" t="s">
        <v>453</v>
      </c>
      <c r="O288" s="46"/>
      <c r="P288" s="46"/>
    </row>
    <row r="289" ht="14.5" spans="1:16">
      <c r="A289" s="35" t="s">
        <v>113</v>
      </c>
      <c r="B289" s="26"/>
      <c r="C289" s="26" t="s">
        <v>166</v>
      </c>
      <c r="D289" s="26" t="s">
        <v>222</v>
      </c>
      <c r="E289" s="26" t="s">
        <v>145</v>
      </c>
      <c r="F289" s="60">
        <v>15</v>
      </c>
      <c r="G289" s="60">
        <v>15</v>
      </c>
      <c r="H289" s="60">
        <v>15</v>
      </c>
      <c r="I289" s="60">
        <v>15</v>
      </c>
      <c r="J289" s="60">
        <v>15</v>
      </c>
      <c r="K289" s="60">
        <v>15</v>
      </c>
      <c r="L289" s="60">
        <v>15</v>
      </c>
      <c r="M289" s="46"/>
      <c r="N289" s="46"/>
      <c r="O289" s="46"/>
      <c r="P289" s="46"/>
    </row>
    <row r="290" ht="14.5" spans="1:16">
      <c r="A290" s="32" t="s">
        <v>61</v>
      </c>
      <c r="B290" s="26"/>
      <c r="C290" s="26" t="s">
        <v>168</v>
      </c>
      <c r="D290" s="26" t="s">
        <v>224</v>
      </c>
      <c r="E290" s="26" t="s">
        <v>145</v>
      </c>
      <c r="F290" s="60">
        <v>15</v>
      </c>
      <c r="G290" s="60">
        <v>15</v>
      </c>
      <c r="H290" s="60">
        <v>15</v>
      </c>
      <c r="I290" s="60">
        <v>15</v>
      </c>
      <c r="J290" s="60">
        <v>15</v>
      </c>
      <c r="K290" s="60">
        <v>15</v>
      </c>
      <c r="L290" s="60">
        <v>15</v>
      </c>
      <c r="M290" s="46"/>
      <c r="N290" s="46"/>
      <c r="O290" s="46"/>
      <c r="P290" s="46"/>
    </row>
    <row r="291" ht="14.5" spans="1:16">
      <c r="A291" s="31" t="s">
        <v>65</v>
      </c>
      <c r="B291" s="26"/>
      <c r="C291" s="26" t="s">
        <v>170</v>
      </c>
      <c r="D291" s="26" t="s">
        <v>226</v>
      </c>
      <c r="E291" s="26" t="s">
        <v>145</v>
      </c>
      <c r="F291" s="60">
        <v>15</v>
      </c>
      <c r="G291" s="60">
        <v>15</v>
      </c>
      <c r="H291" s="60">
        <v>15</v>
      </c>
      <c r="I291" s="60">
        <v>15</v>
      </c>
      <c r="J291" s="60">
        <v>15</v>
      </c>
      <c r="K291" s="60">
        <v>15</v>
      </c>
      <c r="L291" s="60">
        <v>15</v>
      </c>
      <c r="M291" s="46"/>
      <c r="N291" s="46"/>
      <c r="O291" s="46"/>
      <c r="P291" s="46"/>
    </row>
    <row r="292" ht="14.5" spans="1:16">
      <c r="A292" s="31" t="s">
        <v>70</v>
      </c>
      <c r="B292" s="26"/>
      <c r="C292" s="26" t="s">
        <v>172</v>
      </c>
      <c r="D292" s="26" t="s">
        <v>228</v>
      </c>
      <c r="E292" s="26" t="s">
        <v>145</v>
      </c>
      <c r="F292" s="60">
        <v>15</v>
      </c>
      <c r="G292" s="60">
        <v>15</v>
      </c>
      <c r="H292" s="60">
        <v>15</v>
      </c>
      <c r="I292" s="60">
        <v>15</v>
      </c>
      <c r="J292" s="60">
        <v>15</v>
      </c>
      <c r="K292" s="60">
        <v>15</v>
      </c>
      <c r="L292" s="60">
        <v>15</v>
      </c>
      <c r="M292" s="46"/>
      <c r="N292" s="46"/>
      <c r="O292" s="46"/>
      <c r="P292" s="46"/>
    </row>
    <row r="293" ht="14.5" spans="1:16">
      <c r="A293" s="34" t="s">
        <v>75</v>
      </c>
      <c r="B293" s="26"/>
      <c r="C293" s="26" t="s">
        <v>174</v>
      </c>
      <c r="D293" s="26" t="s">
        <v>136</v>
      </c>
      <c r="E293" s="26" t="s">
        <v>145</v>
      </c>
      <c r="F293" s="60">
        <v>15</v>
      </c>
      <c r="G293" s="60">
        <v>15</v>
      </c>
      <c r="H293" s="60">
        <v>15</v>
      </c>
      <c r="I293" s="60">
        <v>15</v>
      </c>
      <c r="J293" s="60">
        <v>15</v>
      </c>
      <c r="K293" s="60">
        <v>15</v>
      </c>
      <c r="L293" s="60">
        <v>15</v>
      </c>
      <c r="M293" s="46"/>
      <c r="N293" s="46"/>
      <c r="O293" s="46"/>
      <c r="P293" s="46"/>
    </row>
    <row r="294" ht="14.5" spans="1:16">
      <c r="A294" s="35" t="s">
        <v>35</v>
      </c>
      <c r="B294" s="26"/>
      <c r="C294" s="26" t="s">
        <v>176</v>
      </c>
      <c r="D294" s="26" t="s">
        <v>218</v>
      </c>
      <c r="E294" s="26" t="s">
        <v>147</v>
      </c>
      <c r="F294" s="60">
        <v>15</v>
      </c>
      <c r="G294" s="60">
        <v>15</v>
      </c>
      <c r="H294" s="60">
        <v>15</v>
      </c>
      <c r="I294" s="60">
        <v>15</v>
      </c>
      <c r="J294" s="60">
        <v>15</v>
      </c>
      <c r="K294" s="60">
        <v>15</v>
      </c>
      <c r="L294" s="60">
        <v>15</v>
      </c>
      <c r="M294" s="46"/>
      <c r="N294" s="29" t="s">
        <v>454</v>
      </c>
      <c r="O294" s="46"/>
      <c r="P294" s="46"/>
    </row>
    <row r="295" ht="14.5" spans="1:16">
      <c r="A295" s="35" t="s">
        <v>113</v>
      </c>
      <c r="B295" s="26"/>
      <c r="C295" s="26" t="s">
        <v>178</v>
      </c>
      <c r="D295" s="26" t="s">
        <v>222</v>
      </c>
      <c r="E295" s="26" t="s">
        <v>147</v>
      </c>
      <c r="F295" s="60">
        <v>15</v>
      </c>
      <c r="G295" s="60">
        <v>15</v>
      </c>
      <c r="H295" s="60">
        <v>15</v>
      </c>
      <c r="I295" s="60">
        <v>15</v>
      </c>
      <c r="J295" s="60">
        <v>15</v>
      </c>
      <c r="K295" s="60">
        <v>15</v>
      </c>
      <c r="L295" s="60">
        <v>15</v>
      </c>
      <c r="M295" s="46"/>
      <c r="N295" s="46"/>
      <c r="O295" s="46"/>
      <c r="P295" s="46"/>
    </row>
    <row r="296" ht="14.5" spans="1:16">
      <c r="A296" s="32" t="s">
        <v>61</v>
      </c>
      <c r="B296" s="26"/>
      <c r="C296" s="26" t="s">
        <v>180</v>
      </c>
      <c r="D296" s="26" t="s">
        <v>224</v>
      </c>
      <c r="E296" s="26" t="s">
        <v>147</v>
      </c>
      <c r="F296" s="60">
        <v>15</v>
      </c>
      <c r="G296" s="60">
        <v>15</v>
      </c>
      <c r="H296" s="60">
        <v>15</v>
      </c>
      <c r="I296" s="60">
        <v>15</v>
      </c>
      <c r="J296" s="60">
        <v>15</v>
      </c>
      <c r="K296" s="60">
        <v>15</v>
      </c>
      <c r="L296" s="60">
        <v>15</v>
      </c>
      <c r="M296" s="46"/>
      <c r="N296" s="46"/>
      <c r="O296" s="46"/>
      <c r="P296" s="46"/>
    </row>
    <row r="297" ht="14.5" spans="1:16">
      <c r="A297" s="31" t="s">
        <v>65</v>
      </c>
      <c r="B297" s="26"/>
      <c r="C297" s="26" t="s">
        <v>182</v>
      </c>
      <c r="D297" s="26" t="s">
        <v>226</v>
      </c>
      <c r="E297" s="26" t="s">
        <v>147</v>
      </c>
      <c r="F297" s="60">
        <v>15</v>
      </c>
      <c r="G297" s="60">
        <v>15</v>
      </c>
      <c r="H297" s="60">
        <v>15</v>
      </c>
      <c r="I297" s="60">
        <v>15</v>
      </c>
      <c r="J297" s="60">
        <v>15</v>
      </c>
      <c r="K297" s="60">
        <v>15</v>
      </c>
      <c r="L297" s="60">
        <v>15</v>
      </c>
      <c r="M297" s="46"/>
      <c r="N297" s="46"/>
      <c r="O297" s="46"/>
      <c r="P297" s="46"/>
    </row>
    <row r="298" ht="14.5" spans="1:16">
      <c r="A298" s="31" t="s">
        <v>70</v>
      </c>
      <c r="B298" s="26"/>
      <c r="C298" s="26" t="s">
        <v>184</v>
      </c>
      <c r="D298" s="26" t="s">
        <v>228</v>
      </c>
      <c r="E298" s="26" t="s">
        <v>147</v>
      </c>
      <c r="F298" s="60">
        <v>15</v>
      </c>
      <c r="G298" s="60">
        <v>15</v>
      </c>
      <c r="H298" s="60">
        <v>15</v>
      </c>
      <c r="I298" s="60">
        <v>15</v>
      </c>
      <c r="J298" s="60">
        <v>15</v>
      </c>
      <c r="K298" s="60">
        <v>15</v>
      </c>
      <c r="L298" s="60">
        <v>15</v>
      </c>
      <c r="M298" s="46"/>
      <c r="N298" s="46"/>
      <c r="O298" s="46"/>
      <c r="P298" s="46"/>
    </row>
    <row r="299" ht="14.5" spans="1:16">
      <c r="A299" s="34" t="s">
        <v>75</v>
      </c>
      <c r="B299" s="26"/>
      <c r="C299" s="26" t="s">
        <v>186</v>
      </c>
      <c r="D299" s="26" t="s">
        <v>136</v>
      </c>
      <c r="E299" s="26" t="s">
        <v>147</v>
      </c>
      <c r="F299" s="60">
        <v>15</v>
      </c>
      <c r="G299" s="60">
        <v>15</v>
      </c>
      <c r="H299" s="60">
        <v>15</v>
      </c>
      <c r="I299" s="60">
        <v>15</v>
      </c>
      <c r="J299" s="60">
        <v>15</v>
      </c>
      <c r="K299" s="60">
        <v>15</v>
      </c>
      <c r="L299" s="60">
        <v>15</v>
      </c>
      <c r="M299" s="46"/>
      <c r="N299" s="46"/>
      <c r="O299" s="46"/>
      <c r="P299" s="46"/>
    </row>
    <row r="300" ht="14.5" spans="1:16">
      <c r="A300" s="35" t="s">
        <v>35</v>
      </c>
      <c r="B300" s="26"/>
      <c r="C300" s="26" t="s">
        <v>188</v>
      </c>
      <c r="D300" s="26" t="s">
        <v>218</v>
      </c>
      <c r="E300" s="26" t="s">
        <v>149</v>
      </c>
      <c r="F300" s="60">
        <v>15</v>
      </c>
      <c r="G300" s="60">
        <v>15</v>
      </c>
      <c r="H300" s="60">
        <v>15</v>
      </c>
      <c r="I300" s="60">
        <v>15</v>
      </c>
      <c r="J300" s="60">
        <v>15</v>
      </c>
      <c r="K300" s="60">
        <v>15</v>
      </c>
      <c r="L300" s="60">
        <v>15</v>
      </c>
      <c r="M300" s="46"/>
      <c r="N300" s="29" t="s">
        <v>455</v>
      </c>
      <c r="O300" s="46"/>
      <c r="P300" s="46"/>
    </row>
    <row r="301" ht="14.5" spans="1:16">
      <c r="A301" s="35" t="s">
        <v>113</v>
      </c>
      <c r="B301" s="26"/>
      <c r="C301" s="26" t="s">
        <v>190</v>
      </c>
      <c r="D301" s="26" t="s">
        <v>222</v>
      </c>
      <c r="E301" s="26" t="s">
        <v>149</v>
      </c>
      <c r="F301" s="60">
        <v>15</v>
      </c>
      <c r="G301" s="60">
        <v>15</v>
      </c>
      <c r="H301" s="60">
        <v>15</v>
      </c>
      <c r="I301" s="60">
        <v>15</v>
      </c>
      <c r="J301" s="60">
        <v>15</v>
      </c>
      <c r="K301" s="60">
        <v>15</v>
      </c>
      <c r="L301" s="60">
        <v>15</v>
      </c>
      <c r="M301" s="46"/>
      <c r="N301" s="46"/>
      <c r="O301" s="46"/>
      <c r="P301" s="46"/>
    </row>
    <row r="302" ht="14.5" spans="1:16">
      <c r="A302" s="32" t="s">
        <v>61</v>
      </c>
      <c r="B302" s="26"/>
      <c r="C302" s="26" t="s">
        <v>192</v>
      </c>
      <c r="D302" s="26" t="s">
        <v>224</v>
      </c>
      <c r="E302" s="26" t="s">
        <v>149</v>
      </c>
      <c r="F302" s="60">
        <v>15</v>
      </c>
      <c r="G302" s="60">
        <v>15</v>
      </c>
      <c r="H302" s="60">
        <v>15</v>
      </c>
      <c r="I302" s="60">
        <v>15</v>
      </c>
      <c r="J302" s="60">
        <v>15</v>
      </c>
      <c r="K302" s="60">
        <v>15</v>
      </c>
      <c r="L302" s="60">
        <v>15</v>
      </c>
      <c r="M302" s="46"/>
      <c r="N302" s="46"/>
      <c r="O302" s="46"/>
      <c r="P302" s="46"/>
    </row>
    <row r="303" ht="14.5" spans="1:16">
      <c r="A303" s="31" t="s">
        <v>65</v>
      </c>
      <c r="B303" s="26"/>
      <c r="C303" s="26" t="s">
        <v>194</v>
      </c>
      <c r="D303" s="26" t="s">
        <v>226</v>
      </c>
      <c r="E303" s="26" t="s">
        <v>149</v>
      </c>
      <c r="F303" s="60">
        <v>15</v>
      </c>
      <c r="G303" s="60">
        <v>15</v>
      </c>
      <c r="H303" s="60">
        <v>15</v>
      </c>
      <c r="I303" s="60">
        <v>15</v>
      </c>
      <c r="J303" s="60">
        <v>15</v>
      </c>
      <c r="K303" s="60">
        <v>15</v>
      </c>
      <c r="L303" s="60">
        <v>15</v>
      </c>
      <c r="M303" s="46"/>
      <c r="N303" s="46"/>
      <c r="O303" s="46"/>
      <c r="P303" s="46"/>
    </row>
    <row r="304" ht="14.5" spans="1:16">
      <c r="A304" s="31" t="s">
        <v>70</v>
      </c>
      <c r="B304" s="26"/>
      <c r="C304" s="26" t="s">
        <v>196</v>
      </c>
      <c r="D304" s="26" t="s">
        <v>228</v>
      </c>
      <c r="E304" s="26" t="s">
        <v>149</v>
      </c>
      <c r="F304" s="60">
        <v>15</v>
      </c>
      <c r="G304" s="60">
        <v>15</v>
      </c>
      <c r="H304" s="60">
        <v>15</v>
      </c>
      <c r="I304" s="60">
        <v>15</v>
      </c>
      <c r="J304" s="60">
        <v>15</v>
      </c>
      <c r="K304" s="60">
        <v>15</v>
      </c>
      <c r="L304" s="60">
        <v>15</v>
      </c>
      <c r="M304" s="46"/>
      <c r="N304" s="46"/>
      <c r="O304" s="46"/>
      <c r="P304" s="46"/>
    </row>
    <row r="305" ht="14.5" spans="1:16">
      <c r="A305" s="34" t="s">
        <v>75</v>
      </c>
      <c r="B305" s="26"/>
      <c r="C305" s="26" t="s">
        <v>198</v>
      </c>
      <c r="D305" s="26" t="s">
        <v>136</v>
      </c>
      <c r="E305" s="26" t="s">
        <v>149</v>
      </c>
      <c r="F305" s="60">
        <v>15</v>
      </c>
      <c r="G305" s="60">
        <v>15</v>
      </c>
      <c r="H305" s="60">
        <v>15</v>
      </c>
      <c r="I305" s="60">
        <v>15</v>
      </c>
      <c r="J305" s="60">
        <v>15</v>
      </c>
      <c r="K305" s="60">
        <v>15</v>
      </c>
      <c r="L305" s="60">
        <v>15</v>
      </c>
      <c r="M305" s="46"/>
      <c r="N305" s="46"/>
      <c r="O305" s="46"/>
      <c r="P305" s="46"/>
    </row>
    <row r="306" ht="14.5" spans="1:16">
      <c r="A306" s="35" t="s">
        <v>35</v>
      </c>
      <c r="B306" s="26"/>
      <c r="C306" s="26" t="s">
        <v>200</v>
      </c>
      <c r="D306" s="26" t="s">
        <v>218</v>
      </c>
      <c r="E306" s="26" t="s">
        <v>151</v>
      </c>
      <c r="F306" s="60">
        <v>15</v>
      </c>
      <c r="G306" s="60">
        <v>15</v>
      </c>
      <c r="H306" s="60">
        <v>15</v>
      </c>
      <c r="I306" s="60">
        <v>15</v>
      </c>
      <c r="J306" s="60">
        <v>15</v>
      </c>
      <c r="K306" s="60">
        <v>15</v>
      </c>
      <c r="L306" s="60">
        <v>15</v>
      </c>
      <c r="M306" s="46"/>
      <c r="N306" s="29" t="s">
        <v>456</v>
      </c>
      <c r="O306" s="46"/>
      <c r="P306" s="46"/>
    </row>
    <row r="307" ht="14.5" spans="1:16">
      <c r="A307" s="35" t="s">
        <v>113</v>
      </c>
      <c r="B307" s="26"/>
      <c r="C307" s="26" t="s">
        <v>202</v>
      </c>
      <c r="D307" s="26" t="s">
        <v>222</v>
      </c>
      <c r="E307" s="26" t="s">
        <v>151</v>
      </c>
      <c r="F307" s="60">
        <v>15</v>
      </c>
      <c r="G307" s="60">
        <v>15</v>
      </c>
      <c r="H307" s="60">
        <v>15</v>
      </c>
      <c r="I307" s="60">
        <v>15</v>
      </c>
      <c r="J307" s="60">
        <v>15</v>
      </c>
      <c r="K307" s="60">
        <v>15</v>
      </c>
      <c r="L307" s="60">
        <v>15</v>
      </c>
      <c r="M307" s="46"/>
      <c r="N307" s="46"/>
      <c r="O307" s="46"/>
      <c r="P307" s="46"/>
    </row>
    <row r="308" ht="14.5" spans="1:16">
      <c r="A308" s="32" t="s">
        <v>61</v>
      </c>
      <c r="B308" s="26"/>
      <c r="C308" s="26" t="s">
        <v>204</v>
      </c>
      <c r="D308" s="26" t="s">
        <v>224</v>
      </c>
      <c r="E308" s="26" t="s">
        <v>151</v>
      </c>
      <c r="F308" s="60">
        <v>15</v>
      </c>
      <c r="G308" s="60">
        <v>15</v>
      </c>
      <c r="H308" s="60">
        <v>15</v>
      </c>
      <c r="I308" s="60">
        <v>15</v>
      </c>
      <c r="J308" s="60">
        <v>15</v>
      </c>
      <c r="K308" s="60">
        <v>15</v>
      </c>
      <c r="L308" s="60">
        <v>15</v>
      </c>
      <c r="M308" s="46"/>
      <c r="N308" s="46"/>
      <c r="O308" s="46"/>
      <c r="P308" s="46"/>
    </row>
    <row r="309" ht="14.5" spans="1:16">
      <c r="A309" s="31" t="s">
        <v>65</v>
      </c>
      <c r="B309" s="26"/>
      <c r="C309" s="26" t="s">
        <v>206</v>
      </c>
      <c r="D309" s="26" t="s">
        <v>226</v>
      </c>
      <c r="E309" s="26" t="s">
        <v>151</v>
      </c>
      <c r="F309" s="60">
        <v>15</v>
      </c>
      <c r="G309" s="60">
        <v>15</v>
      </c>
      <c r="H309" s="60">
        <v>15</v>
      </c>
      <c r="I309" s="60">
        <v>15</v>
      </c>
      <c r="J309" s="60">
        <v>15</v>
      </c>
      <c r="K309" s="60">
        <v>15</v>
      </c>
      <c r="L309" s="60">
        <v>15</v>
      </c>
      <c r="M309" s="46"/>
      <c r="N309" s="46"/>
      <c r="O309" s="46"/>
      <c r="P309" s="46"/>
    </row>
    <row r="310" ht="14.5" spans="1:16">
      <c r="A310" s="31" t="s">
        <v>70</v>
      </c>
      <c r="B310" s="26"/>
      <c r="C310" s="26" t="s">
        <v>208</v>
      </c>
      <c r="D310" s="26" t="s">
        <v>228</v>
      </c>
      <c r="E310" s="26" t="s">
        <v>151</v>
      </c>
      <c r="F310" s="60">
        <v>15</v>
      </c>
      <c r="G310" s="60">
        <v>15</v>
      </c>
      <c r="H310" s="60">
        <v>15</v>
      </c>
      <c r="I310" s="60">
        <v>15</v>
      </c>
      <c r="J310" s="60">
        <v>15</v>
      </c>
      <c r="K310" s="60">
        <v>15</v>
      </c>
      <c r="L310" s="60">
        <v>15</v>
      </c>
      <c r="M310" s="46"/>
      <c r="N310" s="46"/>
      <c r="O310" s="46"/>
      <c r="P310" s="46"/>
    </row>
    <row r="311" ht="14.5" spans="1:16">
      <c r="A311" s="34" t="s">
        <v>75</v>
      </c>
      <c r="B311" s="26"/>
      <c r="C311" s="26" t="s">
        <v>210</v>
      </c>
      <c r="D311" s="26" t="s">
        <v>136</v>
      </c>
      <c r="E311" s="26" t="s">
        <v>151</v>
      </c>
      <c r="F311" s="60">
        <v>15</v>
      </c>
      <c r="G311" s="60">
        <v>15</v>
      </c>
      <c r="H311" s="60">
        <v>15</v>
      </c>
      <c r="I311" s="60">
        <v>15</v>
      </c>
      <c r="J311" s="60">
        <v>15</v>
      </c>
      <c r="K311" s="60">
        <v>15</v>
      </c>
      <c r="L311" s="60">
        <v>15</v>
      </c>
      <c r="M311" s="46"/>
      <c r="N311" s="46"/>
      <c r="O311" s="46"/>
      <c r="P311" s="46"/>
    </row>
    <row r="312" ht="14.5" spans="1:16">
      <c r="A312" s="35" t="s">
        <v>35</v>
      </c>
      <c r="B312" s="26"/>
      <c r="C312" s="26" t="s">
        <v>212</v>
      </c>
      <c r="D312" s="26" t="s">
        <v>218</v>
      </c>
      <c r="E312" s="26" t="s">
        <v>153</v>
      </c>
      <c r="F312" s="60">
        <v>15</v>
      </c>
      <c r="G312" s="60">
        <v>15</v>
      </c>
      <c r="H312" s="60">
        <v>15</v>
      </c>
      <c r="I312" s="60">
        <v>15</v>
      </c>
      <c r="J312" s="60">
        <v>15</v>
      </c>
      <c r="K312" s="60">
        <v>15</v>
      </c>
      <c r="L312" s="60">
        <v>15</v>
      </c>
      <c r="M312" s="46"/>
      <c r="N312" s="29" t="s">
        <v>457</v>
      </c>
      <c r="O312" s="46"/>
      <c r="P312" s="46"/>
    </row>
    <row r="313" ht="14.5" spans="1:16">
      <c r="A313" s="35" t="s">
        <v>113</v>
      </c>
      <c r="B313" s="26"/>
      <c r="C313" s="26" t="s">
        <v>214</v>
      </c>
      <c r="D313" s="26" t="s">
        <v>222</v>
      </c>
      <c r="E313" s="26" t="s">
        <v>153</v>
      </c>
      <c r="F313" s="60">
        <v>15</v>
      </c>
      <c r="G313" s="60">
        <v>15</v>
      </c>
      <c r="H313" s="60">
        <v>15</v>
      </c>
      <c r="I313" s="60">
        <v>15</v>
      </c>
      <c r="J313" s="60">
        <v>15</v>
      </c>
      <c r="K313" s="60">
        <v>15</v>
      </c>
      <c r="L313" s="60">
        <v>15</v>
      </c>
      <c r="M313" s="46"/>
      <c r="N313" s="46"/>
      <c r="O313" s="46"/>
      <c r="P313" s="46"/>
    </row>
    <row r="314" ht="14.5" spans="1:16">
      <c r="A314" s="32" t="s">
        <v>61</v>
      </c>
      <c r="B314" s="26"/>
      <c r="C314" s="26" t="s">
        <v>216</v>
      </c>
      <c r="D314" s="26" t="s">
        <v>224</v>
      </c>
      <c r="E314" s="26" t="s">
        <v>153</v>
      </c>
      <c r="F314" s="60">
        <v>15</v>
      </c>
      <c r="G314" s="60">
        <v>15</v>
      </c>
      <c r="H314" s="60">
        <v>15</v>
      </c>
      <c r="I314" s="60">
        <v>15</v>
      </c>
      <c r="J314" s="60">
        <v>15</v>
      </c>
      <c r="K314" s="60">
        <v>15</v>
      </c>
      <c r="L314" s="60">
        <v>15</v>
      </c>
      <c r="M314" s="46"/>
      <c r="N314" s="46"/>
      <c r="O314" s="46"/>
      <c r="P314" s="46"/>
    </row>
    <row r="315" ht="14.5" spans="1:16">
      <c r="A315" s="31" t="s">
        <v>65</v>
      </c>
      <c r="B315" s="26"/>
      <c r="C315" s="26" t="s">
        <v>221</v>
      </c>
      <c r="D315" s="26" t="s">
        <v>226</v>
      </c>
      <c r="E315" s="26" t="s">
        <v>153</v>
      </c>
      <c r="F315" s="60">
        <v>15</v>
      </c>
      <c r="G315" s="60">
        <v>15</v>
      </c>
      <c r="H315" s="60">
        <v>15</v>
      </c>
      <c r="I315" s="60">
        <v>15</v>
      </c>
      <c r="J315" s="60">
        <v>15</v>
      </c>
      <c r="K315" s="60">
        <v>15</v>
      </c>
      <c r="L315" s="60">
        <v>15</v>
      </c>
      <c r="M315" s="46"/>
      <c r="N315" s="46"/>
      <c r="O315" s="46"/>
      <c r="P315" s="46"/>
    </row>
    <row r="316" ht="14.5" spans="1:16">
      <c r="A316" s="31" t="s">
        <v>70</v>
      </c>
      <c r="B316" s="26"/>
      <c r="C316" s="26" t="s">
        <v>223</v>
      </c>
      <c r="D316" s="26" t="s">
        <v>228</v>
      </c>
      <c r="E316" s="26" t="s">
        <v>153</v>
      </c>
      <c r="F316" s="60">
        <v>15</v>
      </c>
      <c r="G316" s="60">
        <v>15</v>
      </c>
      <c r="H316" s="60">
        <v>15</v>
      </c>
      <c r="I316" s="60">
        <v>15</v>
      </c>
      <c r="J316" s="60">
        <v>15</v>
      </c>
      <c r="K316" s="60">
        <v>15</v>
      </c>
      <c r="L316" s="60">
        <v>15</v>
      </c>
      <c r="M316" s="46"/>
      <c r="N316" s="46"/>
      <c r="O316" s="46"/>
      <c r="P316" s="46"/>
    </row>
    <row r="317" ht="14.5" spans="1:16">
      <c r="A317" s="34" t="s">
        <v>75</v>
      </c>
      <c r="B317" s="26"/>
      <c r="C317" s="26" t="s">
        <v>225</v>
      </c>
      <c r="D317" s="26" t="s">
        <v>136</v>
      </c>
      <c r="E317" s="26" t="s">
        <v>153</v>
      </c>
      <c r="F317" s="60">
        <v>15</v>
      </c>
      <c r="G317" s="60">
        <v>15</v>
      </c>
      <c r="H317" s="60">
        <v>15</v>
      </c>
      <c r="I317" s="60">
        <v>15</v>
      </c>
      <c r="J317" s="60">
        <v>15</v>
      </c>
      <c r="K317" s="60">
        <v>15</v>
      </c>
      <c r="L317" s="60">
        <v>15</v>
      </c>
      <c r="M317" s="46"/>
      <c r="N317" s="46"/>
      <c r="O317" s="46"/>
      <c r="P317" s="46"/>
    </row>
    <row r="318" ht="14.5" spans="1:16">
      <c r="A318" s="35" t="s">
        <v>35</v>
      </c>
      <c r="B318" s="26"/>
      <c r="C318" s="26" t="s">
        <v>227</v>
      </c>
      <c r="D318" s="26" t="s">
        <v>218</v>
      </c>
      <c r="E318" s="26" t="s">
        <v>155</v>
      </c>
      <c r="F318" s="60">
        <v>15</v>
      </c>
      <c r="G318" s="60">
        <v>15</v>
      </c>
      <c r="H318" s="60">
        <v>15</v>
      </c>
      <c r="I318" s="60">
        <v>15</v>
      </c>
      <c r="J318" s="60">
        <v>15</v>
      </c>
      <c r="K318" s="60">
        <v>15</v>
      </c>
      <c r="L318" s="60">
        <v>15</v>
      </c>
      <c r="M318" s="46"/>
      <c r="N318" s="46" t="s">
        <v>458</v>
      </c>
      <c r="O318" s="46"/>
      <c r="P318" s="46"/>
    </row>
    <row r="319" ht="14.5" spans="1:16">
      <c r="A319" s="35" t="s">
        <v>113</v>
      </c>
      <c r="B319" s="26"/>
      <c r="C319" s="26" t="s">
        <v>229</v>
      </c>
      <c r="D319" s="26" t="s">
        <v>222</v>
      </c>
      <c r="E319" s="26" t="s">
        <v>155</v>
      </c>
      <c r="F319" s="60">
        <v>15</v>
      </c>
      <c r="G319" s="60">
        <v>15</v>
      </c>
      <c r="H319" s="60">
        <v>15</v>
      </c>
      <c r="I319" s="60">
        <v>15</v>
      </c>
      <c r="J319" s="60">
        <v>15</v>
      </c>
      <c r="K319" s="60">
        <v>15</v>
      </c>
      <c r="L319" s="60">
        <v>15</v>
      </c>
      <c r="M319" s="46"/>
      <c r="N319" s="46"/>
      <c r="O319" s="46"/>
      <c r="P319" s="46"/>
    </row>
    <row r="320" ht="14.5" spans="1:16">
      <c r="A320" s="32" t="s">
        <v>61</v>
      </c>
      <c r="B320" s="26"/>
      <c r="C320" s="26" t="s">
        <v>230</v>
      </c>
      <c r="D320" s="26" t="s">
        <v>224</v>
      </c>
      <c r="E320" s="26" t="s">
        <v>155</v>
      </c>
      <c r="F320" s="60">
        <v>15</v>
      </c>
      <c r="G320" s="60">
        <v>15</v>
      </c>
      <c r="H320" s="60">
        <v>15</v>
      </c>
      <c r="I320" s="60">
        <v>15</v>
      </c>
      <c r="J320" s="60">
        <v>15</v>
      </c>
      <c r="K320" s="60">
        <v>15</v>
      </c>
      <c r="L320" s="60">
        <v>15</v>
      </c>
      <c r="M320" s="46"/>
      <c r="N320" s="46"/>
      <c r="O320" s="46"/>
      <c r="P320" s="46"/>
    </row>
    <row r="321" ht="14.5" spans="1:16">
      <c r="A321" s="31" t="s">
        <v>65</v>
      </c>
      <c r="B321" s="26"/>
      <c r="C321" s="26" t="s">
        <v>231</v>
      </c>
      <c r="D321" s="26" t="s">
        <v>226</v>
      </c>
      <c r="E321" s="26" t="s">
        <v>155</v>
      </c>
      <c r="F321" s="60">
        <v>15</v>
      </c>
      <c r="G321" s="60">
        <v>15</v>
      </c>
      <c r="H321" s="60">
        <v>15</v>
      </c>
      <c r="I321" s="60">
        <v>15</v>
      </c>
      <c r="J321" s="60">
        <v>15</v>
      </c>
      <c r="K321" s="60">
        <v>15</v>
      </c>
      <c r="L321" s="60">
        <v>15</v>
      </c>
      <c r="M321" s="46"/>
      <c r="N321" s="46"/>
      <c r="O321" s="46"/>
      <c r="P321" s="46"/>
    </row>
    <row r="322" ht="14.5" spans="1:16">
      <c r="A322" s="31" t="s">
        <v>70</v>
      </c>
      <c r="B322" s="26"/>
      <c r="C322" s="26" t="s">
        <v>232</v>
      </c>
      <c r="D322" s="26" t="s">
        <v>228</v>
      </c>
      <c r="E322" s="26" t="s">
        <v>155</v>
      </c>
      <c r="F322" s="60">
        <v>15</v>
      </c>
      <c r="G322" s="60">
        <v>15</v>
      </c>
      <c r="H322" s="60">
        <v>15</v>
      </c>
      <c r="I322" s="60">
        <v>15</v>
      </c>
      <c r="J322" s="60">
        <v>15</v>
      </c>
      <c r="K322" s="60">
        <v>15</v>
      </c>
      <c r="L322" s="60">
        <v>15</v>
      </c>
      <c r="M322" s="46"/>
      <c r="N322" s="46"/>
      <c r="O322" s="46"/>
      <c r="P322" s="46"/>
    </row>
    <row r="323" ht="15.65" customHeight="1" spans="1:16">
      <c r="A323" s="34" t="s">
        <v>75</v>
      </c>
      <c r="B323" s="26"/>
      <c r="C323" s="26" t="s">
        <v>233</v>
      </c>
      <c r="D323" s="26" t="s">
        <v>136</v>
      </c>
      <c r="E323" s="26" t="s">
        <v>155</v>
      </c>
      <c r="F323" s="60">
        <v>15</v>
      </c>
      <c r="G323" s="60">
        <v>15</v>
      </c>
      <c r="H323" s="60">
        <v>15</v>
      </c>
      <c r="I323" s="60">
        <v>15</v>
      </c>
      <c r="J323" s="60">
        <v>15</v>
      </c>
      <c r="K323" s="60">
        <v>15</v>
      </c>
      <c r="L323" s="60">
        <v>15</v>
      </c>
      <c r="M323" s="46"/>
      <c r="N323" s="46"/>
      <c r="O323" s="46"/>
      <c r="P323" s="46"/>
    </row>
    <row r="324" ht="14.5" spans="1:16">
      <c r="A324" s="26"/>
      <c r="B324" s="26"/>
      <c r="C324" s="26"/>
      <c r="D324" s="26"/>
      <c r="E324" s="26"/>
      <c r="F324" s="46"/>
      <c r="G324" s="46"/>
      <c r="H324" s="46"/>
      <c r="I324" s="46"/>
      <c r="J324" s="46"/>
      <c r="K324" s="46"/>
      <c r="L324" s="46"/>
      <c r="M324" s="46"/>
      <c r="N324" s="46"/>
      <c r="O324" s="46"/>
      <c r="P324" s="46"/>
    </row>
    <row r="325" ht="14.5" spans="1:16">
      <c r="A325" s="26"/>
      <c r="B325" s="26"/>
      <c r="C325" s="75"/>
      <c r="D325" s="75"/>
      <c r="E325" s="76"/>
      <c r="F325" s="75"/>
      <c r="G325" s="75"/>
      <c r="H325" s="75"/>
      <c r="I325" s="75"/>
      <c r="J325" s="75"/>
      <c r="K325" s="75"/>
      <c r="L325" s="75"/>
      <c r="M325" s="46"/>
      <c r="N325" s="46"/>
      <c r="O325" s="46"/>
      <c r="P325" s="46"/>
    </row>
    <row r="326" ht="14.5" spans="1:16">
      <c r="A326" s="26"/>
      <c r="B326" s="26"/>
      <c r="C326" s="77"/>
      <c r="D326" s="77"/>
      <c r="E326" s="77"/>
      <c r="F326" s="78"/>
      <c r="G326" s="78"/>
      <c r="H326" s="78"/>
      <c r="I326" s="78"/>
      <c r="J326" s="78"/>
      <c r="K326" s="78"/>
      <c r="L326" s="78"/>
      <c r="M326" s="46"/>
      <c r="N326" s="46"/>
      <c r="O326" s="46"/>
      <c r="P326" s="46"/>
    </row>
    <row r="327" ht="14.5" spans="1:16">
      <c r="A327" s="26"/>
      <c r="B327" s="26"/>
      <c r="C327" s="75"/>
      <c r="D327" s="75"/>
      <c r="E327" s="75"/>
      <c r="F327" s="79"/>
      <c r="G327" s="79"/>
      <c r="H327" s="79"/>
      <c r="I327" s="79"/>
      <c r="J327" s="79"/>
      <c r="K327" s="79"/>
      <c r="L327" s="79"/>
      <c r="M327" s="47"/>
      <c r="N327" s="46"/>
      <c r="O327" s="46"/>
      <c r="P327" s="46"/>
    </row>
    <row r="328" ht="14.5" spans="1:16">
      <c r="A328" s="72"/>
      <c r="B328" s="26"/>
      <c r="C328" s="75"/>
      <c r="D328" s="75"/>
      <c r="E328" s="90"/>
      <c r="F328" s="79"/>
      <c r="G328" s="79"/>
      <c r="H328" s="79"/>
      <c r="I328" s="79"/>
      <c r="J328" s="79"/>
      <c r="K328" s="79"/>
      <c r="L328" s="79"/>
      <c r="M328" s="47"/>
      <c r="N328" s="46"/>
      <c r="O328" s="93"/>
      <c r="P328" s="46"/>
    </row>
    <row r="329" ht="14.5" spans="1:16">
      <c r="A329" s="26"/>
      <c r="B329" s="26"/>
      <c r="C329" s="77"/>
      <c r="D329" s="77"/>
      <c r="E329" s="77"/>
      <c r="F329" s="78"/>
      <c r="G329" s="78"/>
      <c r="H329" s="78"/>
      <c r="I329" s="78"/>
      <c r="J329" s="78"/>
      <c r="K329" s="78"/>
      <c r="L329" s="78"/>
      <c r="M329" s="47"/>
      <c r="N329" s="46"/>
      <c r="O329" s="46"/>
      <c r="P329" s="46"/>
    </row>
    <row r="330" ht="14.5" spans="1:16">
      <c r="A330" s="35"/>
      <c r="B330" s="26"/>
      <c r="C330" s="75"/>
      <c r="D330" s="75"/>
      <c r="E330" s="75"/>
      <c r="F330" s="81"/>
      <c r="G330" s="81"/>
      <c r="H330" s="81"/>
      <c r="I330" s="81"/>
      <c r="J330" s="81"/>
      <c r="K330" s="81"/>
      <c r="L330" s="81"/>
      <c r="M330" s="47"/>
      <c r="N330" s="46"/>
      <c r="O330" s="46"/>
      <c r="P330" s="46"/>
    </row>
    <row r="331" ht="14.5" spans="1:16">
      <c r="A331" s="35"/>
      <c r="B331" s="26"/>
      <c r="C331" s="75"/>
      <c r="D331" s="75"/>
      <c r="E331" s="75"/>
      <c r="F331" s="81"/>
      <c r="G331" s="81"/>
      <c r="H331" s="81"/>
      <c r="I331" s="81"/>
      <c r="J331" s="81"/>
      <c r="K331" s="81"/>
      <c r="L331" s="81"/>
      <c r="M331" s="47"/>
      <c r="N331" s="46"/>
      <c r="O331" s="46"/>
      <c r="P331" s="46"/>
    </row>
    <row r="332" ht="14.5" spans="1:16">
      <c r="A332" s="32"/>
      <c r="B332" s="26"/>
      <c r="C332" s="75"/>
      <c r="D332" s="75"/>
      <c r="E332" s="75"/>
      <c r="F332" s="81"/>
      <c r="G332" s="81"/>
      <c r="H332" s="81"/>
      <c r="I332" s="81"/>
      <c r="J332" s="81"/>
      <c r="K332" s="81"/>
      <c r="L332" s="81"/>
      <c r="M332" s="47"/>
      <c r="N332" s="46"/>
      <c r="O332" s="46"/>
      <c r="P332" s="46"/>
    </row>
    <row r="333" ht="14.5" spans="1:16">
      <c r="A333" s="31"/>
      <c r="B333" s="26"/>
      <c r="C333" s="75"/>
      <c r="D333" s="75"/>
      <c r="E333" s="75"/>
      <c r="F333" s="81"/>
      <c r="G333" s="81"/>
      <c r="H333" s="81"/>
      <c r="I333" s="81"/>
      <c r="J333" s="81"/>
      <c r="K333" s="81"/>
      <c r="L333" s="81"/>
      <c r="M333" s="47"/>
      <c r="N333" s="46"/>
      <c r="O333" s="46"/>
      <c r="P333" s="46"/>
    </row>
    <row r="334" ht="14.5" spans="1:16">
      <c r="A334" s="31"/>
      <c r="B334" s="26"/>
      <c r="C334" s="75"/>
      <c r="D334" s="75"/>
      <c r="E334" s="75"/>
      <c r="F334" s="81"/>
      <c r="G334" s="81"/>
      <c r="H334" s="81"/>
      <c r="I334" s="81"/>
      <c r="J334" s="81"/>
      <c r="K334" s="81"/>
      <c r="L334" s="81"/>
      <c r="M334" s="47"/>
      <c r="N334" s="46"/>
      <c r="O334" s="46"/>
      <c r="P334" s="46"/>
    </row>
    <row r="335" ht="14.5" spans="1:16">
      <c r="A335" s="72"/>
      <c r="B335" s="26"/>
      <c r="C335" s="26"/>
      <c r="D335" s="26"/>
      <c r="E335" s="26"/>
      <c r="F335" s="46"/>
      <c r="G335" s="46"/>
      <c r="H335" s="46"/>
      <c r="I335" s="46"/>
      <c r="J335" s="46"/>
      <c r="K335" s="46"/>
      <c r="L335" s="46"/>
      <c r="M335" s="47"/>
      <c r="N335" s="46"/>
      <c r="O335" s="46"/>
      <c r="P335" s="46"/>
    </row>
    <row r="336" ht="14.5" spans="1:16">
      <c r="A336" s="91"/>
      <c r="B336" s="26"/>
      <c r="C336" s="26"/>
      <c r="D336" s="26"/>
      <c r="E336" s="26"/>
      <c r="F336" s="46"/>
      <c r="G336" s="46"/>
      <c r="H336" s="46"/>
      <c r="I336" s="46"/>
      <c r="J336" s="46"/>
      <c r="K336" s="46"/>
      <c r="L336" s="46"/>
      <c r="M336" s="47"/>
      <c r="N336" s="46"/>
      <c r="O336" s="46"/>
      <c r="P336" s="46"/>
    </row>
    <row r="337" ht="14.5" spans="1:16">
      <c r="A337" s="91"/>
      <c r="B337" s="26"/>
      <c r="C337" s="26"/>
      <c r="D337" s="26"/>
      <c r="E337" s="26"/>
      <c r="F337" s="46"/>
      <c r="G337" s="46"/>
      <c r="H337" s="46"/>
      <c r="I337" s="46"/>
      <c r="J337" s="46"/>
      <c r="K337" s="46"/>
      <c r="L337" s="46"/>
      <c r="M337" s="47"/>
      <c r="N337" s="46"/>
      <c r="O337" s="46"/>
      <c r="P337" s="46"/>
    </row>
    <row r="338" ht="14.5" spans="1:16">
      <c r="A338" s="92"/>
      <c r="B338" s="26"/>
      <c r="C338" s="26"/>
      <c r="D338" s="26"/>
      <c r="E338" s="26"/>
      <c r="F338" s="46"/>
      <c r="G338" s="46"/>
      <c r="H338" s="46"/>
      <c r="I338" s="46"/>
      <c r="J338" s="46"/>
      <c r="K338" s="46"/>
      <c r="L338" s="46"/>
      <c r="M338" s="47"/>
      <c r="N338" s="46"/>
      <c r="O338" s="46"/>
      <c r="P338" s="46"/>
    </row>
    <row r="339" ht="14.5" spans="1:16">
      <c r="A339" s="72"/>
      <c r="B339" s="26"/>
      <c r="C339" s="26"/>
      <c r="D339" s="26"/>
      <c r="E339" s="26"/>
      <c r="F339" s="46"/>
      <c r="G339" s="46"/>
      <c r="H339" s="46"/>
      <c r="I339" s="46"/>
      <c r="J339" s="46"/>
      <c r="K339" s="46"/>
      <c r="L339" s="46"/>
      <c r="M339" s="47"/>
      <c r="N339" s="46"/>
      <c r="O339" s="46"/>
      <c r="P339" s="46"/>
    </row>
    <row r="340" ht="14.5" spans="1:16">
      <c r="A340" s="72"/>
      <c r="B340" s="26"/>
      <c r="C340" s="26"/>
      <c r="D340" s="26"/>
      <c r="E340" s="26"/>
      <c r="F340" s="46"/>
      <c r="G340" s="46"/>
      <c r="H340" s="46"/>
      <c r="I340" s="46"/>
      <c r="J340" s="46"/>
      <c r="K340" s="46"/>
      <c r="L340" s="46"/>
      <c r="M340" s="47"/>
      <c r="N340" s="46"/>
      <c r="O340" s="46"/>
      <c r="P340" s="46"/>
    </row>
    <row r="341" ht="14.5" spans="1:16">
      <c r="A341" s="72"/>
      <c r="B341" s="26"/>
      <c r="C341" s="26"/>
      <c r="D341" s="26"/>
      <c r="E341" s="26"/>
      <c r="F341" s="46"/>
      <c r="G341" s="46"/>
      <c r="H341" s="46"/>
      <c r="I341" s="46"/>
      <c r="J341" s="46"/>
      <c r="K341" s="46"/>
      <c r="L341" s="46"/>
      <c r="M341" s="47"/>
      <c r="N341" s="46"/>
      <c r="O341" s="46"/>
      <c r="P341" s="46"/>
    </row>
    <row r="342" ht="14.5" spans="1:16">
      <c r="A342" s="91"/>
      <c r="B342" s="26"/>
      <c r="C342" s="26"/>
      <c r="D342" s="26"/>
      <c r="E342" s="26"/>
      <c r="F342" s="46"/>
      <c r="G342" s="46"/>
      <c r="H342" s="46"/>
      <c r="I342" s="46"/>
      <c r="J342" s="46"/>
      <c r="K342" s="46"/>
      <c r="L342" s="46"/>
      <c r="M342" s="47"/>
      <c r="N342" s="46"/>
      <c r="O342" s="46"/>
      <c r="P342" s="46"/>
    </row>
    <row r="343" ht="14.5" spans="1:16">
      <c r="A343" s="91"/>
      <c r="B343" s="26"/>
      <c r="C343" s="26"/>
      <c r="D343" s="26"/>
      <c r="E343" s="26"/>
      <c r="F343" s="46"/>
      <c r="G343" s="46"/>
      <c r="H343" s="46"/>
      <c r="I343" s="46"/>
      <c r="J343" s="46"/>
      <c r="K343" s="46"/>
      <c r="L343" s="46"/>
      <c r="M343" s="48"/>
      <c r="N343" s="26"/>
      <c r="O343" s="26"/>
      <c r="P343" s="26"/>
    </row>
    <row r="344" ht="14.5" spans="1:16">
      <c r="A344" s="32"/>
      <c r="B344" s="26"/>
      <c r="C344" s="26"/>
      <c r="D344" s="26"/>
      <c r="E344" s="26"/>
      <c r="F344" s="46"/>
      <c r="G344" s="46"/>
      <c r="H344" s="46"/>
      <c r="I344" s="46"/>
      <c r="J344" s="46"/>
      <c r="K344" s="46"/>
      <c r="L344" s="46"/>
      <c r="M344" s="48"/>
      <c r="N344" s="26"/>
      <c r="O344" s="26"/>
      <c r="P344" s="26"/>
    </row>
    <row r="345" ht="14.5" spans="1:16">
      <c r="A345" s="31"/>
      <c r="B345" s="26"/>
      <c r="C345" s="26"/>
      <c r="D345" s="26"/>
      <c r="E345" s="26"/>
      <c r="F345" s="46"/>
      <c r="G345" s="46"/>
      <c r="H345" s="46"/>
      <c r="I345" s="46"/>
      <c r="J345" s="46"/>
      <c r="K345" s="46"/>
      <c r="L345" s="46"/>
      <c r="M345" s="48"/>
      <c r="N345" s="26"/>
      <c r="O345" s="26"/>
      <c r="P345" s="26"/>
    </row>
    <row r="346" ht="14.5" spans="1:16">
      <c r="A346" s="31"/>
      <c r="B346" s="26"/>
      <c r="C346" s="26"/>
      <c r="D346" s="26"/>
      <c r="E346" s="26"/>
      <c r="F346" s="46"/>
      <c r="G346" s="46"/>
      <c r="H346" s="46"/>
      <c r="I346" s="46"/>
      <c r="J346" s="46"/>
      <c r="K346" s="46"/>
      <c r="L346" s="46"/>
      <c r="M346" s="48"/>
      <c r="N346" s="26"/>
      <c r="O346" s="26"/>
      <c r="P346" s="26"/>
    </row>
    <row r="347" ht="14.5" spans="1:16">
      <c r="A347" s="34"/>
      <c r="B347" s="26"/>
      <c r="C347" s="26"/>
      <c r="D347" s="26"/>
      <c r="E347" s="26"/>
      <c r="F347" s="46"/>
      <c r="G347" s="46"/>
      <c r="H347" s="46"/>
      <c r="I347" s="46"/>
      <c r="J347" s="46"/>
      <c r="K347" s="46"/>
      <c r="L347" s="46"/>
      <c r="M347" s="48"/>
      <c r="N347" s="26"/>
      <c r="O347" s="26"/>
      <c r="P347" s="26"/>
    </row>
    <row r="348" ht="14.5" spans="1:16">
      <c r="A348" s="35"/>
      <c r="B348" s="26"/>
      <c r="C348" s="26"/>
      <c r="D348" s="26"/>
      <c r="E348" s="26"/>
      <c r="F348" s="46"/>
      <c r="G348" s="46"/>
      <c r="H348" s="46"/>
      <c r="I348" s="46"/>
      <c r="J348" s="46"/>
      <c r="K348" s="46"/>
      <c r="L348" s="46"/>
      <c r="M348" s="48"/>
      <c r="N348" s="26"/>
      <c r="O348" s="26"/>
      <c r="P348" s="26"/>
    </row>
    <row r="349" ht="14.5" spans="1:16">
      <c r="A349" s="35"/>
      <c r="B349" s="26"/>
      <c r="C349" s="26"/>
      <c r="D349" s="26"/>
      <c r="E349" s="26"/>
      <c r="F349" s="46"/>
      <c r="G349" s="46"/>
      <c r="H349" s="46"/>
      <c r="I349" s="46"/>
      <c r="J349" s="46"/>
      <c r="K349" s="46"/>
      <c r="L349" s="46"/>
      <c r="M349" s="48"/>
      <c r="N349" s="26"/>
      <c r="O349" s="26"/>
      <c r="P349" s="26"/>
    </row>
    <row r="350" ht="14.5" spans="1:16">
      <c r="A350" s="32"/>
      <c r="B350" s="26"/>
      <c r="C350" s="26"/>
      <c r="D350" s="26"/>
      <c r="E350" s="26"/>
      <c r="F350" s="46"/>
      <c r="G350" s="46"/>
      <c r="H350" s="46"/>
      <c r="I350" s="46"/>
      <c r="J350" s="46"/>
      <c r="K350" s="46"/>
      <c r="L350" s="46"/>
      <c r="M350" s="48"/>
      <c r="N350" s="26"/>
      <c r="O350" s="26"/>
      <c r="P350" s="26"/>
    </row>
    <row r="351" ht="14.5" spans="1:13">
      <c r="A351" s="31"/>
      <c r="B351" s="26"/>
      <c r="C351" s="26"/>
      <c r="D351" s="26"/>
      <c r="E351" s="26"/>
      <c r="F351" s="46"/>
      <c r="G351" s="46"/>
      <c r="H351" s="46"/>
      <c r="I351" s="46"/>
      <c r="J351" s="46"/>
      <c r="K351" s="46"/>
      <c r="L351" s="46"/>
      <c r="M351" s="48"/>
    </row>
    <row r="352" ht="14.5" spans="1:13">
      <c r="A352" s="31"/>
      <c r="B352" s="26"/>
      <c r="C352" s="26"/>
      <c r="D352" s="26"/>
      <c r="E352" s="26"/>
      <c r="F352" s="46"/>
      <c r="G352" s="46"/>
      <c r="H352" s="46"/>
      <c r="I352" s="46"/>
      <c r="J352" s="46"/>
      <c r="K352" s="46"/>
      <c r="L352" s="46"/>
      <c r="M352" s="48"/>
    </row>
    <row r="353" ht="14.5" spans="1:13">
      <c r="A353" s="34"/>
      <c r="B353" s="26"/>
      <c r="C353" s="26"/>
      <c r="D353" s="26"/>
      <c r="E353" s="26"/>
      <c r="F353" s="46"/>
      <c r="G353" s="46"/>
      <c r="H353" s="46"/>
      <c r="I353" s="46"/>
      <c r="J353" s="46"/>
      <c r="K353" s="46"/>
      <c r="L353" s="46"/>
      <c r="M353" s="48"/>
    </row>
    <row r="354" ht="14.5" spans="1:13">
      <c r="A354" s="35"/>
      <c r="B354" s="26"/>
      <c r="C354" s="26"/>
      <c r="D354" s="26"/>
      <c r="E354" s="26"/>
      <c r="F354" s="46"/>
      <c r="G354" s="46"/>
      <c r="H354" s="46"/>
      <c r="I354" s="46"/>
      <c r="J354" s="46"/>
      <c r="K354" s="46"/>
      <c r="L354" s="46"/>
      <c r="M354" s="48"/>
    </row>
    <row r="355" ht="14.5" spans="1:13">
      <c r="A355" s="35"/>
      <c r="B355" s="26"/>
      <c r="C355" s="26"/>
      <c r="D355" s="26"/>
      <c r="E355" s="26"/>
      <c r="F355" s="46"/>
      <c r="G355" s="46"/>
      <c r="H355" s="46"/>
      <c r="I355" s="46"/>
      <c r="J355" s="46"/>
      <c r="K355" s="46"/>
      <c r="L355" s="46"/>
      <c r="M355" s="48"/>
    </row>
    <row r="356" ht="14.5" spans="1:13">
      <c r="A356" s="32"/>
      <c r="B356" s="26"/>
      <c r="C356" s="26"/>
      <c r="D356" s="26"/>
      <c r="E356" s="26"/>
      <c r="F356" s="46"/>
      <c r="G356" s="46"/>
      <c r="H356" s="46"/>
      <c r="I356" s="46"/>
      <c r="J356" s="46"/>
      <c r="K356" s="46"/>
      <c r="L356" s="46"/>
      <c r="M356" s="48"/>
    </row>
    <row r="357" ht="14.5" spans="1:13">
      <c r="A357" s="31"/>
      <c r="B357" s="26"/>
      <c r="C357" s="26"/>
      <c r="D357" s="26"/>
      <c r="E357" s="26"/>
      <c r="F357" s="46"/>
      <c r="G357" s="46"/>
      <c r="H357" s="46"/>
      <c r="I357" s="46"/>
      <c r="J357" s="46"/>
      <c r="K357" s="46"/>
      <c r="L357" s="46"/>
      <c r="M357" s="48"/>
    </row>
    <row r="358" ht="14.5" spans="1:13">
      <c r="A358" s="31"/>
      <c r="B358" s="26"/>
      <c r="C358" s="26"/>
      <c r="D358" s="26"/>
      <c r="E358" s="26"/>
      <c r="F358" s="46"/>
      <c r="G358" s="46"/>
      <c r="H358" s="46"/>
      <c r="I358" s="46"/>
      <c r="J358" s="46"/>
      <c r="K358" s="46"/>
      <c r="L358" s="46"/>
      <c r="M358" s="48"/>
    </row>
    <row r="359" ht="14.5" spans="1:13">
      <c r="A359" s="34"/>
      <c r="B359" s="26"/>
      <c r="C359" s="26"/>
      <c r="D359" s="26"/>
      <c r="E359" s="26"/>
      <c r="F359" s="46"/>
      <c r="G359" s="46"/>
      <c r="H359" s="46"/>
      <c r="I359" s="46"/>
      <c r="J359" s="46"/>
      <c r="K359" s="46"/>
      <c r="L359" s="46"/>
      <c r="M359" s="48"/>
    </row>
    <row r="360" ht="14.5" spans="1:13">
      <c r="A360" s="35"/>
      <c r="B360" s="26"/>
      <c r="C360" s="26"/>
      <c r="D360" s="26"/>
      <c r="E360" s="26"/>
      <c r="F360" s="46"/>
      <c r="G360" s="46"/>
      <c r="H360" s="46"/>
      <c r="I360" s="46"/>
      <c r="J360" s="46"/>
      <c r="K360" s="46"/>
      <c r="L360" s="46"/>
      <c r="M360" s="48"/>
    </row>
    <row r="361" ht="14.5" spans="1:13">
      <c r="A361" s="35"/>
      <c r="B361" s="26"/>
      <c r="C361" s="26"/>
      <c r="D361" s="26"/>
      <c r="E361" s="26"/>
      <c r="F361" s="46"/>
      <c r="G361" s="46"/>
      <c r="H361" s="46"/>
      <c r="I361" s="46"/>
      <c r="J361" s="46"/>
      <c r="K361" s="46"/>
      <c r="L361" s="46"/>
      <c r="M361" s="48"/>
    </row>
    <row r="362" ht="14.5" spans="1:13">
      <c r="A362" s="32"/>
      <c r="B362" s="26"/>
      <c r="C362" s="26"/>
      <c r="D362" s="26"/>
      <c r="E362" s="26"/>
      <c r="F362" s="46"/>
      <c r="G362" s="46"/>
      <c r="H362" s="46"/>
      <c r="I362" s="46"/>
      <c r="J362" s="46"/>
      <c r="K362" s="46"/>
      <c r="L362" s="46"/>
      <c r="M362" s="48"/>
    </row>
    <row r="363" ht="14.5" spans="1:13">
      <c r="A363" s="31"/>
      <c r="B363" s="26"/>
      <c r="C363" s="26"/>
      <c r="D363" s="26"/>
      <c r="E363" s="26"/>
      <c r="F363" s="46"/>
      <c r="G363" s="46"/>
      <c r="H363" s="46"/>
      <c r="I363" s="46"/>
      <c r="J363" s="46"/>
      <c r="K363" s="46"/>
      <c r="L363" s="46"/>
      <c r="M363" s="48"/>
    </row>
    <row r="364" ht="14.5" spans="1:13">
      <c r="A364" s="31"/>
      <c r="B364" s="26"/>
      <c r="C364" s="26"/>
      <c r="D364" s="26"/>
      <c r="E364" s="26"/>
      <c r="F364" s="46"/>
      <c r="G364" s="46"/>
      <c r="H364" s="46"/>
      <c r="I364" s="46"/>
      <c r="J364" s="46"/>
      <c r="K364" s="46"/>
      <c r="L364" s="46"/>
      <c r="M364" s="48"/>
    </row>
    <row r="365" ht="14.5" spans="1:13">
      <c r="A365" s="34"/>
      <c r="B365" s="26"/>
      <c r="C365" s="26"/>
      <c r="D365" s="26"/>
      <c r="E365" s="26"/>
      <c r="F365" s="46"/>
      <c r="G365" s="46"/>
      <c r="H365" s="46"/>
      <c r="I365" s="46"/>
      <c r="J365" s="46"/>
      <c r="K365" s="46"/>
      <c r="L365" s="46"/>
      <c r="M365" s="48"/>
    </row>
    <row r="366" ht="14.5" spans="1:13">
      <c r="A366" s="35"/>
      <c r="B366" s="26"/>
      <c r="C366" s="26"/>
      <c r="D366" s="26"/>
      <c r="E366" s="26"/>
      <c r="F366" s="46"/>
      <c r="G366" s="46"/>
      <c r="H366" s="46"/>
      <c r="I366" s="46"/>
      <c r="J366" s="46"/>
      <c r="K366" s="46"/>
      <c r="L366" s="46"/>
      <c r="M366" s="48"/>
    </row>
    <row r="367" ht="14.5" spans="1:15">
      <c r="A367" s="35"/>
      <c r="B367" s="26"/>
      <c r="C367" s="26"/>
      <c r="D367" s="26"/>
      <c r="E367" s="26"/>
      <c r="F367" s="46"/>
      <c r="G367" s="46"/>
      <c r="H367" s="46"/>
      <c r="I367" s="46"/>
      <c r="J367" s="46"/>
      <c r="K367" s="46"/>
      <c r="L367" s="46"/>
      <c r="M367" s="48"/>
      <c r="N367" s="26"/>
      <c r="O367" s="26"/>
    </row>
    <row r="368" ht="14.5" spans="1:15">
      <c r="A368" s="32"/>
      <c r="B368" s="26"/>
      <c r="C368" s="26"/>
      <c r="D368" s="26"/>
      <c r="E368" s="26"/>
      <c r="F368" s="46"/>
      <c r="G368" s="46"/>
      <c r="H368" s="46"/>
      <c r="I368" s="46"/>
      <c r="J368" s="46"/>
      <c r="K368" s="46"/>
      <c r="L368" s="46"/>
      <c r="M368" s="48"/>
      <c r="N368" s="26"/>
      <c r="O368" s="26"/>
    </row>
    <row r="369" ht="14.5" spans="1:15">
      <c r="A369" s="31"/>
      <c r="B369" s="26"/>
      <c r="C369" s="26"/>
      <c r="D369" s="26"/>
      <c r="E369" s="26"/>
      <c r="F369" s="46"/>
      <c r="G369" s="46"/>
      <c r="H369" s="46"/>
      <c r="I369" s="46"/>
      <c r="J369" s="46"/>
      <c r="K369" s="46"/>
      <c r="L369" s="46"/>
      <c r="M369" s="48"/>
      <c r="N369" s="26"/>
      <c r="O369" s="26"/>
    </row>
    <row r="370" ht="14.5" spans="1:15">
      <c r="A370" s="31"/>
      <c r="B370" s="26"/>
      <c r="C370" s="26"/>
      <c r="D370" s="26"/>
      <c r="E370" s="26"/>
      <c r="F370" s="46"/>
      <c r="G370" s="46"/>
      <c r="H370" s="46"/>
      <c r="I370" s="46"/>
      <c r="J370" s="46"/>
      <c r="K370" s="46"/>
      <c r="L370" s="46"/>
      <c r="M370" s="48"/>
      <c r="N370" s="26"/>
      <c r="O370" s="26"/>
    </row>
    <row r="371" ht="14.5" spans="1:15">
      <c r="A371" s="34"/>
      <c r="B371" s="26"/>
      <c r="C371" s="26"/>
      <c r="D371" s="26"/>
      <c r="E371" s="26"/>
      <c r="F371" s="46"/>
      <c r="G371" s="46"/>
      <c r="H371" s="46"/>
      <c r="I371" s="46"/>
      <c r="J371" s="46"/>
      <c r="K371" s="46"/>
      <c r="L371" s="46"/>
      <c r="M371" s="48"/>
      <c r="N371" s="26"/>
      <c r="O371" s="26"/>
    </row>
    <row r="372" ht="14.5" spans="1:15">
      <c r="A372" s="35"/>
      <c r="B372" s="26"/>
      <c r="C372" s="26"/>
      <c r="D372" s="26"/>
      <c r="E372" s="26"/>
      <c r="F372" s="46"/>
      <c r="G372" s="46"/>
      <c r="H372" s="46"/>
      <c r="I372" s="46"/>
      <c r="J372" s="46"/>
      <c r="K372" s="46"/>
      <c r="L372" s="46"/>
      <c r="M372" s="48"/>
      <c r="N372" s="26"/>
      <c r="O372" s="26"/>
    </row>
    <row r="373" ht="14.5" spans="1:15">
      <c r="A373" s="35"/>
      <c r="B373" s="26"/>
      <c r="C373" s="26"/>
      <c r="D373" s="26"/>
      <c r="E373" s="26"/>
      <c r="F373" s="46"/>
      <c r="G373" s="46"/>
      <c r="H373" s="46"/>
      <c r="I373" s="46"/>
      <c r="J373" s="46"/>
      <c r="K373" s="46"/>
      <c r="L373" s="46"/>
      <c r="M373" s="48"/>
      <c r="N373" s="26"/>
      <c r="O373" s="26"/>
    </row>
    <row r="374" ht="14.5" spans="1:15">
      <c r="A374" s="32"/>
      <c r="B374" s="26"/>
      <c r="C374" s="26"/>
      <c r="D374" s="26"/>
      <c r="E374" s="26"/>
      <c r="F374" s="46"/>
      <c r="G374" s="46"/>
      <c r="H374" s="46"/>
      <c r="I374" s="46"/>
      <c r="J374" s="46"/>
      <c r="K374" s="46"/>
      <c r="L374" s="46"/>
      <c r="M374" s="48"/>
      <c r="N374" s="26"/>
      <c r="O374" s="26"/>
    </row>
    <row r="375" ht="14.5" spans="1:15">
      <c r="A375" s="31"/>
      <c r="B375" s="26"/>
      <c r="C375" s="26"/>
      <c r="D375" s="26"/>
      <c r="E375" s="26"/>
      <c r="F375" s="46"/>
      <c r="G375" s="46"/>
      <c r="H375" s="46"/>
      <c r="I375" s="46"/>
      <c r="J375" s="46"/>
      <c r="K375" s="46"/>
      <c r="L375" s="46"/>
      <c r="M375" s="48"/>
      <c r="N375" s="26"/>
      <c r="O375" s="26"/>
    </row>
    <row r="376" ht="14.5" spans="1:12">
      <c r="A376" s="31"/>
      <c r="B376" s="26"/>
      <c r="C376" s="26"/>
      <c r="D376" s="26"/>
      <c r="E376" s="26"/>
      <c r="F376" s="46"/>
      <c r="G376" s="46"/>
      <c r="H376" s="46"/>
      <c r="I376" s="46"/>
      <c r="J376" s="46"/>
      <c r="K376" s="46"/>
      <c r="L376" s="46"/>
    </row>
    <row r="377" ht="14.5" spans="1:12">
      <c r="A377" s="34"/>
      <c r="B377" s="26"/>
      <c r="C377" s="26"/>
      <c r="D377" s="26"/>
      <c r="E377" s="26"/>
      <c r="F377" s="46"/>
      <c r="G377" s="46"/>
      <c r="H377" s="46"/>
      <c r="I377" s="46"/>
      <c r="J377" s="46"/>
      <c r="K377" s="46"/>
      <c r="L377" s="46"/>
    </row>
    <row r="378" ht="14.5" spans="1:15">
      <c r="A378" s="35"/>
      <c r="B378" s="26"/>
      <c r="C378" s="26"/>
      <c r="D378" s="26"/>
      <c r="E378" s="26"/>
      <c r="F378" s="46"/>
      <c r="G378" s="46"/>
      <c r="H378" s="46"/>
      <c r="I378" s="46"/>
      <c r="J378" s="46"/>
      <c r="K378" s="46"/>
      <c r="L378" s="46"/>
      <c r="M378" s="26"/>
      <c r="N378" s="26"/>
      <c r="O378" s="26"/>
    </row>
    <row r="379" ht="14.5" spans="1:15">
      <c r="A379" s="35"/>
      <c r="B379" s="26"/>
      <c r="C379" s="26"/>
      <c r="D379" s="26"/>
      <c r="E379" s="26"/>
      <c r="F379" s="46"/>
      <c r="G379" s="46"/>
      <c r="H379" s="46"/>
      <c r="I379" s="46"/>
      <c r="J379" s="46"/>
      <c r="K379" s="46"/>
      <c r="L379" s="46"/>
      <c r="M379" s="26"/>
      <c r="N379" s="26"/>
      <c r="O379" s="26"/>
    </row>
    <row r="380" ht="14.5" spans="1:15">
      <c r="A380" s="32"/>
      <c r="B380" s="26"/>
      <c r="C380" s="26"/>
      <c r="D380" s="26"/>
      <c r="E380" s="26"/>
      <c r="F380" s="46"/>
      <c r="G380" s="46"/>
      <c r="H380" s="46"/>
      <c r="I380" s="46"/>
      <c r="J380" s="46"/>
      <c r="K380" s="46"/>
      <c r="L380" s="46"/>
      <c r="M380" s="26"/>
      <c r="N380" s="87"/>
      <c r="O380" s="26"/>
    </row>
    <row r="381" ht="14.5" spans="1:15">
      <c r="A381" s="31"/>
      <c r="B381" s="26"/>
      <c r="C381" s="26"/>
      <c r="D381" s="26"/>
      <c r="E381" s="26"/>
      <c r="F381" s="46"/>
      <c r="G381" s="46"/>
      <c r="H381" s="46"/>
      <c r="I381" s="46"/>
      <c r="J381" s="46"/>
      <c r="K381" s="46"/>
      <c r="L381" s="46"/>
      <c r="M381" s="26"/>
      <c r="N381" s="87"/>
      <c r="O381" s="26"/>
    </row>
    <row r="382" ht="14.5" spans="1:15">
      <c r="A382" s="31"/>
      <c r="B382" s="26"/>
      <c r="C382" s="26"/>
      <c r="D382" s="26"/>
      <c r="E382" s="26"/>
      <c r="F382" s="46"/>
      <c r="G382" s="46"/>
      <c r="H382" s="46"/>
      <c r="I382" s="46"/>
      <c r="J382" s="46"/>
      <c r="K382" s="46"/>
      <c r="L382" s="46"/>
      <c r="M382" s="26"/>
      <c r="N382" s="87"/>
      <c r="O382" s="26"/>
    </row>
    <row r="383" ht="14.5" spans="1:15">
      <c r="A383" s="34"/>
      <c r="B383" s="26"/>
      <c r="C383" s="26"/>
      <c r="D383" s="26"/>
      <c r="E383" s="26"/>
      <c r="F383" s="46"/>
      <c r="G383" s="46"/>
      <c r="H383" s="46"/>
      <c r="I383" s="46"/>
      <c r="J383" s="46"/>
      <c r="K383" s="46"/>
      <c r="L383" s="46"/>
      <c r="M383" s="26"/>
      <c r="N383" s="87"/>
      <c r="O383" s="26"/>
    </row>
    <row r="384" ht="14.5" spans="1:15">
      <c r="A384" s="35"/>
      <c r="B384" s="26"/>
      <c r="C384" s="26"/>
      <c r="D384" s="26"/>
      <c r="E384" s="26"/>
      <c r="F384" s="46"/>
      <c r="G384" s="46"/>
      <c r="H384" s="46"/>
      <c r="I384" s="46"/>
      <c r="J384" s="46"/>
      <c r="K384" s="46"/>
      <c r="L384" s="46"/>
      <c r="M384" s="26"/>
      <c r="N384" s="87"/>
      <c r="O384" s="26"/>
    </row>
    <row r="385" ht="14.5" spans="1:15">
      <c r="A385" s="35"/>
      <c r="B385" s="26"/>
      <c r="C385" s="26"/>
      <c r="D385" s="26"/>
      <c r="E385" s="26"/>
      <c r="F385" s="46"/>
      <c r="G385" s="46"/>
      <c r="H385" s="46"/>
      <c r="I385" s="46"/>
      <c r="J385" s="46"/>
      <c r="K385" s="46"/>
      <c r="L385" s="46"/>
      <c r="M385" s="26"/>
      <c r="N385" s="87"/>
      <c r="O385" s="26"/>
    </row>
    <row r="386" ht="14.5" spans="1:15">
      <c r="A386" s="32"/>
      <c r="B386" s="26"/>
      <c r="C386" s="26"/>
      <c r="D386" s="26"/>
      <c r="E386" s="26"/>
      <c r="F386" s="46"/>
      <c r="G386" s="46"/>
      <c r="H386" s="46"/>
      <c r="I386" s="46"/>
      <c r="J386" s="46"/>
      <c r="K386" s="46"/>
      <c r="L386" s="46"/>
      <c r="M386" s="26"/>
      <c r="N386" s="87"/>
      <c r="O386" s="26"/>
    </row>
    <row r="387" ht="14.5" spans="1:15">
      <c r="A387" s="31"/>
      <c r="B387" s="26"/>
      <c r="C387" s="26"/>
      <c r="D387" s="26"/>
      <c r="E387" s="26"/>
      <c r="F387" s="46"/>
      <c r="G387" s="46"/>
      <c r="H387" s="46"/>
      <c r="I387" s="46"/>
      <c r="J387" s="46"/>
      <c r="K387" s="46"/>
      <c r="L387" s="46"/>
      <c r="M387" s="26"/>
      <c r="N387" s="87"/>
      <c r="O387" s="26"/>
    </row>
    <row r="388" ht="14.5" spans="1:15">
      <c r="A388" s="31"/>
      <c r="B388" s="26"/>
      <c r="C388" s="26"/>
      <c r="D388" s="26"/>
      <c r="E388" s="26"/>
      <c r="F388" s="46"/>
      <c r="G388" s="46"/>
      <c r="H388" s="46"/>
      <c r="I388" s="46"/>
      <c r="J388" s="46"/>
      <c r="K388" s="46"/>
      <c r="L388" s="46"/>
      <c r="M388" s="26"/>
      <c r="N388" s="26"/>
      <c r="O388" s="26"/>
    </row>
    <row r="389" ht="14.5" spans="1:15">
      <c r="A389" s="34"/>
      <c r="B389" s="26"/>
      <c r="C389" s="26"/>
      <c r="D389" s="26"/>
      <c r="E389" s="26"/>
      <c r="F389" s="46"/>
      <c r="G389" s="46"/>
      <c r="H389" s="46"/>
      <c r="I389" s="46"/>
      <c r="J389" s="46"/>
      <c r="K389" s="46"/>
      <c r="L389" s="46"/>
      <c r="M389" s="26"/>
      <c r="N389" s="26"/>
      <c r="O389" s="26"/>
    </row>
    <row r="390" ht="14.5" spans="1:15">
      <c r="A390" s="26"/>
      <c r="B390" s="26"/>
      <c r="C390" s="26"/>
      <c r="D390" s="26"/>
      <c r="E390" s="26"/>
      <c r="F390" s="28"/>
      <c r="G390" s="28"/>
      <c r="H390" s="28"/>
      <c r="I390" s="28"/>
      <c r="J390" s="28"/>
      <c r="K390" s="28"/>
      <c r="L390" s="28"/>
      <c r="M390" s="26"/>
      <c r="N390" s="26"/>
      <c r="O390" s="26"/>
    </row>
    <row r="391" ht="14.5" spans="1:15">
      <c r="A391" s="26"/>
      <c r="B391" s="26"/>
      <c r="C391" s="26"/>
      <c r="D391" s="26"/>
      <c r="E391" s="26"/>
      <c r="F391" s="28"/>
      <c r="G391" s="28"/>
      <c r="H391" s="28"/>
      <c r="I391" s="28"/>
      <c r="J391" s="28"/>
      <c r="K391" s="28"/>
      <c r="L391" s="28"/>
      <c r="M391" s="26"/>
      <c r="N391" s="26"/>
      <c r="O391" s="26"/>
    </row>
    <row r="392" ht="14.5" spans="1:15">
      <c r="A392" s="26"/>
      <c r="B392" s="26"/>
      <c r="C392" s="26"/>
      <c r="D392" s="26"/>
      <c r="E392" s="26"/>
      <c r="F392" s="28"/>
      <c r="G392" s="28"/>
      <c r="H392" s="28"/>
      <c r="I392" s="28"/>
      <c r="J392" s="28"/>
      <c r="K392" s="28"/>
      <c r="L392" s="28"/>
      <c r="M392" s="26"/>
      <c r="N392" s="26"/>
      <c r="O392" s="26"/>
    </row>
    <row r="393" ht="14.5" spans="1:15">
      <c r="A393" s="26"/>
      <c r="B393" s="26"/>
      <c r="C393" s="26"/>
      <c r="D393" s="26"/>
      <c r="E393" s="26"/>
      <c r="F393" s="28"/>
      <c r="G393" s="28"/>
      <c r="H393" s="28"/>
      <c r="I393" s="28"/>
      <c r="J393" s="28"/>
      <c r="K393" s="28"/>
      <c r="L393" s="28"/>
      <c r="M393" s="26"/>
      <c r="N393" s="26"/>
      <c r="O393" s="26"/>
    </row>
    <row r="394" ht="14.5" spans="1:15">
      <c r="A394" s="26"/>
      <c r="B394" s="26"/>
      <c r="C394" s="26"/>
      <c r="D394" s="26"/>
      <c r="E394" s="26"/>
      <c r="F394" s="28"/>
      <c r="G394" s="28"/>
      <c r="H394" s="28"/>
      <c r="I394" s="28"/>
      <c r="J394" s="28"/>
      <c r="K394" s="28"/>
      <c r="L394" s="28"/>
      <c r="M394" s="26"/>
      <c r="N394" s="26"/>
      <c r="O394" s="26"/>
    </row>
    <row r="395" ht="14.5" spans="1:15">
      <c r="A395" s="26"/>
      <c r="B395" s="26"/>
      <c r="C395" s="26"/>
      <c r="D395" s="26"/>
      <c r="E395" s="26"/>
      <c r="F395" s="28"/>
      <c r="G395" s="28"/>
      <c r="H395" s="28"/>
      <c r="I395" s="28"/>
      <c r="J395" s="28"/>
      <c r="K395" s="28"/>
      <c r="L395" s="28"/>
      <c r="M395" s="26"/>
      <c r="N395" s="26"/>
      <c r="O395" s="26"/>
    </row>
    <row r="396" ht="14.5" spans="1:15">
      <c r="A396" s="26"/>
      <c r="B396" s="26"/>
      <c r="C396" s="26"/>
      <c r="D396" s="26"/>
      <c r="E396" s="26"/>
      <c r="F396" s="28"/>
      <c r="G396" s="28"/>
      <c r="H396" s="28"/>
      <c r="I396" s="28"/>
      <c r="J396" s="28"/>
      <c r="K396" s="28"/>
      <c r="L396" s="28"/>
      <c r="M396" s="26"/>
      <c r="N396" s="26"/>
      <c r="O396" s="26"/>
    </row>
    <row r="397" ht="14.5" spans="1:15">
      <c r="A397" s="26"/>
      <c r="B397" s="26"/>
      <c r="C397" s="26"/>
      <c r="D397" s="26"/>
      <c r="E397" s="26"/>
      <c r="F397" s="28"/>
      <c r="G397" s="28"/>
      <c r="H397" s="28"/>
      <c r="I397" s="28"/>
      <c r="J397" s="28"/>
      <c r="K397" s="28"/>
      <c r="L397" s="28"/>
      <c r="M397" s="26"/>
      <c r="N397" s="26"/>
      <c r="O397" s="26"/>
    </row>
    <row r="398" ht="14.5" spans="1:15">
      <c r="A398" s="26"/>
      <c r="B398" s="26"/>
      <c r="C398" s="26"/>
      <c r="D398" s="26"/>
      <c r="E398" s="26"/>
      <c r="F398" s="28"/>
      <c r="G398" s="28"/>
      <c r="H398" s="28"/>
      <c r="I398" s="28"/>
      <c r="J398" s="28"/>
      <c r="K398" s="28"/>
      <c r="L398" s="28"/>
      <c r="M398" s="26"/>
      <c r="N398" s="26"/>
      <c r="O398" s="26"/>
    </row>
    <row r="399" ht="14.5" spans="1:15">
      <c r="A399" s="26"/>
      <c r="B399" s="26"/>
      <c r="C399" s="26"/>
      <c r="D399" s="26"/>
      <c r="E399" s="26"/>
      <c r="F399" s="28"/>
      <c r="G399" s="28"/>
      <c r="H399" s="28"/>
      <c r="I399" s="28"/>
      <c r="J399" s="28"/>
      <c r="K399" s="28"/>
      <c r="L399" s="28"/>
      <c r="M399" s="26"/>
      <c r="N399" s="26"/>
      <c r="O399" s="26"/>
    </row>
    <row r="400" ht="14.5" spans="1:15">
      <c r="A400" s="26"/>
      <c r="B400" s="26"/>
      <c r="C400" s="26"/>
      <c r="D400" s="26"/>
      <c r="E400" s="26"/>
      <c r="F400" s="28"/>
      <c r="G400" s="28"/>
      <c r="H400" s="28"/>
      <c r="I400" s="28"/>
      <c r="J400" s="28"/>
      <c r="K400" s="28"/>
      <c r="L400" s="28"/>
      <c r="M400" s="26"/>
      <c r="N400" s="26"/>
      <c r="O400" s="26"/>
    </row>
    <row r="401" ht="14.5" spans="1:15">
      <c r="A401" s="26"/>
      <c r="B401" s="26"/>
      <c r="C401" s="26"/>
      <c r="D401" s="26"/>
      <c r="E401" s="26"/>
      <c r="F401" s="28"/>
      <c r="G401" s="28"/>
      <c r="H401" s="28"/>
      <c r="I401" s="28"/>
      <c r="J401" s="28"/>
      <c r="K401" s="28"/>
      <c r="L401" s="28"/>
      <c r="M401" s="26"/>
      <c r="N401" s="26"/>
      <c r="O401" s="26"/>
    </row>
    <row r="402" ht="14.5" spans="1:15">
      <c r="A402" s="26"/>
      <c r="B402" s="26"/>
      <c r="C402" s="26"/>
      <c r="D402" s="26"/>
      <c r="E402" s="26"/>
      <c r="F402" s="28"/>
      <c r="G402" s="28"/>
      <c r="H402" s="28"/>
      <c r="I402" s="28"/>
      <c r="J402" s="28"/>
      <c r="K402" s="28"/>
      <c r="L402" s="28"/>
      <c r="M402" s="26"/>
      <c r="N402" s="26"/>
      <c r="O402" s="26"/>
    </row>
    <row r="403" ht="14.5" spans="1:15">
      <c r="A403" s="26"/>
      <c r="B403" s="26"/>
      <c r="C403" s="26"/>
      <c r="D403" s="26"/>
      <c r="E403" s="26"/>
      <c r="F403" s="28"/>
      <c r="G403" s="28"/>
      <c r="H403" s="28"/>
      <c r="I403" s="28"/>
      <c r="J403" s="28"/>
      <c r="K403" s="28"/>
      <c r="L403" s="28"/>
      <c r="M403" s="26"/>
      <c r="N403" s="26"/>
      <c r="O403" s="26"/>
    </row>
    <row r="404" ht="14.5" spans="1:15">
      <c r="A404" s="26"/>
      <c r="B404" s="26"/>
      <c r="C404" s="26"/>
      <c r="D404" s="26"/>
      <c r="E404" s="26"/>
      <c r="F404" s="28"/>
      <c r="G404" s="28"/>
      <c r="H404" s="28"/>
      <c r="I404" s="28"/>
      <c r="J404" s="28"/>
      <c r="K404" s="28"/>
      <c r="L404" s="28"/>
      <c r="M404" s="26"/>
      <c r="N404" s="26"/>
      <c r="O404" s="26"/>
    </row>
    <row r="405" ht="14.5" spans="1:15">
      <c r="A405" s="26"/>
      <c r="B405" s="26"/>
      <c r="C405" s="26"/>
      <c r="D405" s="26"/>
      <c r="E405" s="26"/>
      <c r="F405" s="28"/>
      <c r="G405" s="28"/>
      <c r="H405" s="28"/>
      <c r="I405" s="28"/>
      <c r="J405" s="28"/>
      <c r="K405" s="28"/>
      <c r="L405" s="28"/>
      <c r="M405" s="26"/>
      <c r="N405" s="26"/>
      <c r="O405" s="26"/>
    </row>
    <row r="406" ht="14.5" spans="1:15">
      <c r="A406" s="26"/>
      <c r="B406" s="26"/>
      <c r="C406" s="26"/>
      <c r="D406" s="26"/>
      <c r="E406" s="26"/>
      <c r="F406" s="28"/>
      <c r="G406" s="28"/>
      <c r="H406" s="28"/>
      <c r="I406" s="28"/>
      <c r="J406" s="28"/>
      <c r="K406" s="28"/>
      <c r="L406" s="28"/>
      <c r="M406" s="26"/>
      <c r="N406" s="26"/>
      <c r="O406" s="26"/>
    </row>
    <row r="407" ht="14.5" spans="1:15">
      <c r="A407" s="26"/>
      <c r="B407" s="26"/>
      <c r="C407" s="26"/>
      <c r="D407" s="26"/>
      <c r="E407" s="26"/>
      <c r="F407" s="28"/>
      <c r="G407" s="28"/>
      <c r="H407" s="28"/>
      <c r="I407" s="28"/>
      <c r="J407" s="28"/>
      <c r="K407" s="28"/>
      <c r="L407" s="28"/>
      <c r="M407" s="26"/>
      <c r="N407" s="26"/>
      <c r="O407" s="26"/>
    </row>
    <row r="408" ht="14.5" spans="1:15">
      <c r="A408" s="26"/>
      <c r="B408" s="26"/>
      <c r="C408" s="26"/>
      <c r="D408" s="26"/>
      <c r="E408" s="26"/>
      <c r="F408" s="28"/>
      <c r="G408" s="28"/>
      <c r="H408" s="28"/>
      <c r="I408" s="28"/>
      <c r="J408" s="28"/>
      <c r="K408" s="28"/>
      <c r="L408" s="28"/>
      <c r="M408" s="26"/>
      <c r="N408" s="26"/>
      <c r="O408" s="26"/>
    </row>
    <row r="409" ht="14.5" spans="1:15">
      <c r="A409" s="26"/>
      <c r="B409" s="26"/>
      <c r="C409" s="26"/>
      <c r="D409" s="26"/>
      <c r="E409" s="26"/>
      <c r="F409" s="28"/>
      <c r="G409" s="28"/>
      <c r="H409" s="28"/>
      <c r="I409" s="28"/>
      <c r="J409" s="28"/>
      <c r="K409" s="28"/>
      <c r="L409" s="28"/>
      <c r="M409" s="26"/>
      <c r="N409" s="26"/>
      <c r="O409" s="26"/>
    </row>
    <row r="410" ht="14.5" spans="1:15">
      <c r="A410" s="26"/>
      <c r="B410" s="26"/>
      <c r="C410" s="26"/>
      <c r="D410" s="26"/>
      <c r="E410" s="26"/>
      <c r="F410" s="28"/>
      <c r="G410" s="28"/>
      <c r="H410" s="28"/>
      <c r="I410" s="28"/>
      <c r="J410" s="28"/>
      <c r="K410" s="28"/>
      <c r="L410" s="28"/>
      <c r="M410" s="26"/>
      <c r="N410" s="26"/>
      <c r="O410" s="26"/>
    </row>
    <row r="411" ht="14.5" spans="1:15">
      <c r="A411" s="26"/>
      <c r="B411" s="26"/>
      <c r="C411" s="26"/>
      <c r="D411" s="26"/>
      <c r="E411" s="26"/>
      <c r="F411" s="28"/>
      <c r="G411" s="28"/>
      <c r="H411" s="28"/>
      <c r="I411" s="28"/>
      <c r="J411" s="28"/>
      <c r="K411" s="28"/>
      <c r="L411" s="28"/>
      <c r="M411" s="26"/>
      <c r="N411" s="26"/>
      <c r="O411" s="26"/>
    </row>
    <row r="412" ht="14.5" spans="1:15">
      <c r="A412" s="26"/>
      <c r="B412" s="26"/>
      <c r="C412" s="26"/>
      <c r="D412" s="26"/>
      <c r="E412" s="26"/>
      <c r="F412" s="28"/>
      <c r="G412" s="28"/>
      <c r="H412" s="28"/>
      <c r="I412" s="28"/>
      <c r="J412" s="28"/>
      <c r="K412" s="28"/>
      <c r="L412" s="28"/>
      <c r="M412" s="26"/>
      <c r="N412" s="26"/>
      <c r="O412" s="26"/>
    </row>
    <row r="413" ht="14.5" spans="1:15">
      <c r="A413" s="26"/>
      <c r="B413" s="26"/>
      <c r="C413" s="26"/>
      <c r="D413" s="26"/>
      <c r="E413" s="26"/>
      <c r="F413" s="28"/>
      <c r="G413" s="28"/>
      <c r="H413" s="28"/>
      <c r="I413" s="28"/>
      <c r="J413" s="28"/>
      <c r="K413" s="28"/>
      <c r="L413" s="28"/>
      <c r="M413" s="26"/>
      <c r="N413" s="26"/>
      <c r="O413" s="26"/>
    </row>
    <row r="414" ht="14.5" spans="1:15">
      <c r="A414" s="26"/>
      <c r="B414" s="26"/>
      <c r="C414" s="26"/>
      <c r="D414" s="26"/>
      <c r="E414" s="26"/>
      <c r="F414" s="28"/>
      <c r="G414" s="28"/>
      <c r="H414" s="28"/>
      <c r="I414" s="28"/>
      <c r="J414" s="28"/>
      <c r="K414" s="28"/>
      <c r="L414" s="28"/>
      <c r="M414" s="26"/>
      <c r="N414" s="26"/>
      <c r="O414" s="26"/>
    </row>
    <row r="415" ht="14.5" spans="1:12">
      <c r="A415" s="26"/>
      <c r="B415" s="26"/>
      <c r="C415" s="26"/>
      <c r="D415" s="26"/>
      <c r="E415" s="26"/>
      <c r="F415" s="28"/>
      <c r="G415" s="28"/>
      <c r="H415" s="28"/>
      <c r="I415" s="28"/>
      <c r="J415" s="28"/>
      <c r="K415" s="28"/>
      <c r="L415" s="28"/>
    </row>
    <row r="416" ht="14.5" spans="1:12">
      <c r="A416" s="26"/>
      <c r="B416" s="26"/>
      <c r="C416" s="26"/>
      <c r="D416" s="26"/>
      <c r="E416" s="26"/>
      <c r="F416" s="28"/>
      <c r="G416" s="28"/>
      <c r="H416" s="28"/>
      <c r="I416" s="28"/>
      <c r="J416" s="28"/>
      <c r="K416" s="28"/>
      <c r="L416" s="28"/>
    </row>
    <row r="417" ht="14.5" spans="1:12">
      <c r="A417" s="26"/>
      <c r="B417" s="26"/>
      <c r="C417" s="26"/>
      <c r="D417" s="26"/>
      <c r="E417" s="26"/>
      <c r="F417" s="28"/>
      <c r="G417" s="28"/>
      <c r="H417" s="28"/>
      <c r="I417" s="28"/>
      <c r="J417" s="28"/>
      <c r="K417" s="28"/>
      <c r="L417" s="28"/>
    </row>
    <row r="418" ht="14.5" spans="1:12">
      <c r="A418" s="26"/>
      <c r="B418" s="26"/>
      <c r="C418" s="26"/>
      <c r="D418" s="26"/>
      <c r="E418" s="26"/>
      <c r="F418" s="28"/>
      <c r="G418" s="28"/>
      <c r="H418" s="28"/>
      <c r="I418" s="28"/>
      <c r="J418" s="28"/>
      <c r="K418" s="28"/>
      <c r="L418" s="28"/>
    </row>
    <row r="419" ht="14.5" spans="1:12">
      <c r="A419" s="26"/>
      <c r="B419" s="26"/>
      <c r="C419" s="26"/>
      <c r="D419" s="26"/>
      <c r="E419" s="26"/>
      <c r="F419" s="28"/>
      <c r="G419" s="28"/>
      <c r="H419" s="28"/>
      <c r="I419" s="28"/>
      <c r="J419" s="28"/>
      <c r="K419" s="28"/>
      <c r="L419" s="28"/>
    </row>
    <row r="420" ht="14.5" spans="1:12">
      <c r="A420" s="26"/>
      <c r="B420" s="26"/>
      <c r="C420" s="26"/>
      <c r="D420" s="26"/>
      <c r="E420" s="26"/>
      <c r="F420" s="28"/>
      <c r="G420" s="28"/>
      <c r="H420" s="28"/>
      <c r="I420" s="28"/>
      <c r="J420" s="28"/>
      <c r="K420" s="28"/>
      <c r="L420" s="28"/>
    </row>
    <row r="421" ht="14.5" spans="1:12">
      <c r="A421" s="26"/>
      <c r="B421" s="26"/>
      <c r="C421" s="26"/>
      <c r="D421" s="26"/>
      <c r="E421" s="26"/>
      <c r="F421" s="28"/>
      <c r="G421" s="28"/>
      <c r="H421" s="28"/>
      <c r="I421" s="28"/>
      <c r="J421" s="28"/>
      <c r="K421" s="28"/>
      <c r="L421" s="28"/>
    </row>
    <row r="422" ht="14.5" spans="1:12">
      <c r="A422" s="26"/>
      <c r="B422" s="26"/>
      <c r="C422" s="26"/>
      <c r="D422" s="26"/>
      <c r="E422" s="26"/>
      <c r="F422" s="28"/>
      <c r="G422" s="28"/>
      <c r="H422" s="28"/>
      <c r="I422" s="28"/>
      <c r="J422" s="28"/>
      <c r="K422" s="28"/>
      <c r="L422" s="28"/>
    </row>
    <row r="423" ht="14.5" spans="1:12">
      <c r="A423" s="26"/>
      <c r="B423" s="26"/>
      <c r="C423" s="26"/>
      <c r="D423" s="26"/>
      <c r="E423" s="26"/>
      <c r="F423" s="28"/>
      <c r="G423" s="28"/>
      <c r="H423" s="28"/>
      <c r="I423" s="28"/>
      <c r="J423" s="28"/>
      <c r="K423" s="28"/>
      <c r="L423" s="28"/>
    </row>
    <row r="424" ht="14.5" spans="1:12">
      <c r="A424" s="26"/>
      <c r="B424" s="26"/>
      <c r="C424" s="26"/>
      <c r="D424" s="26"/>
      <c r="E424" s="26"/>
      <c r="F424" s="28"/>
      <c r="G424" s="28"/>
      <c r="H424" s="28"/>
      <c r="I424" s="28"/>
      <c r="J424" s="28"/>
      <c r="K424" s="28"/>
      <c r="L424" s="28"/>
    </row>
    <row r="425" ht="14.5" spans="1:12">
      <c r="A425" s="26"/>
      <c r="B425" s="26"/>
      <c r="C425" s="26"/>
      <c r="D425" s="26"/>
      <c r="E425" s="26"/>
      <c r="F425" s="28"/>
      <c r="G425" s="28"/>
      <c r="H425" s="28"/>
      <c r="I425" s="28"/>
      <c r="J425" s="28"/>
      <c r="K425" s="28"/>
      <c r="L425" s="28"/>
    </row>
    <row r="426" ht="14.5" spans="1:12">
      <c r="A426" s="26"/>
      <c r="B426" s="26"/>
      <c r="C426" s="26"/>
      <c r="D426" s="26"/>
      <c r="E426" s="26"/>
      <c r="F426" s="28"/>
      <c r="G426" s="28"/>
      <c r="H426" s="28"/>
      <c r="I426" s="28"/>
      <c r="J426" s="28"/>
      <c r="K426" s="28"/>
      <c r="L426" s="28"/>
    </row>
    <row r="427" ht="14.5" spans="1:12">
      <c r="A427" s="26"/>
      <c r="B427" s="26"/>
      <c r="C427" s="26"/>
      <c r="D427" s="26"/>
      <c r="E427" s="26"/>
      <c r="F427" s="28"/>
      <c r="G427" s="28"/>
      <c r="H427" s="28"/>
      <c r="I427" s="28"/>
      <c r="J427" s="28"/>
      <c r="K427" s="28"/>
      <c r="L427" s="28"/>
    </row>
    <row r="428" ht="14.5" spans="1:12">
      <c r="A428" s="26"/>
      <c r="B428" s="26"/>
      <c r="C428" s="26"/>
      <c r="D428" s="26"/>
      <c r="E428" s="26"/>
      <c r="F428" s="26"/>
      <c r="G428" s="26"/>
      <c r="H428" s="26"/>
      <c r="I428" s="26"/>
      <c r="J428" s="26"/>
      <c r="K428" s="26"/>
      <c r="L428" s="26"/>
    </row>
    <row r="429" ht="14.5" spans="1:12">
      <c r="A429" s="26"/>
      <c r="B429" s="26"/>
      <c r="C429" s="26"/>
      <c r="D429" s="26"/>
      <c r="E429" s="26"/>
      <c r="F429" s="26"/>
      <c r="G429" s="26"/>
      <c r="H429" s="26"/>
      <c r="I429" s="26"/>
      <c r="J429" s="26"/>
      <c r="K429" s="26"/>
      <c r="L429" s="26"/>
    </row>
    <row r="430" ht="14.5" spans="1:12">
      <c r="A430" s="26"/>
      <c r="B430" s="26"/>
      <c r="C430" s="26"/>
      <c r="D430" s="26"/>
      <c r="E430" s="26"/>
      <c r="F430" s="26"/>
      <c r="G430" s="26"/>
      <c r="H430" s="26"/>
      <c r="I430" s="26"/>
      <c r="J430" s="26"/>
      <c r="K430" s="26"/>
      <c r="L430" s="26"/>
    </row>
    <row r="431" ht="14.5" spans="1:12">
      <c r="A431" s="26"/>
      <c r="B431" s="26"/>
      <c r="C431" s="26"/>
      <c r="D431" s="26"/>
      <c r="E431" s="44"/>
      <c r="F431" s="26"/>
      <c r="G431" s="26"/>
      <c r="H431" s="26"/>
      <c r="I431" s="26"/>
      <c r="J431" s="26"/>
      <c r="K431" s="26"/>
      <c r="L431" s="26"/>
    </row>
    <row r="432" ht="15.25" spans="1:12">
      <c r="A432" s="26"/>
      <c r="B432" s="26"/>
      <c r="C432" s="45"/>
      <c r="D432" s="45"/>
      <c r="E432" s="45"/>
      <c r="F432" s="27"/>
      <c r="G432" s="27"/>
      <c r="H432" s="27"/>
      <c r="I432" s="27"/>
      <c r="J432" s="27"/>
      <c r="K432" s="27"/>
      <c r="L432" s="27"/>
    </row>
    <row r="433" ht="14.5" spans="1:12">
      <c r="A433" s="26"/>
      <c r="B433" s="26"/>
      <c r="C433" s="26"/>
      <c r="D433" s="26"/>
      <c r="E433" s="26"/>
      <c r="F433" s="26"/>
      <c r="G433" s="26"/>
      <c r="H433" s="26"/>
      <c r="I433" s="26"/>
      <c r="J433" s="26"/>
      <c r="K433" s="26"/>
      <c r="L433" s="26"/>
    </row>
    <row r="434" ht="14.5" spans="1:12">
      <c r="A434" s="26"/>
      <c r="B434" s="26"/>
      <c r="C434" s="26"/>
      <c r="D434" s="26"/>
      <c r="E434" s="26"/>
      <c r="F434" s="26"/>
      <c r="G434" s="26"/>
      <c r="H434" s="26"/>
      <c r="I434" s="26"/>
      <c r="J434" s="26"/>
      <c r="K434" s="26"/>
      <c r="L434" s="26"/>
    </row>
    <row r="435" ht="14.5" spans="1:12">
      <c r="A435" s="26"/>
      <c r="B435" s="26"/>
      <c r="C435" s="26"/>
      <c r="D435" s="26"/>
      <c r="E435" s="26"/>
      <c r="F435" s="26"/>
      <c r="G435" s="26"/>
      <c r="H435" s="26"/>
      <c r="I435" s="26"/>
      <c r="J435" s="26"/>
      <c r="K435" s="26"/>
      <c r="L435" s="26"/>
    </row>
    <row r="436" ht="14.5" spans="1:12">
      <c r="A436" s="26"/>
      <c r="B436" s="26"/>
      <c r="C436" s="26"/>
      <c r="D436" s="26"/>
      <c r="E436" s="26"/>
      <c r="F436" s="26"/>
      <c r="G436" s="26"/>
      <c r="H436" s="26"/>
      <c r="I436" s="26"/>
      <c r="J436" s="26"/>
      <c r="K436" s="26"/>
      <c r="L436" s="26"/>
    </row>
    <row r="437" ht="14.5" spans="1:12">
      <c r="A437" s="26"/>
      <c r="B437" s="26"/>
      <c r="C437" s="26"/>
      <c r="D437" s="26"/>
      <c r="E437" s="26"/>
      <c r="F437" s="26"/>
      <c r="G437" s="26"/>
      <c r="H437" s="26"/>
      <c r="I437" s="26"/>
      <c r="J437" s="26"/>
      <c r="K437" s="26"/>
      <c r="L437" s="26"/>
    </row>
    <row r="438" ht="14.5" spans="1:12">
      <c r="A438" s="26"/>
      <c r="B438" s="26"/>
      <c r="C438" s="26"/>
      <c r="D438" s="26"/>
      <c r="E438" s="26"/>
      <c r="F438" s="26"/>
      <c r="G438" s="26"/>
      <c r="H438" s="26"/>
      <c r="I438" s="26"/>
      <c r="J438" s="26"/>
      <c r="K438" s="26"/>
      <c r="L438" s="26"/>
    </row>
    <row r="439" ht="14.5" spans="1:12">
      <c r="A439" s="26"/>
      <c r="B439" s="26"/>
      <c r="C439" s="26"/>
      <c r="D439" s="26"/>
      <c r="E439" s="26"/>
      <c r="F439" s="26"/>
      <c r="G439" s="26"/>
      <c r="H439" s="26"/>
      <c r="I439" s="26"/>
      <c r="J439" s="26"/>
      <c r="K439" s="26"/>
      <c r="L439" s="26"/>
    </row>
    <row r="440" ht="14.5" spans="1:12">
      <c r="A440" s="26"/>
      <c r="B440" s="26"/>
      <c r="C440" s="26"/>
      <c r="D440" s="26"/>
      <c r="E440" s="26"/>
      <c r="F440" s="26"/>
      <c r="G440" s="26"/>
      <c r="H440" s="26"/>
      <c r="I440" s="26"/>
      <c r="J440" s="26"/>
      <c r="K440" s="26"/>
      <c r="L440" s="26"/>
    </row>
    <row r="441" ht="14.5" spans="1:12">
      <c r="A441" s="26"/>
      <c r="B441" s="26"/>
      <c r="C441" s="26"/>
      <c r="D441" s="26"/>
      <c r="E441" s="26"/>
      <c r="F441" s="26"/>
      <c r="G441" s="26"/>
      <c r="H441" s="26"/>
      <c r="I441" s="26"/>
      <c r="J441" s="26"/>
      <c r="K441" s="26"/>
      <c r="L441" s="26"/>
    </row>
    <row r="442" ht="14.5" spans="1:12">
      <c r="A442" s="26"/>
      <c r="B442" s="26"/>
      <c r="C442" s="26"/>
      <c r="D442" s="26"/>
      <c r="E442" s="26"/>
      <c r="F442" s="26"/>
      <c r="G442" s="26"/>
      <c r="H442" s="26"/>
      <c r="I442" s="26"/>
      <c r="J442" s="26"/>
      <c r="K442" s="26"/>
      <c r="L442" s="26"/>
    </row>
    <row r="443" ht="14.5" spans="1:12">
      <c r="A443" s="26"/>
      <c r="B443" s="26"/>
      <c r="C443" s="26"/>
      <c r="D443" s="26"/>
      <c r="E443" s="26"/>
      <c r="F443" s="26"/>
      <c r="G443" s="26"/>
      <c r="H443" s="26"/>
      <c r="I443" s="26"/>
      <c r="J443" s="26"/>
      <c r="K443" s="26"/>
      <c r="L443" s="26"/>
    </row>
    <row r="444" ht="14.5" spans="1:12">
      <c r="A444" s="26"/>
      <c r="B444" s="26"/>
      <c r="C444" s="26"/>
      <c r="D444" s="26"/>
      <c r="E444" s="26"/>
      <c r="F444" s="26"/>
      <c r="G444" s="26"/>
      <c r="H444" s="26"/>
      <c r="I444" s="26"/>
      <c r="J444" s="26"/>
      <c r="K444" s="26"/>
      <c r="L444" s="26"/>
    </row>
    <row r="445" ht="14.5" spans="1:12">
      <c r="A445" s="26"/>
      <c r="B445" s="26"/>
      <c r="C445" s="26"/>
      <c r="D445" s="26"/>
      <c r="E445" s="26"/>
      <c r="F445" s="26"/>
      <c r="G445" s="26"/>
      <c r="H445" s="26"/>
      <c r="I445" s="26"/>
      <c r="J445" s="26"/>
      <c r="K445" s="26"/>
      <c r="L445" s="26"/>
    </row>
    <row r="446" ht="14.5" spans="1:12">
      <c r="A446" s="26"/>
      <c r="B446" s="26"/>
      <c r="C446" s="26"/>
      <c r="D446" s="26"/>
      <c r="E446" s="26"/>
      <c r="F446" s="26"/>
      <c r="G446" s="26"/>
      <c r="H446" s="26"/>
      <c r="I446" s="26"/>
      <c r="J446" s="26"/>
      <c r="K446" s="26"/>
      <c r="L446" s="26"/>
    </row>
    <row r="447" ht="14.5" spans="1:12">
      <c r="A447" s="26"/>
      <c r="B447" s="26"/>
      <c r="C447" s="26"/>
      <c r="D447" s="26"/>
      <c r="E447" s="26"/>
      <c r="F447" s="26"/>
      <c r="G447" s="26"/>
      <c r="H447" s="26"/>
      <c r="I447" s="26"/>
      <c r="J447" s="26"/>
      <c r="K447" s="26"/>
      <c r="L447" s="26"/>
    </row>
    <row r="448" ht="14.5" spans="1:12">
      <c r="A448" s="26"/>
      <c r="B448" s="26"/>
      <c r="C448" s="26"/>
      <c r="D448" s="26"/>
      <c r="E448" s="26"/>
      <c r="F448" s="26"/>
      <c r="G448" s="26"/>
      <c r="H448" s="26"/>
      <c r="I448" s="26"/>
      <c r="J448" s="26"/>
      <c r="K448" s="26"/>
      <c r="L448" s="26"/>
    </row>
    <row r="449" ht="14.5" spans="1:12">
      <c r="A449" s="26"/>
      <c r="B449" s="26"/>
      <c r="C449" s="26"/>
      <c r="D449" s="26"/>
      <c r="E449" s="26"/>
      <c r="F449" s="26"/>
      <c r="G449" s="26"/>
      <c r="H449" s="26"/>
      <c r="I449" s="26"/>
      <c r="J449" s="26"/>
      <c r="K449" s="26"/>
      <c r="L449" s="26"/>
    </row>
    <row r="450" ht="14.5" spans="1:12">
      <c r="A450" s="26"/>
      <c r="B450" s="26"/>
      <c r="C450" s="26"/>
      <c r="D450" s="26"/>
      <c r="E450" s="26"/>
      <c r="F450" s="26"/>
      <c r="G450" s="26"/>
      <c r="H450" s="26"/>
      <c r="I450" s="26"/>
      <c r="J450" s="26"/>
      <c r="K450" s="26"/>
      <c r="L450" s="26"/>
    </row>
    <row r="451" ht="14.5" spans="1:12">
      <c r="A451" s="26"/>
      <c r="B451" s="26"/>
      <c r="C451" s="26"/>
      <c r="D451" s="26"/>
      <c r="E451" s="26"/>
      <c r="F451" s="26"/>
      <c r="G451" s="26"/>
      <c r="H451" s="26"/>
      <c r="I451" s="26"/>
      <c r="J451" s="26"/>
      <c r="K451" s="26"/>
      <c r="L451" s="26"/>
    </row>
    <row r="452" ht="14.5" spans="1:12">
      <c r="A452" s="26"/>
      <c r="B452" s="26"/>
      <c r="C452" s="26"/>
      <c r="D452" s="26"/>
      <c r="E452" s="26"/>
      <c r="F452" s="26"/>
      <c r="G452" s="26"/>
      <c r="H452" s="26"/>
      <c r="I452" s="26"/>
      <c r="J452" s="26"/>
      <c r="K452" s="26"/>
      <c r="L452" s="26"/>
    </row>
    <row r="453" ht="14.5" spans="1:12">
      <c r="A453" s="26"/>
      <c r="B453" s="26"/>
      <c r="C453" s="26"/>
      <c r="D453" s="26"/>
      <c r="E453" s="26"/>
      <c r="F453" s="26"/>
      <c r="G453" s="26"/>
      <c r="H453" s="26"/>
      <c r="I453" s="26"/>
      <c r="J453" s="26"/>
      <c r="K453" s="26"/>
      <c r="L453" s="26"/>
    </row>
    <row r="454" ht="14.5" spans="1:12">
      <c r="A454" s="26"/>
      <c r="B454" s="26"/>
      <c r="C454" s="26"/>
      <c r="D454" s="26"/>
      <c r="E454" s="26"/>
      <c r="F454" s="26"/>
      <c r="G454" s="26"/>
      <c r="H454" s="26"/>
      <c r="I454" s="26"/>
      <c r="J454" s="26"/>
      <c r="K454" s="26"/>
      <c r="L454" s="26"/>
    </row>
    <row r="455" ht="14.5" spans="1:12">
      <c r="A455" s="26"/>
      <c r="B455" s="26"/>
      <c r="C455" s="26"/>
      <c r="D455" s="26"/>
      <c r="E455" s="26"/>
      <c r="F455" s="26"/>
      <c r="G455" s="26"/>
      <c r="H455" s="26"/>
      <c r="I455" s="26"/>
      <c r="J455" s="26"/>
      <c r="K455" s="26"/>
      <c r="L455" s="26"/>
    </row>
    <row r="456" ht="14.5" spans="1:12">
      <c r="A456" s="26"/>
      <c r="B456" s="26"/>
      <c r="C456" s="26"/>
      <c r="D456" s="26"/>
      <c r="E456" s="26"/>
      <c r="F456" s="26"/>
      <c r="G456" s="26"/>
      <c r="H456" s="26"/>
      <c r="I456" s="26"/>
      <c r="J456" s="26"/>
      <c r="K456" s="26"/>
      <c r="L456" s="26"/>
    </row>
    <row r="457" ht="14.5" spans="1:12">
      <c r="A457" s="26"/>
      <c r="B457" s="26"/>
      <c r="C457" s="26"/>
      <c r="D457" s="26"/>
      <c r="E457" s="26"/>
      <c r="F457" s="26"/>
      <c r="G457" s="26"/>
      <c r="H457" s="26"/>
      <c r="I457" s="26"/>
      <c r="J457" s="26"/>
      <c r="K457" s="26"/>
      <c r="L457" s="26"/>
    </row>
    <row r="458" ht="14.5" spans="1:12">
      <c r="A458" s="26"/>
      <c r="B458" s="26"/>
      <c r="C458" s="26"/>
      <c r="D458" s="26"/>
      <c r="E458" s="26"/>
      <c r="F458" s="26"/>
      <c r="G458" s="26"/>
      <c r="H458" s="26"/>
      <c r="I458" s="26"/>
      <c r="J458" s="26"/>
      <c r="K458" s="26"/>
      <c r="L458" s="26"/>
    </row>
    <row r="459" ht="14.5" spans="1:12">
      <c r="A459" s="26"/>
      <c r="B459" s="26"/>
      <c r="C459" s="26"/>
      <c r="D459" s="26"/>
      <c r="E459" s="26"/>
      <c r="F459" s="26"/>
      <c r="G459" s="26"/>
      <c r="H459" s="26"/>
      <c r="I459" s="26"/>
      <c r="J459" s="26"/>
      <c r="K459" s="26"/>
      <c r="L459" s="26"/>
    </row>
    <row r="460" ht="14.5" spans="1:12">
      <c r="A460" s="26"/>
      <c r="B460" s="26"/>
      <c r="C460" s="26"/>
      <c r="D460" s="26"/>
      <c r="E460" s="26"/>
      <c r="F460" s="26"/>
      <c r="G460" s="26"/>
      <c r="H460" s="26"/>
      <c r="I460" s="26"/>
      <c r="J460" s="26"/>
      <c r="K460" s="26"/>
      <c r="L460" s="26"/>
    </row>
    <row r="461" ht="14.5" spans="1:12">
      <c r="A461" s="26"/>
      <c r="B461" s="26"/>
      <c r="C461" s="26"/>
      <c r="D461" s="26"/>
      <c r="E461" s="26"/>
      <c r="F461" s="26"/>
      <c r="G461" s="26"/>
      <c r="H461" s="26"/>
      <c r="I461" s="26"/>
      <c r="J461" s="26"/>
      <c r="K461" s="26"/>
      <c r="L461" s="26"/>
    </row>
    <row r="462" ht="14.5" spans="1:12">
      <c r="A462" s="26"/>
      <c r="B462" s="26"/>
      <c r="C462" s="26"/>
      <c r="D462" s="26"/>
      <c r="E462" s="26"/>
      <c r="F462" s="26"/>
      <c r="G462" s="26"/>
      <c r="H462" s="26"/>
      <c r="I462" s="26"/>
      <c r="J462" s="26"/>
      <c r="K462" s="26"/>
      <c r="L462" s="26"/>
    </row>
    <row r="463" ht="14.5" spans="1:12">
      <c r="A463" s="26"/>
      <c r="B463" s="26"/>
      <c r="C463" s="26"/>
      <c r="D463" s="26"/>
      <c r="E463" s="26"/>
      <c r="F463" s="26"/>
      <c r="G463" s="26"/>
      <c r="H463" s="26"/>
      <c r="I463" s="26"/>
      <c r="J463" s="26"/>
      <c r="K463" s="26"/>
      <c r="L463" s="26"/>
    </row>
    <row r="464" ht="14.5" spans="1:12">
      <c r="A464" s="26"/>
      <c r="B464" s="26"/>
      <c r="C464" s="26"/>
      <c r="D464" s="26"/>
      <c r="E464" s="26"/>
      <c r="F464" s="26"/>
      <c r="G464" s="26"/>
      <c r="H464" s="26"/>
      <c r="I464" s="26"/>
      <c r="J464" s="26"/>
      <c r="K464" s="26"/>
      <c r="L464" s="26"/>
    </row>
    <row r="465" ht="14.5" spans="1:12">
      <c r="A465" s="26"/>
      <c r="B465" s="26"/>
      <c r="C465" s="26"/>
      <c r="D465" s="26"/>
      <c r="E465" s="26"/>
      <c r="F465" s="26"/>
      <c r="G465" s="26"/>
      <c r="H465" s="26"/>
      <c r="I465" s="26"/>
      <c r="J465" s="26"/>
      <c r="K465" s="26"/>
      <c r="L465" s="26"/>
    </row>
    <row r="466" ht="14.5" spans="1:12">
      <c r="A466" s="26"/>
      <c r="B466" s="26"/>
      <c r="C466" s="26"/>
      <c r="D466" s="26"/>
      <c r="E466" s="26"/>
      <c r="F466" s="26"/>
      <c r="G466" s="26"/>
      <c r="H466" s="26"/>
      <c r="I466" s="26"/>
      <c r="J466" s="26"/>
      <c r="K466" s="26"/>
      <c r="L466" s="26"/>
    </row>
    <row r="467" ht="14.5" spans="1:12">
      <c r="A467" s="26"/>
      <c r="B467" s="26"/>
      <c r="C467" s="26"/>
      <c r="D467" s="26"/>
      <c r="E467" s="26"/>
      <c r="F467" s="26"/>
      <c r="G467" s="26"/>
      <c r="H467" s="26"/>
      <c r="I467" s="26"/>
      <c r="J467" s="26"/>
      <c r="K467" s="26"/>
      <c r="L467" s="26"/>
    </row>
    <row r="468" ht="14.5" spans="1:12">
      <c r="A468" s="26"/>
      <c r="B468" s="26"/>
      <c r="C468" s="26"/>
      <c r="D468" s="26"/>
      <c r="E468" s="26"/>
      <c r="F468" s="26"/>
      <c r="G468" s="26"/>
      <c r="H468" s="26"/>
      <c r="I468" s="26"/>
      <c r="J468" s="26"/>
      <c r="K468" s="26"/>
      <c r="L468" s="26"/>
    </row>
    <row r="469" ht="14.5" spans="1:12">
      <c r="A469" s="26"/>
      <c r="B469" s="26"/>
      <c r="C469" s="26"/>
      <c r="D469" s="26"/>
      <c r="E469" s="26"/>
      <c r="F469" s="26"/>
      <c r="G469" s="26"/>
      <c r="H469" s="26"/>
      <c r="I469" s="26"/>
      <c r="J469" s="26"/>
      <c r="K469" s="26"/>
      <c r="L469" s="26"/>
    </row>
    <row r="470" ht="14.5" spans="1:12">
      <c r="A470" s="26"/>
      <c r="B470" s="26"/>
      <c r="C470" s="26"/>
      <c r="D470" s="26"/>
      <c r="E470" s="26"/>
      <c r="F470" s="26"/>
      <c r="G470" s="26"/>
      <c r="H470" s="26"/>
      <c r="I470" s="26"/>
      <c r="J470" s="26"/>
      <c r="K470" s="26"/>
      <c r="L470" s="26"/>
    </row>
    <row r="471" ht="14.5" spans="1:12">
      <c r="A471" s="26"/>
      <c r="B471" s="26"/>
      <c r="C471" s="26"/>
      <c r="D471" s="26"/>
      <c r="E471" s="26"/>
      <c r="F471" s="26"/>
      <c r="G471" s="26"/>
      <c r="H471" s="26"/>
      <c r="I471" s="26"/>
      <c r="J471" s="26"/>
      <c r="K471" s="26"/>
      <c r="L471" s="26"/>
    </row>
    <row r="472" ht="14.5" spans="1:12">
      <c r="A472" s="26"/>
      <c r="B472" s="26"/>
      <c r="C472" s="26"/>
      <c r="D472" s="26"/>
      <c r="E472" s="26"/>
      <c r="F472" s="26"/>
      <c r="G472" s="26"/>
      <c r="H472" s="26"/>
      <c r="I472" s="26"/>
      <c r="J472" s="26"/>
      <c r="K472" s="26"/>
      <c r="L472" s="26"/>
    </row>
    <row r="473" ht="14.5" spans="1:12">
      <c r="A473" s="26"/>
      <c r="B473" s="26"/>
      <c r="C473" s="26"/>
      <c r="D473" s="26"/>
      <c r="E473" s="26"/>
      <c r="F473" s="26"/>
      <c r="G473" s="26"/>
      <c r="H473" s="26"/>
      <c r="I473" s="26"/>
      <c r="J473" s="26"/>
      <c r="K473" s="26"/>
      <c r="L473" s="26"/>
    </row>
    <row r="474" ht="14.5" spans="1:12">
      <c r="A474" s="26"/>
      <c r="B474" s="26"/>
      <c r="C474" s="26"/>
      <c r="D474" s="26"/>
      <c r="E474" s="26"/>
      <c r="F474" s="26"/>
      <c r="G474" s="26"/>
      <c r="H474" s="26"/>
      <c r="I474" s="26"/>
      <c r="J474" s="26"/>
      <c r="K474" s="26"/>
      <c r="L474" s="26"/>
    </row>
    <row r="475" ht="14.5" spans="1:12">
      <c r="A475" s="26"/>
      <c r="B475" s="26"/>
      <c r="C475" s="26"/>
      <c r="D475" s="26"/>
      <c r="E475" s="26"/>
      <c r="F475" s="26"/>
      <c r="G475" s="26"/>
      <c r="H475" s="26"/>
      <c r="I475" s="26"/>
      <c r="J475" s="26"/>
      <c r="K475" s="26"/>
      <c r="L475" s="26"/>
    </row>
    <row r="476" ht="14.5" spans="1:12">
      <c r="A476" s="26"/>
      <c r="B476" s="26"/>
      <c r="C476" s="26"/>
      <c r="D476" s="26"/>
      <c r="E476" s="26"/>
      <c r="F476" s="26"/>
      <c r="G476" s="26"/>
      <c r="H476" s="26"/>
      <c r="I476" s="26"/>
      <c r="J476" s="26"/>
      <c r="K476" s="26"/>
      <c r="L476" s="26"/>
    </row>
    <row r="477" ht="14.5" spans="1:12">
      <c r="A477" s="26"/>
      <c r="B477" s="26"/>
      <c r="C477" s="26"/>
      <c r="D477" s="26"/>
      <c r="E477" s="26"/>
      <c r="F477" s="26"/>
      <c r="G477" s="26"/>
      <c r="H477" s="26"/>
      <c r="I477" s="26"/>
      <c r="J477" s="26"/>
      <c r="K477" s="26"/>
      <c r="L477" s="26"/>
    </row>
    <row r="478" ht="14.5" spans="1:12">
      <c r="A478" s="26"/>
      <c r="B478" s="26"/>
      <c r="C478" s="26"/>
      <c r="D478" s="26"/>
      <c r="E478" s="26"/>
      <c r="F478" s="26"/>
      <c r="G478" s="26"/>
      <c r="H478" s="26"/>
      <c r="I478" s="26"/>
      <c r="J478" s="26"/>
      <c r="K478" s="26"/>
      <c r="L478" s="26"/>
    </row>
    <row r="479" ht="14.5" spans="1:12">
      <c r="A479" s="26"/>
      <c r="B479" s="26"/>
      <c r="C479" s="26"/>
      <c r="D479" s="26"/>
      <c r="E479" s="26"/>
      <c r="F479" s="26"/>
      <c r="G479" s="26"/>
      <c r="H479" s="26"/>
      <c r="I479" s="26"/>
      <c r="J479" s="26"/>
      <c r="K479" s="26"/>
      <c r="L479" s="26"/>
    </row>
    <row r="480" ht="14.5" spans="1:12">
      <c r="A480" s="26"/>
      <c r="B480" s="26"/>
      <c r="C480" s="26"/>
      <c r="D480" s="26"/>
      <c r="E480" s="26"/>
      <c r="F480" s="26"/>
      <c r="G480" s="26"/>
      <c r="H480" s="26"/>
      <c r="I480" s="26"/>
      <c r="J480" s="26"/>
      <c r="K480" s="26"/>
      <c r="L480" s="26"/>
    </row>
    <row r="484" ht="14.5" spans="1:12">
      <c r="A484" s="26"/>
      <c r="B484" s="26"/>
      <c r="C484" s="26"/>
      <c r="D484" s="26"/>
      <c r="E484" s="44"/>
      <c r="F484" s="26"/>
      <c r="G484" s="26"/>
      <c r="H484" s="26"/>
      <c r="I484" s="26"/>
      <c r="J484" s="26"/>
      <c r="K484" s="26"/>
      <c r="L484" s="26"/>
    </row>
    <row r="485" ht="15.25" spans="1:12">
      <c r="A485" s="26"/>
      <c r="B485" s="26"/>
      <c r="C485" s="45"/>
      <c r="D485" s="45"/>
      <c r="E485" s="45"/>
      <c r="F485" s="27"/>
      <c r="G485" s="27"/>
      <c r="H485" s="27"/>
      <c r="I485" s="27"/>
      <c r="J485" s="27"/>
      <c r="K485" s="27"/>
      <c r="L485" s="27"/>
    </row>
    <row r="486" ht="14.5" spans="1:12">
      <c r="A486" s="26"/>
      <c r="B486" s="26"/>
      <c r="C486" s="26"/>
      <c r="D486" s="26"/>
      <c r="E486" s="26"/>
      <c r="F486" s="26"/>
      <c r="G486" s="26"/>
      <c r="H486" s="26"/>
      <c r="I486" s="26"/>
      <c r="J486" s="26"/>
      <c r="K486" s="26"/>
      <c r="L486" s="26"/>
    </row>
    <row r="487" ht="14.5" spans="1:12">
      <c r="A487" s="26"/>
      <c r="B487" s="26"/>
      <c r="C487" s="26"/>
      <c r="D487" s="26"/>
      <c r="E487" s="26"/>
      <c r="F487" s="26"/>
      <c r="G487" s="26"/>
      <c r="H487" s="26"/>
      <c r="I487" s="26"/>
      <c r="J487" s="26"/>
      <c r="K487" s="26"/>
      <c r="L487" s="26"/>
    </row>
    <row r="488" ht="14.5" spans="1:12">
      <c r="A488" s="26"/>
      <c r="B488" s="26"/>
      <c r="C488" s="26"/>
      <c r="D488" s="26"/>
      <c r="E488" s="26"/>
      <c r="F488" s="26"/>
      <c r="G488" s="26"/>
      <c r="H488" s="26"/>
      <c r="I488" s="26"/>
      <c r="J488" s="26"/>
      <c r="K488" s="26"/>
      <c r="L488" s="26"/>
    </row>
    <row r="489" ht="14.5" spans="1:12">
      <c r="A489" s="26"/>
      <c r="B489" s="26"/>
      <c r="C489" s="26"/>
      <c r="D489" s="26"/>
      <c r="E489" s="26"/>
      <c r="F489" s="26"/>
      <c r="G489" s="26"/>
      <c r="H489" s="26"/>
      <c r="I489" s="26"/>
      <c r="J489" s="26"/>
      <c r="K489" s="26"/>
      <c r="L489" s="26"/>
    </row>
    <row r="490" ht="14.5" spans="1:12">
      <c r="A490" s="26"/>
      <c r="B490" s="26"/>
      <c r="C490" s="26"/>
      <c r="D490" s="26"/>
      <c r="E490" s="26"/>
      <c r="F490" s="26"/>
      <c r="G490" s="26"/>
      <c r="H490" s="26"/>
      <c r="I490" s="26"/>
      <c r="J490" s="26"/>
      <c r="K490" s="26"/>
      <c r="L490" s="26"/>
    </row>
    <row r="491" ht="14.5" spans="1:12">
      <c r="A491" s="26"/>
      <c r="B491" s="26"/>
      <c r="C491" s="26"/>
      <c r="D491" s="26"/>
      <c r="E491" s="26"/>
      <c r="F491" s="26"/>
      <c r="G491" s="26"/>
      <c r="H491" s="26"/>
      <c r="I491" s="26"/>
      <c r="J491" s="26"/>
      <c r="K491" s="26"/>
      <c r="L491" s="26"/>
    </row>
    <row r="492" ht="14.5" spans="1:12">
      <c r="A492" s="26"/>
      <c r="B492" s="26"/>
      <c r="C492" s="26"/>
      <c r="D492" s="26"/>
      <c r="E492" s="26"/>
      <c r="F492" s="26"/>
      <c r="G492" s="26"/>
      <c r="H492" s="26"/>
      <c r="I492" s="26"/>
      <c r="J492" s="26"/>
      <c r="K492" s="26"/>
      <c r="L492" s="26"/>
    </row>
    <row r="493" ht="14.5" spans="1:12">
      <c r="A493" s="26"/>
      <c r="B493" s="26"/>
      <c r="C493" s="26"/>
      <c r="D493" s="26"/>
      <c r="E493" s="26"/>
      <c r="F493" s="26"/>
      <c r="G493" s="26"/>
      <c r="H493" s="26"/>
      <c r="I493" s="26"/>
      <c r="J493" s="26"/>
      <c r="K493" s="26"/>
      <c r="L493" s="26"/>
    </row>
    <row r="494" ht="14.5" spans="1:12">
      <c r="A494" s="26"/>
      <c r="B494" s="26"/>
      <c r="C494" s="26"/>
      <c r="D494" s="26"/>
      <c r="E494" s="26"/>
      <c r="F494" s="26"/>
      <c r="G494" s="26"/>
      <c r="H494" s="26"/>
      <c r="I494" s="26"/>
      <c r="J494" s="26"/>
      <c r="K494" s="26"/>
      <c r="L494" s="26"/>
    </row>
    <row r="495" ht="14.5" spans="1:12">
      <c r="A495" s="26"/>
      <c r="B495" s="26"/>
      <c r="C495" s="26"/>
      <c r="D495" s="26"/>
      <c r="E495" s="26"/>
      <c r="F495" s="26"/>
      <c r="G495" s="26"/>
      <c r="H495" s="26"/>
      <c r="I495" s="26"/>
      <c r="J495" s="26"/>
      <c r="K495" s="26"/>
      <c r="L495" s="26"/>
    </row>
    <row r="496" ht="14.5" spans="1:12">
      <c r="A496" s="26"/>
      <c r="B496" s="26"/>
      <c r="C496" s="26"/>
      <c r="D496" s="26"/>
      <c r="E496" s="26"/>
      <c r="F496" s="26"/>
      <c r="G496" s="26"/>
      <c r="H496" s="26"/>
      <c r="I496" s="26"/>
      <c r="J496" s="26"/>
      <c r="K496" s="26"/>
      <c r="L496" s="26"/>
    </row>
    <row r="497" ht="14.5" spans="1:12">
      <c r="A497" s="26"/>
      <c r="B497" s="26"/>
      <c r="C497" s="26"/>
      <c r="D497" s="26"/>
      <c r="E497" s="26"/>
      <c r="F497" s="26"/>
      <c r="G497" s="26"/>
      <c r="H497" s="26"/>
      <c r="I497" s="26"/>
      <c r="J497" s="26"/>
      <c r="K497" s="26"/>
      <c r="L497" s="26"/>
    </row>
    <row r="498" ht="14.5" spans="1:12">
      <c r="A498" s="26"/>
      <c r="B498" s="26"/>
      <c r="C498" s="26"/>
      <c r="D498" s="26"/>
      <c r="E498" s="26"/>
      <c r="F498" s="26"/>
      <c r="G498" s="26"/>
      <c r="H498" s="26"/>
      <c r="I498" s="26"/>
      <c r="J498" s="26"/>
      <c r="K498" s="26"/>
      <c r="L498" s="26"/>
    </row>
    <row r="499" ht="14.5" spans="1:12">
      <c r="A499" s="26"/>
      <c r="B499" s="26"/>
      <c r="C499" s="26"/>
      <c r="D499" s="26"/>
      <c r="E499" s="26"/>
      <c r="F499" s="26"/>
      <c r="G499" s="26"/>
      <c r="H499" s="26"/>
      <c r="I499" s="26"/>
      <c r="J499" s="26"/>
      <c r="K499" s="26"/>
      <c r="L499" s="26"/>
    </row>
    <row r="500" ht="14.5" spans="1:12">
      <c r="A500" s="26"/>
      <c r="B500" s="26"/>
      <c r="C500" s="26"/>
      <c r="D500" s="26"/>
      <c r="E500" s="26"/>
      <c r="F500" s="26"/>
      <c r="G500" s="26"/>
      <c r="H500" s="26"/>
      <c r="I500" s="26"/>
      <c r="J500" s="26"/>
      <c r="K500" s="26"/>
      <c r="L500" s="26"/>
    </row>
    <row r="501" ht="14.5" spans="1:12">
      <c r="A501" s="26"/>
      <c r="B501" s="26"/>
      <c r="C501" s="26"/>
      <c r="D501" s="26"/>
      <c r="E501" s="26"/>
      <c r="F501" s="26"/>
      <c r="G501" s="26"/>
      <c r="H501" s="26"/>
      <c r="I501" s="26"/>
      <c r="J501" s="26"/>
      <c r="K501" s="26"/>
      <c r="L501" s="26"/>
    </row>
    <row r="502" ht="14.5" spans="1:12">
      <c r="A502" s="26"/>
      <c r="B502" s="26"/>
      <c r="C502" s="26"/>
      <c r="D502" s="26"/>
      <c r="E502" s="26"/>
      <c r="F502" s="26"/>
      <c r="G502" s="26"/>
      <c r="H502" s="26"/>
      <c r="I502" s="26"/>
      <c r="J502" s="26"/>
      <c r="K502" s="26"/>
      <c r="L502" s="26"/>
    </row>
    <row r="503" ht="14.5" spans="1:12">
      <c r="A503" s="26"/>
      <c r="B503" s="26"/>
      <c r="C503" s="26"/>
      <c r="D503" s="26"/>
      <c r="E503" s="26"/>
      <c r="F503" s="26"/>
      <c r="G503" s="26"/>
      <c r="H503" s="26"/>
      <c r="I503" s="26"/>
      <c r="J503" s="26"/>
      <c r="K503" s="26"/>
      <c r="L503" s="26"/>
    </row>
    <row r="504" ht="14.5" spans="1:12">
      <c r="A504" s="26"/>
      <c r="B504" s="26"/>
      <c r="C504" s="26"/>
      <c r="D504" s="26"/>
      <c r="E504" s="26"/>
      <c r="F504" s="26"/>
      <c r="G504" s="26"/>
      <c r="H504" s="26"/>
      <c r="I504" s="26"/>
      <c r="J504" s="26"/>
      <c r="K504" s="26"/>
      <c r="L504" s="26"/>
    </row>
    <row r="505" ht="14.5" spans="1:12">
      <c r="A505" s="26"/>
      <c r="B505" s="26"/>
      <c r="C505" s="26"/>
      <c r="D505" s="26"/>
      <c r="E505" s="26"/>
      <c r="F505" s="26"/>
      <c r="G505" s="26"/>
      <c r="H505" s="26"/>
      <c r="I505" s="26"/>
      <c r="J505" s="26"/>
      <c r="K505" s="26"/>
      <c r="L505" s="26"/>
    </row>
    <row r="506" ht="14.5" spans="1:12">
      <c r="A506" s="26"/>
      <c r="B506" s="26"/>
      <c r="C506" s="26"/>
      <c r="D506" s="26"/>
      <c r="E506" s="26"/>
      <c r="F506" s="26"/>
      <c r="G506" s="26"/>
      <c r="H506" s="26"/>
      <c r="I506" s="26"/>
      <c r="J506" s="26"/>
      <c r="K506" s="26"/>
      <c r="L506" s="26"/>
    </row>
    <row r="507" ht="14.5" spans="1:12">
      <c r="A507" s="26"/>
      <c r="B507" s="26"/>
      <c r="C507" s="26"/>
      <c r="D507" s="26"/>
      <c r="E507" s="26"/>
      <c r="F507" s="26"/>
      <c r="G507" s="26"/>
      <c r="H507" s="26"/>
      <c r="I507" s="26"/>
      <c r="J507" s="26"/>
      <c r="K507" s="26"/>
      <c r="L507" s="26"/>
    </row>
    <row r="508" ht="14.5" spans="1:12">
      <c r="A508" s="26"/>
      <c r="B508" s="26"/>
      <c r="C508" s="26"/>
      <c r="D508" s="26"/>
      <c r="E508" s="26"/>
      <c r="F508" s="26"/>
      <c r="G508" s="26"/>
      <c r="H508" s="26"/>
      <c r="I508" s="26"/>
      <c r="J508" s="26"/>
      <c r="K508" s="26"/>
      <c r="L508" s="26"/>
    </row>
    <row r="509" ht="14.5" spans="1:12">
      <c r="A509" s="26"/>
      <c r="B509" s="26"/>
      <c r="C509" s="26"/>
      <c r="D509" s="26"/>
      <c r="E509" s="26"/>
      <c r="F509" s="26"/>
      <c r="G509" s="26"/>
      <c r="H509" s="26"/>
      <c r="I509" s="26"/>
      <c r="J509" s="26"/>
      <c r="K509" s="26"/>
      <c r="L509" s="26"/>
    </row>
    <row r="510" ht="14.5" spans="1:12">
      <c r="A510" s="26"/>
      <c r="B510" s="26"/>
      <c r="C510" s="26"/>
      <c r="D510" s="26"/>
      <c r="E510" s="26"/>
      <c r="F510" s="26"/>
      <c r="G510" s="26"/>
      <c r="H510" s="26"/>
      <c r="I510" s="26"/>
      <c r="J510" s="26"/>
      <c r="K510" s="26"/>
      <c r="L510" s="26"/>
    </row>
    <row r="511" ht="14.5" spans="1:12">
      <c r="A511" s="26"/>
      <c r="B511" s="26"/>
      <c r="C511" s="26"/>
      <c r="D511" s="26"/>
      <c r="E511" s="26"/>
      <c r="F511" s="26"/>
      <c r="G511" s="26"/>
      <c r="H511" s="26"/>
      <c r="I511" s="26"/>
      <c r="J511" s="26"/>
      <c r="K511" s="26"/>
      <c r="L511" s="26"/>
    </row>
    <row r="512" ht="14.5" spans="1:12">
      <c r="A512" s="26"/>
      <c r="B512" s="26"/>
      <c r="C512" s="26"/>
      <c r="D512" s="26"/>
      <c r="E512" s="26"/>
      <c r="F512" s="26"/>
      <c r="G512" s="26"/>
      <c r="H512" s="26"/>
      <c r="I512" s="26"/>
      <c r="J512" s="26"/>
      <c r="K512" s="26"/>
      <c r="L512" s="26"/>
    </row>
    <row r="513" ht="14.5" spans="1:12">
      <c r="A513" s="26"/>
      <c r="B513" s="26"/>
      <c r="C513" s="26"/>
      <c r="D513" s="26"/>
      <c r="E513" s="26"/>
      <c r="F513" s="26"/>
      <c r="G513" s="26"/>
      <c r="H513" s="26"/>
      <c r="I513" s="26"/>
      <c r="J513" s="26"/>
      <c r="K513" s="26"/>
      <c r="L513" s="26"/>
    </row>
    <row r="514" ht="14.5" spans="1:12">
      <c r="A514" s="26"/>
      <c r="B514" s="26"/>
      <c r="C514" s="26"/>
      <c r="D514" s="26"/>
      <c r="E514" s="26"/>
      <c r="F514" s="26"/>
      <c r="G514" s="26"/>
      <c r="H514" s="26"/>
      <c r="I514" s="26"/>
      <c r="J514" s="26"/>
      <c r="K514" s="26"/>
      <c r="L514" s="26"/>
    </row>
    <row r="515" ht="14.5" spans="1:12">
      <c r="A515" s="26"/>
      <c r="B515" s="26"/>
      <c r="C515" s="26"/>
      <c r="D515" s="26"/>
      <c r="E515" s="26"/>
      <c r="F515" s="26"/>
      <c r="G515" s="26"/>
      <c r="H515" s="26"/>
      <c r="I515" s="26"/>
      <c r="J515" s="26"/>
      <c r="K515" s="26"/>
      <c r="L515" s="26"/>
    </row>
    <row r="516" ht="14.5" spans="1:12">
      <c r="A516" s="26"/>
      <c r="B516" s="26"/>
      <c r="C516" s="26"/>
      <c r="D516" s="26"/>
      <c r="E516" s="26"/>
      <c r="F516" s="26"/>
      <c r="G516" s="26"/>
      <c r="H516" s="26"/>
      <c r="I516" s="26"/>
      <c r="J516" s="26"/>
      <c r="K516" s="26"/>
      <c r="L516" s="26"/>
    </row>
    <row r="517" ht="14.5" spans="1:12">
      <c r="A517" s="26"/>
      <c r="B517" s="26"/>
      <c r="C517" s="26"/>
      <c r="D517" s="26"/>
      <c r="E517" s="26"/>
      <c r="F517" s="26"/>
      <c r="G517" s="26"/>
      <c r="H517" s="26"/>
      <c r="I517" s="26"/>
      <c r="J517" s="26"/>
      <c r="K517" s="26"/>
      <c r="L517" s="26"/>
    </row>
    <row r="518" ht="14.5" spans="1:12">
      <c r="A518" s="26"/>
      <c r="B518" s="26"/>
      <c r="C518" s="26"/>
      <c r="D518" s="26"/>
      <c r="E518" s="26"/>
      <c r="F518" s="26"/>
      <c r="G518" s="26"/>
      <c r="H518" s="26"/>
      <c r="I518" s="26"/>
      <c r="J518" s="26"/>
      <c r="K518" s="26"/>
      <c r="L518" s="26"/>
    </row>
    <row r="519" ht="14.5" spans="1:12">
      <c r="A519" s="26"/>
      <c r="B519" s="26"/>
      <c r="C519" s="26"/>
      <c r="D519" s="26"/>
      <c r="E519" s="26"/>
      <c r="F519" s="26"/>
      <c r="G519" s="26"/>
      <c r="H519" s="26"/>
      <c r="I519" s="26"/>
      <c r="J519" s="26"/>
      <c r="K519" s="26"/>
      <c r="L519" s="26"/>
    </row>
    <row r="520" ht="14.5" spans="1:12">
      <c r="A520" s="26"/>
      <c r="B520" s="26"/>
      <c r="C520" s="26"/>
      <c r="D520" s="26"/>
      <c r="E520" s="26"/>
      <c r="F520" s="26"/>
      <c r="G520" s="26"/>
      <c r="H520" s="26"/>
      <c r="I520" s="26"/>
      <c r="J520" s="26"/>
      <c r="K520" s="26"/>
      <c r="L520" s="26"/>
    </row>
    <row r="521" ht="14.5" spans="1:12">
      <c r="A521" s="26"/>
      <c r="B521" s="26"/>
      <c r="C521" s="26"/>
      <c r="D521" s="26"/>
      <c r="E521" s="26"/>
      <c r="F521" s="26"/>
      <c r="G521" s="26"/>
      <c r="H521" s="26"/>
      <c r="I521" s="26"/>
      <c r="J521" s="26"/>
      <c r="K521" s="26"/>
      <c r="L521" s="26"/>
    </row>
    <row r="522" ht="14.5" spans="1:12">
      <c r="A522" s="26"/>
      <c r="B522" s="26"/>
      <c r="C522" s="26"/>
      <c r="D522" s="26"/>
      <c r="E522" s="26"/>
      <c r="F522" s="26"/>
      <c r="G522" s="26"/>
      <c r="H522" s="26"/>
      <c r="I522" s="26"/>
      <c r="J522" s="26"/>
      <c r="K522" s="26"/>
      <c r="L522" s="26"/>
    </row>
    <row r="523" ht="14.5" spans="1:12">
      <c r="A523" s="26"/>
      <c r="B523" s="26"/>
      <c r="C523" s="26"/>
      <c r="D523" s="26"/>
      <c r="E523" s="26"/>
      <c r="F523" s="26"/>
      <c r="G523" s="26"/>
      <c r="H523" s="26"/>
      <c r="I523" s="26"/>
      <c r="J523" s="26"/>
      <c r="K523" s="26"/>
      <c r="L523" s="26"/>
    </row>
    <row r="524" ht="14.5" spans="1:12">
      <c r="A524" s="26"/>
      <c r="B524" s="26"/>
      <c r="C524" s="26"/>
      <c r="D524" s="26"/>
      <c r="E524" s="26"/>
      <c r="F524" s="26"/>
      <c r="G524" s="26"/>
      <c r="H524" s="26"/>
      <c r="I524" s="26"/>
      <c r="J524" s="26"/>
      <c r="K524" s="26"/>
      <c r="L524" s="26"/>
    </row>
    <row r="525" ht="14.5" spans="1:12">
      <c r="A525" s="26"/>
      <c r="B525" s="26"/>
      <c r="C525" s="26"/>
      <c r="D525" s="26"/>
      <c r="E525" s="26"/>
      <c r="F525" s="26"/>
      <c r="G525" s="26"/>
      <c r="H525" s="26"/>
      <c r="I525" s="26"/>
      <c r="J525" s="26"/>
      <c r="K525" s="26"/>
      <c r="L525" s="26"/>
    </row>
    <row r="526" ht="14.5" spans="1:12">
      <c r="A526" s="26"/>
      <c r="B526" s="26"/>
      <c r="C526" s="26"/>
      <c r="D526" s="26"/>
      <c r="E526" s="26"/>
      <c r="F526" s="26"/>
      <c r="G526" s="26"/>
      <c r="H526" s="26"/>
      <c r="I526" s="26"/>
      <c r="J526" s="26"/>
      <c r="K526" s="26"/>
      <c r="L526" s="26"/>
    </row>
    <row r="527" ht="14.5" spans="1:12">
      <c r="A527" s="26"/>
      <c r="B527" s="26"/>
      <c r="C527" s="26"/>
      <c r="D527" s="26"/>
      <c r="E527" s="26"/>
      <c r="F527" s="26"/>
      <c r="G527" s="26"/>
      <c r="H527" s="26"/>
      <c r="I527" s="26"/>
      <c r="J527" s="26"/>
      <c r="K527" s="26"/>
      <c r="L527" s="26"/>
    </row>
    <row r="528" ht="14.5" spans="1:12">
      <c r="A528" s="26"/>
      <c r="B528" s="26"/>
      <c r="C528" s="26"/>
      <c r="D528" s="26"/>
      <c r="E528" s="26"/>
      <c r="F528" s="26"/>
      <c r="G528" s="26"/>
      <c r="H528" s="26"/>
      <c r="I528" s="26"/>
      <c r="J528" s="26"/>
      <c r="K528" s="26"/>
      <c r="L528" s="26"/>
    </row>
    <row r="529" ht="14.5" spans="1:12">
      <c r="A529" s="26"/>
      <c r="B529" s="26"/>
      <c r="C529" s="26"/>
      <c r="D529" s="26"/>
      <c r="E529" s="26"/>
      <c r="F529" s="26"/>
      <c r="G529" s="26"/>
      <c r="H529" s="26"/>
      <c r="I529" s="26"/>
      <c r="J529" s="26"/>
      <c r="K529" s="26"/>
      <c r="L529" s="26"/>
    </row>
    <row r="530" ht="14.5" spans="1:12">
      <c r="A530" s="26"/>
      <c r="B530" s="26"/>
      <c r="C530" s="26"/>
      <c r="D530" s="26"/>
      <c r="E530" s="26"/>
      <c r="F530" s="26"/>
      <c r="G530" s="26"/>
      <c r="H530" s="26"/>
      <c r="I530" s="26"/>
      <c r="J530" s="26"/>
      <c r="K530" s="26"/>
      <c r="L530" s="26"/>
    </row>
    <row r="531" ht="14.5" spans="1:12">
      <c r="A531" s="26"/>
      <c r="B531" s="26"/>
      <c r="C531" s="26"/>
      <c r="D531" s="26"/>
      <c r="E531" s="26"/>
      <c r="F531" s="26"/>
      <c r="G531" s="26"/>
      <c r="H531" s="26"/>
      <c r="I531" s="26"/>
      <c r="J531" s="26"/>
      <c r="K531" s="26"/>
      <c r="L531" s="26"/>
    </row>
    <row r="532" ht="14.5" spans="1:12">
      <c r="A532" s="26"/>
      <c r="B532" s="26"/>
      <c r="C532" s="26"/>
      <c r="D532" s="26"/>
      <c r="E532" s="26"/>
      <c r="F532" s="26"/>
      <c r="G532" s="26"/>
      <c r="H532" s="26"/>
      <c r="I532" s="26"/>
      <c r="J532" s="26"/>
      <c r="K532" s="26"/>
      <c r="L532" s="26"/>
    </row>
    <row r="533" ht="14.5" spans="1:12">
      <c r="A533" s="26"/>
      <c r="B533" s="26"/>
      <c r="C533" s="26"/>
      <c r="D533" s="26"/>
      <c r="E533" s="26"/>
      <c r="F533" s="26"/>
      <c r="G533" s="26"/>
      <c r="H533" s="26"/>
      <c r="I533" s="26"/>
      <c r="J533" s="26"/>
      <c r="K533" s="26"/>
      <c r="L533" s="26"/>
    </row>
  </sheetData>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workbookViewId="0">
      <selection activeCell="Q325" sqref="Q325"/>
    </sheetView>
  </sheetViews>
  <sheetFormatPr defaultColWidth="9" defaultRowHeight="12.5"/>
  <cols>
    <col min="3" max="3" width="19.1818181818182" customWidth="1"/>
    <col min="4" max="4" width="9.45454545454546" customWidth="1"/>
    <col min="5" max="5" width="17.1818181818182" customWidth="1"/>
    <col min="6" max="12" width="12.8181818181818"/>
    <col min="18" max="18" width="18.8181818181818" customWidth="1"/>
    <col min="20" max="20" width="14.1818181818182" customWidth="1"/>
  </cols>
  <sheetData>
    <row r="1" ht="14.5" spans="1:27">
      <c r="A1" s="26"/>
      <c r="B1" s="26"/>
      <c r="C1" s="26"/>
      <c r="D1" s="26"/>
      <c r="E1" s="26"/>
      <c r="F1" s="26"/>
      <c r="G1" s="26"/>
      <c r="H1" s="26"/>
      <c r="I1" s="26"/>
      <c r="J1" s="26"/>
      <c r="K1" s="26"/>
      <c r="L1" s="28"/>
      <c r="M1" s="26"/>
      <c r="N1" s="26"/>
      <c r="O1" s="26"/>
      <c r="P1" s="26"/>
      <c r="U1" s="28">
        <v>1</v>
      </c>
      <c r="V1" s="28">
        <v>1</v>
      </c>
      <c r="W1" s="28">
        <v>1</v>
      </c>
      <c r="X1" s="28">
        <v>1</v>
      </c>
      <c r="Y1" s="28">
        <v>1</v>
      </c>
      <c r="Z1" s="28">
        <v>1</v>
      </c>
      <c r="AA1" s="28">
        <v>1</v>
      </c>
    </row>
    <row r="2" ht="14.5" spans="1:27">
      <c r="A2" s="26"/>
      <c r="B2" s="26"/>
      <c r="C2" s="26"/>
      <c r="D2" s="26"/>
      <c r="E2" s="44" t="s">
        <v>447</v>
      </c>
      <c r="F2" s="26"/>
      <c r="G2" s="26"/>
      <c r="H2" s="26"/>
      <c r="I2" s="26"/>
      <c r="J2" s="26"/>
      <c r="K2" s="26"/>
      <c r="L2" s="26"/>
      <c r="M2" s="26"/>
      <c r="N2" s="26"/>
      <c r="O2" s="26"/>
      <c r="P2" s="26"/>
      <c r="U2" s="28">
        <v>1</v>
      </c>
      <c r="V2" s="28">
        <v>1</v>
      </c>
      <c r="W2" s="28">
        <v>1</v>
      </c>
      <c r="X2" s="28">
        <v>1</v>
      </c>
      <c r="Y2" s="28">
        <v>1</v>
      </c>
      <c r="Z2" s="28">
        <v>1</v>
      </c>
      <c r="AA2" s="28">
        <v>1</v>
      </c>
    </row>
    <row r="3" ht="15.25" spans="1:27">
      <c r="A3" s="26"/>
      <c r="B3" s="26"/>
      <c r="C3" s="45" t="s">
        <v>13</v>
      </c>
      <c r="D3" s="45" t="s">
        <v>391</v>
      </c>
      <c r="E3" s="45" t="s">
        <v>392</v>
      </c>
      <c r="F3" s="27" t="s">
        <v>393</v>
      </c>
      <c r="G3" s="27" t="s">
        <v>394</v>
      </c>
      <c r="H3" s="27" t="s">
        <v>395</v>
      </c>
      <c r="I3" s="27" t="s">
        <v>396</v>
      </c>
      <c r="J3" s="27" t="s">
        <v>397</v>
      </c>
      <c r="K3" s="27" t="s">
        <v>398</v>
      </c>
      <c r="L3" s="27" t="s">
        <v>399</v>
      </c>
      <c r="M3" s="26"/>
      <c r="N3" s="26"/>
      <c r="O3" s="26"/>
      <c r="P3" s="26"/>
      <c r="U3" s="28">
        <v>1</v>
      </c>
      <c r="V3" s="28">
        <v>1</v>
      </c>
      <c r="W3" s="28">
        <v>1</v>
      </c>
      <c r="X3" s="28">
        <v>1</v>
      </c>
      <c r="Y3" s="28">
        <v>1</v>
      </c>
      <c r="Z3" s="28">
        <v>1</v>
      </c>
      <c r="AA3" s="28">
        <v>1</v>
      </c>
    </row>
    <row r="4" ht="14.5" spans="1:27">
      <c r="A4" s="35" t="s">
        <v>35</v>
      </c>
      <c r="B4" s="26"/>
      <c r="C4" s="26" t="s">
        <v>234</v>
      </c>
      <c r="D4" s="26" t="s">
        <v>218</v>
      </c>
      <c r="E4" s="26" t="s">
        <v>157</v>
      </c>
      <c r="F4" s="28">
        <f t="shared" ref="F4:F35" si="0">U1*U69/F134/F199</f>
        <v>0</v>
      </c>
      <c r="G4" s="28">
        <f t="shared" ref="G4:G35" si="1">V1*V69/G134/G199</f>
        <v>0.0199816740314655</v>
      </c>
      <c r="H4" s="28">
        <f t="shared" ref="H4:H35" si="2">W1*W69/H134/H199</f>
        <v>0.0331240992924385</v>
      </c>
      <c r="I4" s="28">
        <f t="shared" ref="I4:I35" si="3">X1*X69/I134/I199</f>
        <v>0</v>
      </c>
      <c r="J4" s="28">
        <f t="shared" ref="J4:J35" si="4">Y1*Y69/J134/J199</f>
        <v>0</v>
      </c>
      <c r="K4" s="28">
        <f t="shared" ref="K4:K35" si="5">Z1*Z69/K134/K199</f>
        <v>0</v>
      </c>
      <c r="L4" s="28">
        <f t="shared" ref="L4:L35" si="6">AA1*AA69/L134/L199</f>
        <v>0</v>
      </c>
      <c r="M4" s="46"/>
      <c r="N4" s="46" t="s">
        <v>449</v>
      </c>
      <c r="O4" s="46"/>
      <c r="P4" s="46"/>
      <c r="U4" s="28">
        <v>1</v>
      </c>
      <c r="V4" s="28">
        <v>1</v>
      </c>
      <c r="W4" s="28">
        <v>1</v>
      </c>
      <c r="X4" s="28">
        <v>1</v>
      </c>
      <c r="Y4" s="28">
        <v>1</v>
      </c>
      <c r="Z4" s="28">
        <v>1</v>
      </c>
      <c r="AA4" s="28">
        <v>1</v>
      </c>
    </row>
    <row r="5" ht="14.5" spans="1:27">
      <c r="A5" s="35" t="s">
        <v>113</v>
      </c>
      <c r="B5" s="26"/>
      <c r="C5" s="26" t="s">
        <v>235</v>
      </c>
      <c r="D5" s="26" t="s">
        <v>222</v>
      </c>
      <c r="E5" s="26" t="s">
        <v>157</v>
      </c>
      <c r="F5" s="28">
        <f t="shared" si="0"/>
        <v>0.576423664925262</v>
      </c>
      <c r="G5" s="28">
        <f t="shared" si="1"/>
        <v>0.640077941415716</v>
      </c>
      <c r="H5" s="28">
        <f t="shared" si="2"/>
        <v>5.35275289655808</v>
      </c>
      <c r="I5" s="28">
        <f t="shared" si="3"/>
        <v>0.339969458521297</v>
      </c>
      <c r="J5" s="28">
        <f t="shared" si="4"/>
        <v>0.861419940601616</v>
      </c>
      <c r="K5" s="28">
        <f t="shared" si="5"/>
        <v>1.4870147981013</v>
      </c>
      <c r="L5" s="28">
        <f t="shared" si="6"/>
        <v>0.710724086639878</v>
      </c>
      <c r="M5" s="46"/>
      <c r="N5" s="46"/>
      <c r="O5" s="46"/>
      <c r="P5" s="46"/>
      <c r="U5" s="28">
        <v>1</v>
      </c>
      <c r="V5" s="28">
        <v>1</v>
      </c>
      <c r="W5" s="28">
        <v>1</v>
      </c>
      <c r="X5" s="28">
        <v>1</v>
      </c>
      <c r="Y5" s="28">
        <v>1</v>
      </c>
      <c r="Z5" s="28">
        <v>1</v>
      </c>
      <c r="AA5" s="28">
        <v>1</v>
      </c>
    </row>
    <row r="6" ht="14.5" spans="1:27">
      <c r="A6" s="32" t="s">
        <v>61</v>
      </c>
      <c r="B6" s="26"/>
      <c r="C6" s="26" t="s">
        <v>236</v>
      </c>
      <c r="D6" s="26" t="s">
        <v>224</v>
      </c>
      <c r="E6" s="26" t="s">
        <v>157</v>
      </c>
      <c r="F6" s="28">
        <f t="shared" si="0"/>
        <v>0</v>
      </c>
      <c r="G6" s="28">
        <f t="shared" si="1"/>
        <v>1.48542636557683</v>
      </c>
      <c r="H6" s="28">
        <f t="shared" si="2"/>
        <v>0</v>
      </c>
      <c r="I6" s="28">
        <f t="shared" si="3"/>
        <v>0</v>
      </c>
      <c r="J6" s="28">
        <f t="shared" si="4"/>
        <v>0</v>
      </c>
      <c r="K6" s="28">
        <f t="shared" si="5"/>
        <v>0</v>
      </c>
      <c r="L6" s="28">
        <f t="shared" si="6"/>
        <v>0</v>
      </c>
      <c r="M6" s="46"/>
      <c r="N6" s="46"/>
      <c r="O6" s="46"/>
      <c r="P6" s="46"/>
      <c r="U6" s="28">
        <v>1</v>
      </c>
      <c r="V6" s="28">
        <v>1</v>
      </c>
      <c r="W6" s="28">
        <v>1</v>
      </c>
      <c r="X6" s="28">
        <v>1</v>
      </c>
      <c r="Y6" s="28">
        <v>1</v>
      </c>
      <c r="Z6" s="28">
        <v>1</v>
      </c>
      <c r="AA6" s="28">
        <v>1</v>
      </c>
    </row>
    <row r="7" ht="14.5" spans="1:27">
      <c r="A7" s="31" t="s">
        <v>65</v>
      </c>
      <c r="B7" s="26"/>
      <c r="C7" s="26" t="s">
        <v>237</v>
      </c>
      <c r="D7" s="26" t="s">
        <v>226</v>
      </c>
      <c r="E7" s="26" t="s">
        <v>157</v>
      </c>
      <c r="F7" s="28">
        <f t="shared" si="0"/>
        <v>0</v>
      </c>
      <c r="G7" s="28">
        <f t="shared" si="1"/>
        <v>0</v>
      </c>
      <c r="H7" s="28">
        <f t="shared" si="2"/>
        <v>0</v>
      </c>
      <c r="I7" s="28">
        <f t="shared" si="3"/>
        <v>0</v>
      </c>
      <c r="J7" s="28">
        <f t="shared" si="4"/>
        <v>0</v>
      </c>
      <c r="K7" s="28">
        <f t="shared" si="5"/>
        <v>0</v>
      </c>
      <c r="L7" s="28">
        <f t="shared" si="6"/>
        <v>0</v>
      </c>
      <c r="M7" s="46"/>
      <c r="N7" s="46"/>
      <c r="O7" s="46"/>
      <c r="P7" s="46"/>
      <c r="U7" s="28">
        <v>1</v>
      </c>
      <c r="V7" s="28">
        <v>1</v>
      </c>
      <c r="W7" s="28">
        <v>1</v>
      </c>
      <c r="X7" s="28">
        <v>1</v>
      </c>
      <c r="Y7" s="28">
        <v>1</v>
      </c>
      <c r="Z7" s="28">
        <v>1</v>
      </c>
      <c r="AA7" s="28">
        <v>1</v>
      </c>
    </row>
    <row r="8" ht="14.5" spans="1:27">
      <c r="A8" s="31" t="s">
        <v>70</v>
      </c>
      <c r="B8" s="26"/>
      <c r="C8" s="26" t="s">
        <v>238</v>
      </c>
      <c r="D8" s="26" t="s">
        <v>228</v>
      </c>
      <c r="E8" s="26" t="s">
        <v>157</v>
      </c>
      <c r="F8" s="28">
        <f t="shared" si="0"/>
        <v>0</v>
      </c>
      <c r="G8" s="28">
        <f t="shared" si="1"/>
        <v>0</v>
      </c>
      <c r="H8" s="28">
        <f t="shared" si="2"/>
        <v>0</v>
      </c>
      <c r="I8" s="28">
        <f t="shared" si="3"/>
        <v>0</v>
      </c>
      <c r="J8" s="28">
        <f t="shared" si="4"/>
        <v>0</v>
      </c>
      <c r="K8" s="28">
        <f t="shared" si="5"/>
        <v>0</v>
      </c>
      <c r="L8" s="28">
        <f t="shared" si="6"/>
        <v>0</v>
      </c>
      <c r="M8" s="46"/>
      <c r="N8" s="46"/>
      <c r="O8" s="46"/>
      <c r="P8" s="46"/>
      <c r="U8" s="28">
        <v>1</v>
      </c>
      <c r="V8" s="28">
        <v>1</v>
      </c>
      <c r="W8" s="28">
        <v>1</v>
      </c>
      <c r="X8" s="28">
        <v>1</v>
      </c>
      <c r="Y8" s="28">
        <v>1</v>
      </c>
      <c r="Z8" s="28">
        <v>1</v>
      </c>
      <c r="AA8" s="28">
        <v>1</v>
      </c>
    </row>
    <row r="9" ht="14.5" spans="1:27">
      <c r="A9" s="34" t="s">
        <v>75</v>
      </c>
      <c r="B9" s="26"/>
      <c r="C9" s="26" t="s">
        <v>239</v>
      </c>
      <c r="D9" s="26" t="s">
        <v>136</v>
      </c>
      <c r="E9" s="26" t="s">
        <v>157</v>
      </c>
      <c r="F9" s="28">
        <f t="shared" si="0"/>
        <v>0</v>
      </c>
      <c r="G9" s="28">
        <f t="shared" si="1"/>
        <v>0</v>
      </c>
      <c r="H9" s="28">
        <f t="shared" si="2"/>
        <v>0</v>
      </c>
      <c r="I9" s="28">
        <f t="shared" si="3"/>
        <v>0</v>
      </c>
      <c r="J9" s="28">
        <f t="shared" si="4"/>
        <v>0</v>
      </c>
      <c r="K9" s="28">
        <f t="shared" si="5"/>
        <v>0</v>
      </c>
      <c r="L9" s="28">
        <f t="shared" si="6"/>
        <v>0</v>
      </c>
      <c r="M9" s="46"/>
      <c r="N9" s="46"/>
      <c r="O9" s="46"/>
      <c r="P9" s="46"/>
      <c r="U9" s="28">
        <v>1</v>
      </c>
      <c r="V9" s="28">
        <v>1</v>
      </c>
      <c r="W9" s="28">
        <v>1</v>
      </c>
      <c r="X9" s="28">
        <v>1</v>
      </c>
      <c r="Y9" s="28">
        <v>1</v>
      </c>
      <c r="Z9" s="28">
        <v>1</v>
      </c>
      <c r="AA9" s="28">
        <v>1</v>
      </c>
    </row>
    <row r="10" ht="14.5" spans="1:27">
      <c r="A10" s="35" t="s">
        <v>35</v>
      </c>
      <c r="B10" s="26"/>
      <c r="C10" s="26" t="s">
        <v>240</v>
      </c>
      <c r="D10" s="26" t="s">
        <v>218</v>
      </c>
      <c r="E10" s="26" t="s">
        <v>159</v>
      </c>
      <c r="F10" s="28">
        <f t="shared" si="0"/>
        <v>0</v>
      </c>
      <c r="G10" s="28">
        <f t="shared" si="1"/>
        <v>0.039963348062931</v>
      </c>
      <c r="H10" s="28">
        <f t="shared" si="2"/>
        <v>0.0662481985848771</v>
      </c>
      <c r="I10" s="28">
        <f t="shared" si="3"/>
        <v>0</v>
      </c>
      <c r="J10" s="28">
        <f t="shared" si="4"/>
        <v>0</v>
      </c>
      <c r="K10" s="28">
        <f t="shared" si="5"/>
        <v>0</v>
      </c>
      <c r="L10" s="28">
        <f t="shared" si="6"/>
        <v>0</v>
      </c>
      <c r="M10" s="46"/>
      <c r="N10" s="46" t="s">
        <v>450</v>
      </c>
      <c r="O10" s="46"/>
      <c r="P10" s="46"/>
      <c r="U10" s="28">
        <v>1</v>
      </c>
      <c r="V10" s="28">
        <v>1</v>
      </c>
      <c r="W10" s="28">
        <v>1</v>
      </c>
      <c r="X10" s="28">
        <v>1</v>
      </c>
      <c r="Y10" s="28">
        <v>1</v>
      </c>
      <c r="Z10" s="28">
        <v>1</v>
      </c>
      <c r="AA10" s="28">
        <v>1</v>
      </c>
    </row>
    <row r="11" ht="14.5" spans="1:27">
      <c r="A11" s="35" t="s">
        <v>113</v>
      </c>
      <c r="B11" s="26"/>
      <c r="C11" s="26" t="s">
        <v>241</v>
      </c>
      <c r="D11" s="26" t="s">
        <v>222</v>
      </c>
      <c r="E11" s="26" t="s">
        <v>159</v>
      </c>
      <c r="F11" s="28">
        <f t="shared" si="0"/>
        <v>1.72927099477578</v>
      </c>
      <c r="G11" s="28">
        <f t="shared" si="1"/>
        <v>1.70687451044191</v>
      </c>
      <c r="H11" s="28">
        <f t="shared" si="2"/>
        <v>14.8230080212378</v>
      </c>
      <c r="I11" s="28">
        <f t="shared" si="3"/>
        <v>0.679938917042594</v>
      </c>
      <c r="J11" s="28">
        <f t="shared" si="4"/>
        <v>1.72283988120323</v>
      </c>
      <c r="K11" s="28">
        <f t="shared" si="5"/>
        <v>4.21320859462035</v>
      </c>
      <c r="L11" s="28">
        <f t="shared" si="6"/>
        <v>2.13217225991963</v>
      </c>
      <c r="M11" s="46"/>
      <c r="N11" s="46"/>
      <c r="O11" s="46"/>
      <c r="P11" s="46"/>
      <c r="U11" s="28">
        <v>1</v>
      </c>
      <c r="V11" s="28">
        <v>1</v>
      </c>
      <c r="W11" s="28">
        <v>1</v>
      </c>
      <c r="X11" s="28">
        <v>1</v>
      </c>
      <c r="Y11" s="28">
        <v>1</v>
      </c>
      <c r="Z11" s="28">
        <v>1</v>
      </c>
      <c r="AA11" s="28">
        <v>1</v>
      </c>
    </row>
    <row r="12" ht="14.5" spans="1:27">
      <c r="A12" s="32" t="s">
        <v>61</v>
      </c>
      <c r="B12" s="26"/>
      <c r="C12" s="26" t="s">
        <v>242</v>
      </c>
      <c r="D12" s="26" t="s">
        <v>224</v>
      </c>
      <c r="E12" s="26" t="s">
        <v>159</v>
      </c>
      <c r="F12" s="28">
        <f t="shared" si="0"/>
        <v>0</v>
      </c>
      <c r="G12" s="28">
        <f t="shared" si="1"/>
        <v>3.71356591394207</v>
      </c>
      <c r="H12" s="28">
        <f t="shared" si="2"/>
        <v>0</v>
      </c>
      <c r="I12" s="28">
        <f t="shared" si="3"/>
        <v>0</v>
      </c>
      <c r="J12" s="28">
        <f t="shared" si="4"/>
        <v>0</v>
      </c>
      <c r="K12" s="28">
        <f t="shared" si="5"/>
        <v>0</v>
      </c>
      <c r="L12" s="28">
        <f t="shared" si="6"/>
        <v>0</v>
      </c>
      <c r="M12" s="46"/>
      <c r="N12" s="46"/>
      <c r="O12" s="46"/>
      <c r="P12" s="46"/>
      <c r="U12" s="28">
        <v>1</v>
      </c>
      <c r="V12" s="28">
        <v>1</v>
      </c>
      <c r="W12" s="28">
        <v>1</v>
      </c>
      <c r="X12" s="28">
        <v>1</v>
      </c>
      <c r="Y12" s="28">
        <v>1</v>
      </c>
      <c r="Z12" s="28">
        <v>1</v>
      </c>
      <c r="AA12" s="28">
        <v>1</v>
      </c>
    </row>
    <row r="13" ht="14.5" spans="1:27">
      <c r="A13" s="31" t="s">
        <v>65</v>
      </c>
      <c r="B13" s="26"/>
      <c r="C13" s="26" t="s">
        <v>243</v>
      </c>
      <c r="D13" s="26" t="s">
        <v>226</v>
      </c>
      <c r="E13" s="26" t="s">
        <v>159</v>
      </c>
      <c r="F13" s="28">
        <f t="shared" si="0"/>
        <v>0</v>
      </c>
      <c r="G13" s="28">
        <f t="shared" si="1"/>
        <v>0</v>
      </c>
      <c r="H13" s="28">
        <f t="shared" si="2"/>
        <v>0</v>
      </c>
      <c r="I13" s="28">
        <f t="shared" si="3"/>
        <v>0</v>
      </c>
      <c r="J13" s="28">
        <f t="shared" si="4"/>
        <v>0</v>
      </c>
      <c r="K13" s="28">
        <f t="shared" si="5"/>
        <v>0</v>
      </c>
      <c r="L13" s="28">
        <f t="shared" si="6"/>
        <v>0</v>
      </c>
      <c r="M13" s="46"/>
      <c r="N13" s="46"/>
      <c r="O13" s="46"/>
      <c r="P13" s="46"/>
      <c r="U13" s="28">
        <v>1</v>
      </c>
      <c r="V13" s="28">
        <v>1</v>
      </c>
      <c r="W13" s="28">
        <v>1</v>
      </c>
      <c r="X13" s="28">
        <v>1</v>
      </c>
      <c r="Y13" s="28">
        <v>1</v>
      </c>
      <c r="Z13" s="28">
        <v>1</v>
      </c>
      <c r="AA13" s="28">
        <v>1</v>
      </c>
    </row>
    <row r="14" ht="14.5" spans="1:27">
      <c r="A14" s="31" t="s">
        <v>70</v>
      </c>
      <c r="B14" s="26"/>
      <c r="C14" s="26" t="s">
        <v>244</v>
      </c>
      <c r="D14" s="26" t="s">
        <v>228</v>
      </c>
      <c r="E14" s="26" t="s">
        <v>159</v>
      </c>
      <c r="F14" s="28">
        <f t="shared" si="0"/>
        <v>0</v>
      </c>
      <c r="G14" s="28">
        <f t="shared" si="1"/>
        <v>0</v>
      </c>
      <c r="H14" s="28">
        <f t="shared" si="2"/>
        <v>0</v>
      </c>
      <c r="I14" s="28">
        <f t="shared" si="3"/>
        <v>0</v>
      </c>
      <c r="J14" s="28">
        <f t="shared" si="4"/>
        <v>0</v>
      </c>
      <c r="K14" s="28">
        <f t="shared" si="5"/>
        <v>0</v>
      </c>
      <c r="L14" s="28">
        <f t="shared" si="6"/>
        <v>0</v>
      </c>
      <c r="M14" s="46"/>
      <c r="N14" s="46"/>
      <c r="O14" s="46"/>
      <c r="P14" s="46"/>
      <c r="U14" s="28">
        <v>1</v>
      </c>
      <c r="V14" s="28">
        <v>1</v>
      </c>
      <c r="W14" s="28">
        <v>1</v>
      </c>
      <c r="X14" s="28">
        <v>1</v>
      </c>
      <c r="Y14" s="28">
        <v>1</v>
      </c>
      <c r="Z14" s="28">
        <v>1</v>
      </c>
      <c r="AA14" s="28">
        <v>1</v>
      </c>
    </row>
    <row r="15" ht="14.5" spans="1:27">
      <c r="A15" s="34" t="s">
        <v>75</v>
      </c>
      <c r="B15" s="26"/>
      <c r="C15" s="26" t="s">
        <v>245</v>
      </c>
      <c r="D15" s="26" t="s">
        <v>136</v>
      </c>
      <c r="E15" s="26" t="s">
        <v>159</v>
      </c>
      <c r="F15" s="28">
        <f t="shared" si="0"/>
        <v>0</v>
      </c>
      <c r="G15" s="28">
        <f t="shared" si="1"/>
        <v>0.214038829637316</v>
      </c>
      <c r="H15" s="28">
        <f t="shared" si="2"/>
        <v>0</v>
      </c>
      <c r="I15" s="28">
        <f t="shared" si="3"/>
        <v>0</v>
      </c>
      <c r="J15" s="28">
        <f t="shared" si="4"/>
        <v>0</v>
      </c>
      <c r="K15" s="28">
        <f t="shared" si="5"/>
        <v>0</v>
      </c>
      <c r="L15" s="28">
        <f t="shared" si="6"/>
        <v>0</v>
      </c>
      <c r="M15" s="46"/>
      <c r="N15" s="46"/>
      <c r="O15" s="46"/>
      <c r="P15" s="46"/>
      <c r="U15" s="28">
        <v>1</v>
      </c>
      <c r="V15" s="28">
        <v>1</v>
      </c>
      <c r="W15" s="28">
        <v>1</v>
      </c>
      <c r="X15" s="28">
        <v>1</v>
      </c>
      <c r="Y15" s="28">
        <v>1</v>
      </c>
      <c r="Z15" s="28">
        <v>1</v>
      </c>
      <c r="AA15" s="28">
        <v>1</v>
      </c>
    </row>
    <row r="16" ht="14.5" spans="1:27">
      <c r="A16" s="35" t="s">
        <v>35</v>
      </c>
      <c r="B16" s="26"/>
      <c r="C16" s="26" t="s">
        <v>246</v>
      </c>
      <c r="D16" s="26" t="s">
        <v>218</v>
      </c>
      <c r="E16" s="26" t="s">
        <v>161</v>
      </c>
      <c r="F16" s="28">
        <f t="shared" si="0"/>
        <v>0</v>
      </c>
      <c r="G16" s="28">
        <f t="shared" si="1"/>
        <v>0</v>
      </c>
      <c r="H16" s="28">
        <f t="shared" si="2"/>
        <v>0</v>
      </c>
      <c r="I16" s="28">
        <f t="shared" si="3"/>
        <v>0</v>
      </c>
      <c r="J16" s="28">
        <f t="shared" si="4"/>
        <v>0</v>
      </c>
      <c r="K16" s="28">
        <f t="shared" si="5"/>
        <v>0</v>
      </c>
      <c r="L16" s="28">
        <f t="shared" si="6"/>
        <v>0</v>
      </c>
      <c r="M16" s="46"/>
      <c r="N16" s="29" t="s">
        <v>451</v>
      </c>
      <c r="O16" s="46"/>
      <c r="P16" s="46"/>
      <c r="U16" s="28">
        <v>1</v>
      </c>
      <c r="V16" s="28">
        <v>1</v>
      </c>
      <c r="W16" s="28">
        <v>1</v>
      </c>
      <c r="X16" s="28">
        <v>1</v>
      </c>
      <c r="Y16" s="28">
        <v>1</v>
      </c>
      <c r="Z16" s="28">
        <v>1</v>
      </c>
      <c r="AA16" s="28">
        <v>1</v>
      </c>
    </row>
    <row r="17" ht="14.5" spans="1:27">
      <c r="A17" s="35" t="s">
        <v>113</v>
      </c>
      <c r="B17" s="26"/>
      <c r="C17" s="26" t="s">
        <v>247</v>
      </c>
      <c r="D17" s="26" t="s">
        <v>222</v>
      </c>
      <c r="E17" s="26" t="s">
        <v>161</v>
      </c>
      <c r="F17" s="28">
        <f t="shared" si="0"/>
        <v>0.576423664925262</v>
      </c>
      <c r="G17" s="28">
        <f t="shared" si="1"/>
        <v>0.426718627610477</v>
      </c>
      <c r="H17" s="28">
        <f t="shared" si="2"/>
        <v>2.0587511140608</v>
      </c>
      <c r="I17" s="28">
        <f t="shared" si="3"/>
        <v>0</v>
      </c>
      <c r="J17" s="28">
        <f t="shared" si="4"/>
        <v>0.430709970300808</v>
      </c>
      <c r="K17" s="28">
        <f t="shared" si="5"/>
        <v>0.4956715993671</v>
      </c>
      <c r="L17" s="28">
        <f t="shared" si="6"/>
        <v>0.236908028879959</v>
      </c>
      <c r="M17" s="46"/>
      <c r="N17" s="46"/>
      <c r="O17" s="46"/>
      <c r="P17" s="46"/>
      <c r="U17" s="28">
        <v>1</v>
      </c>
      <c r="V17" s="28">
        <v>1</v>
      </c>
      <c r="W17" s="28">
        <v>1</v>
      </c>
      <c r="X17" s="28">
        <v>1</v>
      </c>
      <c r="Y17" s="28">
        <v>1</v>
      </c>
      <c r="Z17" s="28">
        <v>1</v>
      </c>
      <c r="AA17" s="28">
        <v>1</v>
      </c>
    </row>
    <row r="18" ht="14.5" spans="1:27">
      <c r="A18" s="32" t="s">
        <v>61</v>
      </c>
      <c r="B18" s="26"/>
      <c r="C18" s="26" t="s">
        <v>248</v>
      </c>
      <c r="D18" s="26" t="s">
        <v>224</v>
      </c>
      <c r="E18" s="26" t="s">
        <v>161</v>
      </c>
      <c r="F18" s="28">
        <f t="shared" si="0"/>
        <v>0</v>
      </c>
      <c r="G18" s="28">
        <f t="shared" si="1"/>
        <v>0.742713182788415</v>
      </c>
      <c r="H18" s="28">
        <f t="shared" si="2"/>
        <v>0</v>
      </c>
      <c r="I18" s="28">
        <f t="shared" si="3"/>
        <v>0</v>
      </c>
      <c r="J18" s="28">
        <f t="shared" si="4"/>
        <v>0</v>
      </c>
      <c r="K18" s="28">
        <f t="shared" si="5"/>
        <v>0</v>
      </c>
      <c r="L18" s="28">
        <f t="shared" si="6"/>
        <v>0</v>
      </c>
      <c r="M18" s="46"/>
      <c r="N18" s="46"/>
      <c r="O18" s="46"/>
      <c r="P18" s="46"/>
      <c r="U18" s="28">
        <v>1</v>
      </c>
      <c r="V18" s="28">
        <v>1</v>
      </c>
      <c r="W18" s="28">
        <v>1</v>
      </c>
      <c r="X18" s="28">
        <v>1</v>
      </c>
      <c r="Y18" s="28">
        <v>1</v>
      </c>
      <c r="Z18" s="28">
        <v>1</v>
      </c>
      <c r="AA18" s="28">
        <v>1</v>
      </c>
    </row>
    <row r="19" ht="14.5" spans="1:27">
      <c r="A19" s="31" t="s">
        <v>65</v>
      </c>
      <c r="B19" s="26"/>
      <c r="C19" s="26" t="s">
        <v>249</v>
      </c>
      <c r="D19" s="26" t="s">
        <v>226</v>
      </c>
      <c r="E19" s="26" t="s">
        <v>161</v>
      </c>
      <c r="F19" s="28">
        <f t="shared" si="0"/>
        <v>0</v>
      </c>
      <c r="G19" s="28">
        <f t="shared" si="1"/>
        <v>0</v>
      </c>
      <c r="H19" s="28">
        <f t="shared" si="2"/>
        <v>0</v>
      </c>
      <c r="I19" s="28">
        <f t="shared" si="3"/>
        <v>0</v>
      </c>
      <c r="J19" s="28">
        <f t="shared" si="4"/>
        <v>0</v>
      </c>
      <c r="K19" s="28">
        <f t="shared" si="5"/>
        <v>0</v>
      </c>
      <c r="L19" s="28">
        <f t="shared" si="6"/>
        <v>0</v>
      </c>
      <c r="M19" s="46"/>
      <c r="N19" s="46"/>
      <c r="O19" s="46"/>
      <c r="P19" s="46"/>
      <c r="U19" s="28">
        <v>1</v>
      </c>
      <c r="V19" s="28">
        <v>1</v>
      </c>
      <c r="W19" s="28">
        <v>1</v>
      </c>
      <c r="X19" s="28">
        <v>1</v>
      </c>
      <c r="Y19" s="28">
        <v>1</v>
      </c>
      <c r="Z19" s="28">
        <v>1</v>
      </c>
      <c r="AA19" s="28">
        <v>1</v>
      </c>
    </row>
    <row r="20" ht="14.5" spans="1:27">
      <c r="A20" s="31" t="s">
        <v>70</v>
      </c>
      <c r="B20" s="26"/>
      <c r="C20" s="26" t="s">
        <v>250</v>
      </c>
      <c r="D20" s="26" t="s">
        <v>228</v>
      </c>
      <c r="E20" s="26" t="s">
        <v>161</v>
      </c>
      <c r="F20" s="28">
        <f t="shared" si="0"/>
        <v>0</v>
      </c>
      <c r="G20" s="28">
        <f t="shared" si="1"/>
        <v>0</v>
      </c>
      <c r="H20" s="28">
        <f t="shared" si="2"/>
        <v>0</v>
      </c>
      <c r="I20" s="28">
        <f t="shared" si="3"/>
        <v>0</v>
      </c>
      <c r="J20" s="28">
        <f t="shared" si="4"/>
        <v>0</v>
      </c>
      <c r="K20" s="28">
        <f t="shared" si="5"/>
        <v>0</v>
      </c>
      <c r="L20" s="28">
        <f t="shared" si="6"/>
        <v>0</v>
      </c>
      <c r="M20" s="46"/>
      <c r="N20" s="46"/>
      <c r="O20" s="46"/>
      <c r="P20" s="46"/>
      <c r="U20" s="28">
        <v>1</v>
      </c>
      <c r="V20" s="28">
        <v>1</v>
      </c>
      <c r="W20" s="28">
        <v>1</v>
      </c>
      <c r="X20" s="28">
        <v>1</v>
      </c>
      <c r="Y20" s="28">
        <v>1</v>
      </c>
      <c r="Z20" s="28">
        <v>1</v>
      </c>
      <c r="AA20" s="28">
        <v>1</v>
      </c>
    </row>
    <row r="21" ht="14.5" spans="1:27">
      <c r="A21" s="34" t="s">
        <v>75</v>
      </c>
      <c r="B21" s="26"/>
      <c r="C21" s="26" t="s">
        <v>251</v>
      </c>
      <c r="D21" s="26" t="s">
        <v>136</v>
      </c>
      <c r="E21" s="26" t="s">
        <v>161</v>
      </c>
      <c r="F21" s="28">
        <f t="shared" si="0"/>
        <v>0</v>
      </c>
      <c r="G21" s="28">
        <f t="shared" si="1"/>
        <v>0</v>
      </c>
      <c r="H21" s="28">
        <f t="shared" si="2"/>
        <v>0</v>
      </c>
      <c r="I21" s="28">
        <f t="shared" si="3"/>
        <v>0</v>
      </c>
      <c r="J21" s="28">
        <f t="shared" si="4"/>
        <v>0</v>
      </c>
      <c r="K21" s="28">
        <f t="shared" si="5"/>
        <v>0</v>
      </c>
      <c r="L21" s="28">
        <f t="shared" si="6"/>
        <v>0</v>
      </c>
      <c r="M21" s="46"/>
      <c r="N21" s="46"/>
      <c r="O21" s="46"/>
      <c r="P21" s="46"/>
      <c r="U21" s="28">
        <v>1</v>
      </c>
      <c r="V21" s="28">
        <v>1</v>
      </c>
      <c r="W21" s="28">
        <v>1</v>
      </c>
      <c r="X21" s="28">
        <v>1</v>
      </c>
      <c r="Y21" s="28">
        <v>1</v>
      </c>
      <c r="Z21" s="28">
        <v>1</v>
      </c>
      <c r="AA21" s="28">
        <v>1</v>
      </c>
    </row>
    <row r="22" ht="14.5" spans="1:27">
      <c r="A22" s="35" t="s">
        <v>35</v>
      </c>
      <c r="B22" s="26"/>
      <c r="C22" s="26" t="s">
        <v>252</v>
      </c>
      <c r="D22" s="26" t="s">
        <v>218</v>
      </c>
      <c r="E22" s="26" t="s">
        <v>163</v>
      </c>
      <c r="F22" s="28">
        <f t="shared" si="0"/>
        <v>0</v>
      </c>
      <c r="G22" s="28">
        <f t="shared" si="1"/>
        <v>0</v>
      </c>
      <c r="H22" s="28">
        <f t="shared" si="2"/>
        <v>0</v>
      </c>
      <c r="I22" s="28">
        <f t="shared" si="3"/>
        <v>0</v>
      </c>
      <c r="J22" s="28">
        <f t="shared" si="4"/>
        <v>0</v>
      </c>
      <c r="K22" s="28">
        <f t="shared" si="5"/>
        <v>0</v>
      </c>
      <c r="L22" s="28">
        <f t="shared" si="6"/>
        <v>0</v>
      </c>
      <c r="M22" s="46"/>
      <c r="N22" s="29" t="s">
        <v>452</v>
      </c>
      <c r="O22" s="46"/>
      <c r="P22" s="46"/>
      <c r="U22" s="28">
        <v>1</v>
      </c>
      <c r="V22" s="28">
        <v>1</v>
      </c>
      <c r="W22" s="28">
        <v>1</v>
      </c>
      <c r="X22" s="28">
        <v>1</v>
      </c>
      <c r="Y22" s="28">
        <v>1</v>
      </c>
      <c r="Z22" s="28">
        <v>1</v>
      </c>
      <c r="AA22" s="28">
        <v>1</v>
      </c>
    </row>
    <row r="23" ht="14.5" spans="1:27">
      <c r="A23" s="35" t="s">
        <v>113</v>
      </c>
      <c r="B23" s="26"/>
      <c r="C23" s="26" t="s">
        <v>253</v>
      </c>
      <c r="D23" s="26" t="s">
        <v>222</v>
      </c>
      <c r="E23" s="26" t="s">
        <v>163</v>
      </c>
      <c r="F23" s="28">
        <f t="shared" si="0"/>
        <v>0</v>
      </c>
      <c r="G23" s="28">
        <f t="shared" si="1"/>
        <v>0.213359313805239</v>
      </c>
      <c r="H23" s="28">
        <f t="shared" si="2"/>
        <v>2.47050133687296</v>
      </c>
      <c r="I23" s="28">
        <f t="shared" si="3"/>
        <v>0</v>
      </c>
      <c r="J23" s="28">
        <f t="shared" si="4"/>
        <v>0</v>
      </c>
      <c r="K23" s="28">
        <f t="shared" si="5"/>
        <v>0.4956715993671</v>
      </c>
      <c r="L23" s="28">
        <f t="shared" si="6"/>
        <v>0.236908028879959</v>
      </c>
      <c r="M23" s="46"/>
      <c r="N23" s="46"/>
      <c r="O23" s="46"/>
      <c r="P23" s="46"/>
      <c r="U23" s="28">
        <v>1</v>
      </c>
      <c r="V23" s="28">
        <v>1</v>
      </c>
      <c r="W23" s="28">
        <v>1</v>
      </c>
      <c r="X23" s="28">
        <v>1</v>
      </c>
      <c r="Y23" s="28">
        <v>1</v>
      </c>
      <c r="Z23" s="28">
        <v>1</v>
      </c>
      <c r="AA23" s="28">
        <v>1</v>
      </c>
    </row>
    <row r="24" ht="14.5" spans="1:27">
      <c r="A24" s="32" t="s">
        <v>61</v>
      </c>
      <c r="B24" s="26"/>
      <c r="C24" s="26" t="s">
        <v>254</v>
      </c>
      <c r="D24" s="26" t="s">
        <v>224</v>
      </c>
      <c r="E24" s="26" t="s">
        <v>163</v>
      </c>
      <c r="F24" s="28">
        <f t="shared" si="0"/>
        <v>0</v>
      </c>
      <c r="G24" s="28">
        <f t="shared" si="1"/>
        <v>0.742713182788415</v>
      </c>
      <c r="H24" s="28">
        <f t="shared" si="2"/>
        <v>0</v>
      </c>
      <c r="I24" s="28">
        <f t="shared" si="3"/>
        <v>0</v>
      </c>
      <c r="J24" s="28">
        <f t="shared" si="4"/>
        <v>0</v>
      </c>
      <c r="K24" s="28">
        <f t="shared" si="5"/>
        <v>0</v>
      </c>
      <c r="L24" s="28">
        <f t="shared" si="6"/>
        <v>0</v>
      </c>
      <c r="M24" s="46"/>
      <c r="N24" s="46"/>
      <c r="O24" s="46"/>
      <c r="P24" s="46"/>
      <c r="U24" s="28">
        <v>1</v>
      </c>
      <c r="V24" s="28">
        <v>1</v>
      </c>
      <c r="W24" s="28">
        <v>1</v>
      </c>
      <c r="X24" s="28">
        <v>1</v>
      </c>
      <c r="Y24" s="28">
        <v>1</v>
      </c>
      <c r="Z24" s="28">
        <v>1</v>
      </c>
      <c r="AA24" s="28">
        <v>1</v>
      </c>
    </row>
    <row r="25" ht="14.5" spans="1:27">
      <c r="A25" s="31" t="s">
        <v>65</v>
      </c>
      <c r="B25" s="26"/>
      <c r="C25" s="26" t="s">
        <v>255</v>
      </c>
      <c r="D25" s="26" t="s">
        <v>226</v>
      </c>
      <c r="E25" s="26" t="s">
        <v>163</v>
      </c>
      <c r="F25" s="28">
        <f t="shared" si="0"/>
        <v>0</v>
      </c>
      <c r="G25" s="28">
        <f t="shared" si="1"/>
        <v>0</v>
      </c>
      <c r="H25" s="28">
        <f t="shared" si="2"/>
        <v>0</v>
      </c>
      <c r="I25" s="28">
        <f t="shared" si="3"/>
        <v>0</v>
      </c>
      <c r="J25" s="28">
        <f t="shared" si="4"/>
        <v>0</v>
      </c>
      <c r="K25" s="28">
        <f t="shared" si="5"/>
        <v>0</v>
      </c>
      <c r="L25" s="28">
        <f t="shared" si="6"/>
        <v>0</v>
      </c>
      <c r="M25" s="46"/>
      <c r="N25" s="46"/>
      <c r="O25" s="46"/>
      <c r="P25" s="46"/>
      <c r="U25" s="28">
        <v>1</v>
      </c>
      <c r="V25" s="28">
        <v>1</v>
      </c>
      <c r="W25" s="28">
        <v>1</v>
      </c>
      <c r="X25" s="28">
        <v>1</v>
      </c>
      <c r="Y25" s="28">
        <v>1</v>
      </c>
      <c r="Z25" s="28">
        <v>1</v>
      </c>
      <c r="AA25" s="28">
        <v>1</v>
      </c>
    </row>
    <row r="26" ht="14.5" spans="1:27">
      <c r="A26" s="31" t="s">
        <v>70</v>
      </c>
      <c r="B26" s="26"/>
      <c r="C26" s="26" t="s">
        <v>256</v>
      </c>
      <c r="D26" s="26" t="s">
        <v>228</v>
      </c>
      <c r="E26" s="26" t="s">
        <v>163</v>
      </c>
      <c r="F26" s="28">
        <f t="shared" si="0"/>
        <v>0</v>
      </c>
      <c r="G26" s="28">
        <f t="shared" si="1"/>
        <v>0</v>
      </c>
      <c r="H26" s="28">
        <f t="shared" si="2"/>
        <v>0</v>
      </c>
      <c r="I26" s="28">
        <f t="shared" si="3"/>
        <v>0</v>
      </c>
      <c r="J26" s="28">
        <f t="shared" si="4"/>
        <v>0</v>
      </c>
      <c r="K26" s="28">
        <f t="shared" si="5"/>
        <v>0</v>
      </c>
      <c r="L26" s="28">
        <f t="shared" si="6"/>
        <v>0</v>
      </c>
      <c r="M26" s="46"/>
      <c r="N26" s="46"/>
      <c r="O26" s="46"/>
      <c r="P26" s="46"/>
      <c r="U26" s="28">
        <v>1</v>
      </c>
      <c r="V26" s="28">
        <v>1</v>
      </c>
      <c r="W26" s="28">
        <v>1</v>
      </c>
      <c r="X26" s="28">
        <v>1</v>
      </c>
      <c r="Y26" s="28">
        <v>1</v>
      </c>
      <c r="Z26" s="28">
        <v>1</v>
      </c>
      <c r="AA26" s="28">
        <v>1</v>
      </c>
    </row>
    <row r="27" ht="14.5" spans="1:27">
      <c r="A27" s="34" t="s">
        <v>75</v>
      </c>
      <c r="B27" s="26"/>
      <c r="C27" s="26" t="s">
        <v>257</v>
      </c>
      <c r="D27" s="26" t="s">
        <v>136</v>
      </c>
      <c r="E27" s="26" t="s">
        <v>163</v>
      </c>
      <c r="F27" s="28">
        <f t="shared" si="0"/>
        <v>0</v>
      </c>
      <c r="G27" s="28">
        <f t="shared" si="1"/>
        <v>0</v>
      </c>
      <c r="H27" s="28">
        <f t="shared" si="2"/>
        <v>0</v>
      </c>
      <c r="I27" s="28">
        <f t="shared" si="3"/>
        <v>0</v>
      </c>
      <c r="J27" s="28">
        <f t="shared" si="4"/>
        <v>0</v>
      </c>
      <c r="K27" s="28">
        <f t="shared" si="5"/>
        <v>0</v>
      </c>
      <c r="L27" s="28">
        <f t="shared" si="6"/>
        <v>0</v>
      </c>
      <c r="M27" s="46"/>
      <c r="N27" s="46"/>
      <c r="O27" s="46"/>
      <c r="P27" s="46"/>
      <c r="U27" s="28">
        <v>1</v>
      </c>
      <c r="V27" s="28">
        <v>1</v>
      </c>
      <c r="W27" s="28">
        <v>1</v>
      </c>
      <c r="X27" s="28">
        <v>1</v>
      </c>
      <c r="Y27" s="28">
        <v>1</v>
      </c>
      <c r="Z27" s="28">
        <v>1</v>
      </c>
      <c r="AA27" s="28">
        <v>1</v>
      </c>
    </row>
    <row r="28" ht="14.5" spans="1:27">
      <c r="A28" s="35" t="s">
        <v>35</v>
      </c>
      <c r="B28" s="26"/>
      <c r="C28" s="26" t="s">
        <v>258</v>
      </c>
      <c r="D28" s="26" t="s">
        <v>218</v>
      </c>
      <c r="E28" s="26" t="s">
        <v>165</v>
      </c>
      <c r="F28" s="28">
        <f t="shared" si="0"/>
        <v>0</v>
      </c>
      <c r="G28" s="28">
        <f t="shared" si="1"/>
        <v>0.0999083701573276</v>
      </c>
      <c r="H28" s="28">
        <f t="shared" si="2"/>
        <v>0.0662481985848771</v>
      </c>
      <c r="I28" s="28">
        <f t="shared" si="3"/>
        <v>0</v>
      </c>
      <c r="J28" s="28">
        <f t="shared" si="4"/>
        <v>0</v>
      </c>
      <c r="K28" s="28">
        <f t="shared" si="5"/>
        <v>0</v>
      </c>
      <c r="L28" s="28">
        <f t="shared" si="6"/>
        <v>0</v>
      </c>
      <c r="M28" s="46"/>
      <c r="N28" s="29" t="s">
        <v>453</v>
      </c>
      <c r="O28" s="46"/>
      <c r="P28" s="46"/>
      <c r="U28" s="28">
        <v>1</v>
      </c>
      <c r="V28" s="28">
        <v>1</v>
      </c>
      <c r="W28" s="28">
        <v>1</v>
      </c>
      <c r="X28" s="28">
        <v>1</v>
      </c>
      <c r="Y28" s="28">
        <v>1</v>
      </c>
      <c r="Z28" s="28">
        <v>1</v>
      </c>
      <c r="AA28" s="28">
        <v>1</v>
      </c>
    </row>
    <row r="29" ht="14.5" spans="1:27">
      <c r="A29" s="35" t="s">
        <v>113</v>
      </c>
      <c r="B29" s="26"/>
      <c r="C29" s="26" t="s">
        <v>259</v>
      </c>
      <c r="D29" s="26" t="s">
        <v>222</v>
      </c>
      <c r="E29" s="26" t="s">
        <v>165</v>
      </c>
      <c r="F29" s="28">
        <f t="shared" si="0"/>
        <v>1.15284732985052</v>
      </c>
      <c r="G29" s="28">
        <f t="shared" si="1"/>
        <v>1.28015588283143</v>
      </c>
      <c r="H29" s="28">
        <f t="shared" si="2"/>
        <v>18.5287600265472</v>
      </c>
      <c r="I29" s="28">
        <f t="shared" si="3"/>
        <v>0.679938917042594</v>
      </c>
      <c r="J29" s="28">
        <f t="shared" si="4"/>
        <v>1.72283988120323</v>
      </c>
      <c r="K29" s="28">
        <f t="shared" si="5"/>
        <v>4.4610443943039</v>
      </c>
      <c r="L29" s="28">
        <f t="shared" si="6"/>
        <v>2.13217225991963</v>
      </c>
      <c r="M29" s="46"/>
      <c r="N29" s="46"/>
      <c r="O29" s="46"/>
      <c r="P29" s="46"/>
      <c r="U29" s="28">
        <v>1</v>
      </c>
      <c r="V29" s="28">
        <v>1</v>
      </c>
      <c r="W29" s="28">
        <v>1</v>
      </c>
      <c r="X29" s="28">
        <v>1</v>
      </c>
      <c r="Y29" s="28">
        <v>1</v>
      </c>
      <c r="Z29" s="28">
        <v>1</v>
      </c>
      <c r="AA29" s="28">
        <v>1</v>
      </c>
    </row>
    <row r="30" ht="14.5" spans="1:27">
      <c r="A30" s="32" t="s">
        <v>61</v>
      </c>
      <c r="B30" s="26"/>
      <c r="C30" s="26" t="s">
        <v>260</v>
      </c>
      <c r="D30" s="26" t="s">
        <v>224</v>
      </c>
      <c r="E30" s="26" t="s">
        <v>165</v>
      </c>
      <c r="F30" s="28">
        <f t="shared" si="0"/>
        <v>0</v>
      </c>
      <c r="G30" s="28">
        <f t="shared" si="1"/>
        <v>4.45627909673049</v>
      </c>
      <c r="H30" s="28">
        <f t="shared" si="2"/>
        <v>1.67784113649137</v>
      </c>
      <c r="I30" s="28">
        <f t="shared" si="3"/>
        <v>0</v>
      </c>
      <c r="J30" s="28">
        <f t="shared" si="4"/>
        <v>0</v>
      </c>
      <c r="K30" s="28">
        <f t="shared" si="5"/>
        <v>0</v>
      </c>
      <c r="L30" s="28">
        <f t="shared" si="6"/>
        <v>0</v>
      </c>
      <c r="M30" s="46"/>
      <c r="N30" s="46"/>
      <c r="O30" s="46"/>
      <c r="P30" s="46"/>
      <c r="U30" s="28">
        <v>1</v>
      </c>
      <c r="V30" s="28">
        <v>1</v>
      </c>
      <c r="W30" s="28">
        <v>1</v>
      </c>
      <c r="X30" s="28">
        <v>1</v>
      </c>
      <c r="Y30" s="28">
        <v>1</v>
      </c>
      <c r="Z30" s="28">
        <v>1</v>
      </c>
      <c r="AA30" s="28">
        <v>1</v>
      </c>
    </row>
    <row r="31" ht="14.5" spans="1:27">
      <c r="A31" s="31" t="s">
        <v>65</v>
      </c>
      <c r="B31" s="26"/>
      <c r="C31" s="26" t="s">
        <v>261</v>
      </c>
      <c r="D31" s="26" t="s">
        <v>226</v>
      </c>
      <c r="E31" s="26" t="s">
        <v>165</v>
      </c>
      <c r="F31" s="28">
        <f t="shared" si="0"/>
        <v>0</v>
      </c>
      <c r="G31" s="28">
        <f t="shared" si="1"/>
        <v>0</v>
      </c>
      <c r="H31" s="28">
        <f t="shared" si="2"/>
        <v>0</v>
      </c>
      <c r="I31" s="28">
        <f t="shared" si="3"/>
        <v>0</v>
      </c>
      <c r="J31" s="28">
        <f t="shared" si="4"/>
        <v>0</v>
      </c>
      <c r="K31" s="28">
        <f t="shared" si="5"/>
        <v>0</v>
      </c>
      <c r="L31" s="28">
        <f t="shared" si="6"/>
        <v>0</v>
      </c>
      <c r="M31" s="46"/>
      <c r="N31" s="46"/>
      <c r="O31" s="46"/>
      <c r="P31" s="46"/>
      <c r="U31" s="28">
        <v>1</v>
      </c>
      <c r="V31" s="28">
        <v>1</v>
      </c>
      <c r="W31" s="28">
        <v>1</v>
      </c>
      <c r="X31" s="28">
        <v>1</v>
      </c>
      <c r="Y31" s="28">
        <v>1</v>
      </c>
      <c r="Z31" s="28">
        <v>1</v>
      </c>
      <c r="AA31" s="28">
        <v>1</v>
      </c>
    </row>
    <row r="32" ht="14.5" spans="1:27">
      <c r="A32" s="31" t="s">
        <v>70</v>
      </c>
      <c r="B32" s="26"/>
      <c r="C32" s="26" t="s">
        <v>262</v>
      </c>
      <c r="D32" s="26" t="s">
        <v>228</v>
      </c>
      <c r="E32" s="26" t="s">
        <v>165</v>
      </c>
      <c r="F32" s="28">
        <f t="shared" si="0"/>
        <v>0</v>
      </c>
      <c r="G32" s="28">
        <f t="shared" si="1"/>
        <v>0</v>
      </c>
      <c r="H32" s="28">
        <f t="shared" si="2"/>
        <v>0</v>
      </c>
      <c r="I32" s="28">
        <f t="shared" si="3"/>
        <v>0</v>
      </c>
      <c r="J32" s="28">
        <f t="shared" si="4"/>
        <v>0</v>
      </c>
      <c r="K32" s="28">
        <f t="shared" si="5"/>
        <v>0</v>
      </c>
      <c r="L32" s="28">
        <f t="shared" si="6"/>
        <v>0</v>
      </c>
      <c r="M32" s="46"/>
      <c r="N32" s="46"/>
      <c r="O32" s="46"/>
      <c r="P32" s="46"/>
      <c r="U32" s="28">
        <v>1</v>
      </c>
      <c r="V32" s="28">
        <v>1</v>
      </c>
      <c r="W32" s="28">
        <v>1</v>
      </c>
      <c r="X32" s="28">
        <v>1</v>
      </c>
      <c r="Y32" s="28">
        <v>1</v>
      </c>
      <c r="Z32" s="28">
        <v>1</v>
      </c>
      <c r="AA32" s="28">
        <v>1</v>
      </c>
    </row>
    <row r="33" ht="14.5" spans="1:27">
      <c r="A33" s="34" t="s">
        <v>75</v>
      </c>
      <c r="B33" s="26"/>
      <c r="C33" s="26" t="s">
        <v>263</v>
      </c>
      <c r="D33" s="26" t="s">
        <v>136</v>
      </c>
      <c r="E33" s="26" t="s">
        <v>165</v>
      </c>
      <c r="F33" s="28">
        <f t="shared" si="0"/>
        <v>0</v>
      </c>
      <c r="G33" s="28">
        <f t="shared" si="1"/>
        <v>0.214038829637316</v>
      </c>
      <c r="H33" s="28">
        <f t="shared" si="2"/>
        <v>0</v>
      </c>
      <c r="I33" s="28">
        <f t="shared" si="3"/>
        <v>0</v>
      </c>
      <c r="J33" s="28">
        <f t="shared" si="4"/>
        <v>0</v>
      </c>
      <c r="K33" s="28">
        <f t="shared" si="5"/>
        <v>0</v>
      </c>
      <c r="L33" s="28">
        <f t="shared" si="6"/>
        <v>0</v>
      </c>
      <c r="M33" s="46"/>
      <c r="N33" s="46"/>
      <c r="O33" s="46"/>
      <c r="P33" s="46"/>
      <c r="U33" s="28">
        <v>1</v>
      </c>
      <c r="V33" s="28">
        <v>1</v>
      </c>
      <c r="W33" s="28">
        <v>1</v>
      </c>
      <c r="X33" s="28">
        <v>1</v>
      </c>
      <c r="Y33" s="28">
        <v>1</v>
      </c>
      <c r="Z33" s="28">
        <v>1</v>
      </c>
      <c r="AA33" s="28">
        <v>1</v>
      </c>
    </row>
    <row r="34" ht="14.5" spans="1:27">
      <c r="A34" s="35" t="s">
        <v>35</v>
      </c>
      <c r="B34" s="26"/>
      <c r="C34" s="26" t="s">
        <v>264</v>
      </c>
      <c r="D34" s="26" t="s">
        <v>218</v>
      </c>
      <c r="E34" s="26" t="s">
        <v>167</v>
      </c>
      <c r="F34" s="28">
        <f t="shared" si="0"/>
        <v>0</v>
      </c>
      <c r="G34" s="28">
        <f t="shared" si="1"/>
        <v>0.039963348062931</v>
      </c>
      <c r="H34" s="28">
        <f t="shared" si="2"/>
        <v>0.0662481985848771</v>
      </c>
      <c r="I34" s="28">
        <f t="shared" si="3"/>
        <v>0</v>
      </c>
      <c r="J34" s="28">
        <f t="shared" si="4"/>
        <v>0</v>
      </c>
      <c r="K34" s="28">
        <f t="shared" si="5"/>
        <v>0</v>
      </c>
      <c r="L34" s="28">
        <f t="shared" si="6"/>
        <v>0</v>
      </c>
      <c r="M34" s="46"/>
      <c r="N34" s="29" t="s">
        <v>454</v>
      </c>
      <c r="O34" s="46"/>
      <c r="P34" s="46"/>
      <c r="U34" s="28">
        <v>1</v>
      </c>
      <c r="V34" s="28">
        <v>1</v>
      </c>
      <c r="W34" s="28">
        <v>1</v>
      </c>
      <c r="X34" s="28">
        <v>1</v>
      </c>
      <c r="Y34" s="28">
        <v>1</v>
      </c>
      <c r="Z34" s="28">
        <v>1</v>
      </c>
      <c r="AA34" s="28">
        <v>1</v>
      </c>
    </row>
    <row r="35" ht="14.5" spans="1:27">
      <c r="A35" s="35" t="s">
        <v>113</v>
      </c>
      <c r="B35" s="26"/>
      <c r="C35" s="26" t="s">
        <v>265</v>
      </c>
      <c r="D35" s="26" t="s">
        <v>222</v>
      </c>
      <c r="E35" s="26" t="s">
        <v>167</v>
      </c>
      <c r="F35" s="28">
        <f t="shared" si="0"/>
        <v>1.72927099477578</v>
      </c>
      <c r="G35" s="28">
        <f t="shared" si="1"/>
        <v>1.92023382424715</v>
      </c>
      <c r="H35" s="28">
        <f t="shared" si="2"/>
        <v>14.8230080212378</v>
      </c>
      <c r="I35" s="28">
        <f t="shared" si="3"/>
        <v>0.679938917042594</v>
      </c>
      <c r="J35" s="28">
        <f t="shared" si="4"/>
        <v>1.72283988120323</v>
      </c>
      <c r="K35" s="28">
        <f t="shared" si="5"/>
        <v>3.4697011955697</v>
      </c>
      <c r="L35" s="28">
        <f t="shared" si="6"/>
        <v>1.65835620215971</v>
      </c>
      <c r="M35" s="46"/>
      <c r="N35" s="46"/>
      <c r="O35" s="46"/>
      <c r="P35" s="46"/>
      <c r="U35" s="28">
        <v>1</v>
      </c>
      <c r="V35" s="28">
        <v>1</v>
      </c>
      <c r="W35" s="28">
        <v>1</v>
      </c>
      <c r="X35" s="28">
        <v>1</v>
      </c>
      <c r="Y35" s="28">
        <v>1</v>
      </c>
      <c r="Z35" s="28">
        <v>1</v>
      </c>
      <c r="AA35" s="28">
        <v>1</v>
      </c>
    </row>
    <row r="36" ht="14.5" spans="1:27">
      <c r="A36" s="32" t="s">
        <v>61</v>
      </c>
      <c r="B36" s="26"/>
      <c r="C36" s="26" t="s">
        <v>266</v>
      </c>
      <c r="D36" s="26" t="s">
        <v>224</v>
      </c>
      <c r="E36" s="26" t="s">
        <v>167</v>
      </c>
      <c r="F36" s="28">
        <f t="shared" ref="F36:F63" si="7">U33*U101/F166/F231</f>
        <v>0</v>
      </c>
      <c r="G36" s="28">
        <f t="shared" ref="G36:G63" si="8">V33*V101/G166/G231</f>
        <v>3.71356591394207</v>
      </c>
      <c r="H36" s="28">
        <f t="shared" ref="H36:H63" si="9">W33*W101/H166/H231</f>
        <v>0.838920568245683</v>
      </c>
      <c r="I36" s="28">
        <f t="shared" ref="I36:I63" si="10">X33*X101/I166/I231</f>
        <v>0</v>
      </c>
      <c r="J36" s="28">
        <f t="shared" ref="J36:J63" si="11">Y33*Y101/J166/J231</f>
        <v>0</v>
      </c>
      <c r="K36" s="28">
        <f t="shared" ref="K36:K63" si="12">Z33*Z101/K166/K231</f>
        <v>0</v>
      </c>
      <c r="L36" s="28">
        <f t="shared" ref="L36:L63" si="13">AA33*AA101/L166/L231</f>
        <v>0</v>
      </c>
      <c r="M36" s="46"/>
      <c r="N36" s="46"/>
      <c r="O36" s="46"/>
      <c r="P36" s="46"/>
      <c r="U36" s="28">
        <v>1</v>
      </c>
      <c r="V36" s="28">
        <v>1</v>
      </c>
      <c r="W36" s="28">
        <v>1</v>
      </c>
      <c r="X36" s="28">
        <v>1</v>
      </c>
      <c r="Y36" s="28">
        <v>1</v>
      </c>
      <c r="Z36" s="28">
        <v>1</v>
      </c>
      <c r="AA36" s="28">
        <v>1</v>
      </c>
    </row>
    <row r="37" ht="14.5" spans="1:27">
      <c r="A37" s="31" t="s">
        <v>65</v>
      </c>
      <c r="B37" s="26"/>
      <c r="C37" s="26" t="s">
        <v>267</v>
      </c>
      <c r="D37" s="26" t="s">
        <v>226</v>
      </c>
      <c r="E37" s="26" t="s">
        <v>167</v>
      </c>
      <c r="F37" s="28">
        <f t="shared" si="7"/>
        <v>0</v>
      </c>
      <c r="G37" s="28">
        <f t="shared" si="8"/>
        <v>0</v>
      </c>
      <c r="H37" s="28">
        <f t="shared" si="9"/>
        <v>0</v>
      </c>
      <c r="I37" s="28">
        <f t="shared" si="10"/>
        <v>0</v>
      </c>
      <c r="J37" s="28">
        <f t="shared" si="11"/>
        <v>0</v>
      </c>
      <c r="K37" s="28">
        <f t="shared" si="12"/>
        <v>0</v>
      </c>
      <c r="L37" s="28">
        <f t="shared" si="13"/>
        <v>0</v>
      </c>
      <c r="M37" s="46"/>
      <c r="N37" s="46"/>
      <c r="O37" s="46"/>
      <c r="P37" s="46"/>
      <c r="U37" s="28">
        <v>1</v>
      </c>
      <c r="V37" s="28">
        <v>1</v>
      </c>
      <c r="W37" s="28">
        <v>1</v>
      </c>
      <c r="X37" s="28">
        <v>1</v>
      </c>
      <c r="Y37" s="28">
        <v>1</v>
      </c>
      <c r="Z37" s="28">
        <v>1</v>
      </c>
      <c r="AA37" s="28">
        <v>1</v>
      </c>
    </row>
    <row r="38" ht="14.5" spans="1:27">
      <c r="A38" s="31" t="s">
        <v>70</v>
      </c>
      <c r="B38" s="26"/>
      <c r="C38" s="26" t="s">
        <v>268</v>
      </c>
      <c r="D38" s="26" t="s">
        <v>228</v>
      </c>
      <c r="E38" s="26" t="s">
        <v>167</v>
      </c>
      <c r="F38" s="28">
        <f t="shared" si="7"/>
        <v>0</v>
      </c>
      <c r="G38" s="28">
        <f t="shared" si="8"/>
        <v>0</v>
      </c>
      <c r="H38" s="28">
        <f t="shared" si="9"/>
        <v>0</v>
      </c>
      <c r="I38" s="28">
        <f t="shared" si="10"/>
        <v>0</v>
      </c>
      <c r="J38" s="28">
        <f t="shared" si="11"/>
        <v>0</v>
      </c>
      <c r="K38" s="28">
        <f t="shared" si="12"/>
        <v>0</v>
      </c>
      <c r="L38" s="28">
        <f t="shared" si="13"/>
        <v>0</v>
      </c>
      <c r="M38" s="46"/>
      <c r="N38" s="46"/>
      <c r="O38" s="46"/>
      <c r="P38" s="46"/>
      <c r="U38" s="28">
        <v>1</v>
      </c>
      <c r="V38" s="28">
        <v>1</v>
      </c>
      <c r="W38" s="28">
        <v>1</v>
      </c>
      <c r="X38" s="28">
        <v>1</v>
      </c>
      <c r="Y38" s="28">
        <v>1</v>
      </c>
      <c r="Z38" s="28">
        <v>1</v>
      </c>
      <c r="AA38" s="28">
        <v>1</v>
      </c>
    </row>
    <row r="39" ht="14.5" spans="1:27">
      <c r="A39" s="34" t="s">
        <v>75</v>
      </c>
      <c r="B39" s="26"/>
      <c r="C39" s="26" t="s">
        <v>269</v>
      </c>
      <c r="D39" s="26" t="s">
        <v>136</v>
      </c>
      <c r="E39" s="26" t="s">
        <v>167</v>
      </c>
      <c r="F39" s="28">
        <f t="shared" si="7"/>
        <v>0</v>
      </c>
      <c r="G39" s="28">
        <f t="shared" si="8"/>
        <v>0.214038829637316</v>
      </c>
      <c r="H39" s="28">
        <f t="shared" si="9"/>
        <v>0</v>
      </c>
      <c r="I39" s="28">
        <f t="shared" si="10"/>
        <v>0</v>
      </c>
      <c r="J39" s="28">
        <f t="shared" si="11"/>
        <v>0</v>
      </c>
      <c r="K39" s="28">
        <f t="shared" si="12"/>
        <v>0</v>
      </c>
      <c r="L39" s="28">
        <f t="shared" si="13"/>
        <v>0</v>
      </c>
      <c r="M39" s="46"/>
      <c r="N39" s="46"/>
      <c r="O39" s="46"/>
      <c r="P39" s="46"/>
      <c r="U39" s="28">
        <v>1</v>
      </c>
      <c r="V39" s="28">
        <v>1</v>
      </c>
      <c r="W39" s="28">
        <v>1</v>
      </c>
      <c r="X39" s="28">
        <v>1</v>
      </c>
      <c r="Y39" s="28">
        <v>1</v>
      </c>
      <c r="Z39" s="28">
        <v>1</v>
      </c>
      <c r="AA39" s="28">
        <v>1</v>
      </c>
    </row>
    <row r="40" ht="14.5" spans="1:27">
      <c r="A40" s="35" t="s">
        <v>35</v>
      </c>
      <c r="B40" s="26"/>
      <c r="C40" s="26" t="s">
        <v>270</v>
      </c>
      <c r="D40" s="26" t="s">
        <v>218</v>
      </c>
      <c r="E40" s="26" t="s">
        <v>169</v>
      </c>
      <c r="F40" s="28">
        <f t="shared" si="7"/>
        <v>0</v>
      </c>
      <c r="G40" s="28">
        <f t="shared" si="8"/>
        <v>0.119890044188793</v>
      </c>
      <c r="H40" s="28">
        <f t="shared" si="9"/>
        <v>0.132496397169754</v>
      </c>
      <c r="I40" s="28">
        <f t="shared" si="10"/>
        <v>0.0195173069291648</v>
      </c>
      <c r="J40" s="28">
        <f t="shared" si="11"/>
        <v>0</v>
      </c>
      <c r="K40" s="28">
        <f t="shared" si="12"/>
        <v>0.0268965408545283</v>
      </c>
      <c r="L40" s="28">
        <f t="shared" si="13"/>
        <v>0</v>
      </c>
      <c r="M40" s="46"/>
      <c r="N40" s="29" t="s">
        <v>455</v>
      </c>
      <c r="O40" s="46"/>
      <c r="P40" s="46"/>
      <c r="U40" s="28">
        <v>1</v>
      </c>
      <c r="V40" s="28">
        <v>1</v>
      </c>
      <c r="W40" s="28">
        <v>1</v>
      </c>
      <c r="X40" s="28">
        <v>1</v>
      </c>
      <c r="Y40" s="28">
        <v>1</v>
      </c>
      <c r="Z40" s="28">
        <v>1</v>
      </c>
      <c r="AA40" s="28">
        <v>1</v>
      </c>
    </row>
    <row r="41" ht="14.5" spans="1:27">
      <c r="A41" s="35" t="s">
        <v>113</v>
      </c>
      <c r="B41" s="26"/>
      <c r="C41" s="26" t="s">
        <v>271</v>
      </c>
      <c r="D41" s="26" t="s">
        <v>222</v>
      </c>
      <c r="E41" s="26" t="s">
        <v>169</v>
      </c>
      <c r="F41" s="28">
        <f t="shared" si="7"/>
        <v>4.61138931940209</v>
      </c>
      <c r="G41" s="28">
        <f t="shared" si="8"/>
        <v>6.40077941415716</v>
      </c>
      <c r="H41" s="28">
        <f t="shared" si="9"/>
        <v>34.9987689390336</v>
      </c>
      <c r="I41" s="28">
        <f t="shared" si="10"/>
        <v>1.69984729260648</v>
      </c>
      <c r="J41" s="28">
        <f t="shared" si="11"/>
        <v>4.30709970300808</v>
      </c>
      <c r="K41" s="28">
        <f t="shared" si="12"/>
        <v>12.1439541844939</v>
      </c>
      <c r="L41" s="28">
        <f t="shared" si="13"/>
        <v>6.3965167797589</v>
      </c>
      <c r="M41" s="46"/>
      <c r="N41" s="46"/>
      <c r="O41" s="46"/>
      <c r="P41" s="46"/>
      <c r="U41" s="28">
        <v>1</v>
      </c>
      <c r="V41" s="28">
        <v>1</v>
      </c>
      <c r="W41" s="28">
        <v>1</v>
      </c>
      <c r="X41" s="28">
        <v>1</v>
      </c>
      <c r="Y41" s="28">
        <v>1</v>
      </c>
      <c r="Z41" s="28">
        <v>1</v>
      </c>
      <c r="AA41" s="28">
        <v>1</v>
      </c>
    </row>
    <row r="42" ht="14.5" spans="1:27">
      <c r="A42" s="32" t="s">
        <v>61</v>
      </c>
      <c r="B42" s="26"/>
      <c r="C42" s="26" t="s">
        <v>272</v>
      </c>
      <c r="D42" s="26" t="s">
        <v>224</v>
      </c>
      <c r="E42" s="26" t="s">
        <v>169</v>
      </c>
      <c r="F42" s="28">
        <f t="shared" si="7"/>
        <v>0</v>
      </c>
      <c r="G42" s="28">
        <f t="shared" si="8"/>
        <v>14.1115504729799</v>
      </c>
      <c r="H42" s="28">
        <f t="shared" si="9"/>
        <v>3.35568227298273</v>
      </c>
      <c r="I42" s="28">
        <f t="shared" si="10"/>
        <v>0</v>
      </c>
      <c r="J42" s="28">
        <f t="shared" si="11"/>
        <v>0</v>
      </c>
      <c r="K42" s="28">
        <f t="shared" si="12"/>
        <v>0</v>
      </c>
      <c r="L42" s="28">
        <f t="shared" si="13"/>
        <v>0</v>
      </c>
      <c r="M42" s="46"/>
      <c r="N42" s="46"/>
      <c r="O42" s="46"/>
      <c r="P42" s="46"/>
      <c r="U42" s="28">
        <v>1</v>
      </c>
      <c r="V42" s="28">
        <v>1</v>
      </c>
      <c r="W42" s="28">
        <v>1</v>
      </c>
      <c r="X42" s="28">
        <v>1</v>
      </c>
      <c r="Y42" s="28">
        <v>1</v>
      </c>
      <c r="Z42" s="28">
        <v>1</v>
      </c>
      <c r="AA42" s="28">
        <v>1</v>
      </c>
    </row>
    <row r="43" ht="14.5" spans="1:27">
      <c r="A43" s="31" t="s">
        <v>65</v>
      </c>
      <c r="B43" s="26"/>
      <c r="C43" s="26" t="s">
        <v>273</v>
      </c>
      <c r="D43" s="26" t="s">
        <v>226</v>
      </c>
      <c r="E43" s="26" t="s">
        <v>169</v>
      </c>
      <c r="F43" s="28">
        <f t="shared" si="7"/>
        <v>0</v>
      </c>
      <c r="G43" s="28">
        <f t="shared" si="8"/>
        <v>0</v>
      </c>
      <c r="H43" s="28">
        <f t="shared" si="9"/>
        <v>0</v>
      </c>
      <c r="I43" s="28">
        <f t="shared" si="10"/>
        <v>0</v>
      </c>
      <c r="J43" s="28">
        <f t="shared" si="11"/>
        <v>0</v>
      </c>
      <c r="K43" s="28">
        <f t="shared" si="12"/>
        <v>0</v>
      </c>
      <c r="L43" s="28">
        <f t="shared" si="13"/>
        <v>0</v>
      </c>
      <c r="M43" s="46"/>
      <c r="N43" s="46"/>
      <c r="O43" s="46"/>
      <c r="P43" s="46"/>
      <c r="U43" s="28">
        <v>1</v>
      </c>
      <c r="V43" s="28">
        <v>1</v>
      </c>
      <c r="W43" s="28">
        <v>1</v>
      </c>
      <c r="X43" s="28">
        <v>1</v>
      </c>
      <c r="Y43" s="28">
        <v>1</v>
      </c>
      <c r="Z43" s="28">
        <v>1</v>
      </c>
      <c r="AA43" s="28">
        <v>1</v>
      </c>
    </row>
    <row r="44" ht="14.5" spans="1:27">
      <c r="A44" s="31" t="s">
        <v>70</v>
      </c>
      <c r="B44" s="26"/>
      <c r="C44" s="26" t="s">
        <v>274</v>
      </c>
      <c r="D44" s="26" t="s">
        <v>228</v>
      </c>
      <c r="E44" s="26" t="s">
        <v>169</v>
      </c>
      <c r="F44" s="28">
        <f t="shared" si="7"/>
        <v>0</v>
      </c>
      <c r="G44" s="28">
        <f t="shared" si="8"/>
        <v>0</v>
      </c>
      <c r="H44" s="28">
        <f t="shared" si="9"/>
        <v>0</v>
      </c>
      <c r="I44" s="28">
        <f t="shared" si="10"/>
        <v>0</v>
      </c>
      <c r="J44" s="28">
        <f t="shared" si="11"/>
        <v>0</v>
      </c>
      <c r="K44" s="28">
        <f t="shared" si="12"/>
        <v>0</v>
      </c>
      <c r="L44" s="28">
        <f t="shared" si="13"/>
        <v>0</v>
      </c>
      <c r="M44" s="46"/>
      <c r="N44" s="46"/>
      <c r="O44" s="46"/>
      <c r="P44" s="46"/>
      <c r="U44" s="28">
        <v>1</v>
      </c>
      <c r="V44" s="28">
        <v>1</v>
      </c>
      <c r="W44" s="28">
        <v>1</v>
      </c>
      <c r="X44" s="28">
        <v>1</v>
      </c>
      <c r="Y44" s="28">
        <v>1</v>
      </c>
      <c r="Z44" s="28">
        <v>1</v>
      </c>
      <c r="AA44" s="28">
        <v>1</v>
      </c>
    </row>
    <row r="45" ht="14.5" spans="1:27">
      <c r="A45" s="34" t="s">
        <v>75</v>
      </c>
      <c r="B45" s="26"/>
      <c r="C45" s="26" t="s">
        <v>275</v>
      </c>
      <c r="D45" s="26" t="s">
        <v>136</v>
      </c>
      <c r="E45" s="26" t="s">
        <v>169</v>
      </c>
      <c r="F45" s="28">
        <f t="shared" si="7"/>
        <v>0</v>
      </c>
      <c r="G45" s="28">
        <f t="shared" si="8"/>
        <v>0.856155318549266</v>
      </c>
      <c r="H45" s="28">
        <f t="shared" si="9"/>
        <v>5.65196675510725</v>
      </c>
      <c r="I45" s="28">
        <f t="shared" si="10"/>
        <v>0</v>
      </c>
      <c r="J45" s="28">
        <f t="shared" si="11"/>
        <v>0</v>
      </c>
      <c r="K45" s="28">
        <f t="shared" si="12"/>
        <v>0.123584308397739</v>
      </c>
      <c r="L45" s="28">
        <f t="shared" si="13"/>
        <v>0.869516031318827</v>
      </c>
      <c r="M45" s="46"/>
      <c r="N45" s="46"/>
      <c r="O45" s="46"/>
      <c r="P45" s="46"/>
      <c r="U45" s="28">
        <v>1</v>
      </c>
      <c r="V45" s="28">
        <v>1</v>
      </c>
      <c r="W45" s="28">
        <v>1</v>
      </c>
      <c r="X45" s="28">
        <v>1</v>
      </c>
      <c r="Y45" s="28">
        <v>1</v>
      </c>
      <c r="Z45" s="28">
        <v>1</v>
      </c>
      <c r="AA45" s="28">
        <v>1</v>
      </c>
    </row>
    <row r="46" ht="14.5" spans="1:27">
      <c r="A46" s="35" t="s">
        <v>35</v>
      </c>
      <c r="B46" s="26"/>
      <c r="C46" s="26" t="s">
        <v>276</v>
      </c>
      <c r="D46" s="26" t="s">
        <v>218</v>
      </c>
      <c r="E46" s="26" t="s">
        <v>171</v>
      </c>
      <c r="F46" s="28">
        <f t="shared" si="7"/>
        <v>0</v>
      </c>
      <c r="G46" s="28">
        <f t="shared" si="8"/>
        <v>0</v>
      </c>
      <c r="H46" s="28">
        <f t="shared" si="9"/>
        <v>0</v>
      </c>
      <c r="I46" s="28">
        <f t="shared" si="10"/>
        <v>0</v>
      </c>
      <c r="J46" s="28">
        <f t="shared" si="11"/>
        <v>0</v>
      </c>
      <c r="K46" s="28">
        <f t="shared" si="12"/>
        <v>0</v>
      </c>
      <c r="L46" s="28">
        <f t="shared" si="13"/>
        <v>0</v>
      </c>
      <c r="M46" s="46"/>
      <c r="N46" s="29" t="s">
        <v>456</v>
      </c>
      <c r="O46" s="46"/>
      <c r="P46" s="46"/>
      <c r="U46" s="28">
        <v>1</v>
      </c>
      <c r="V46" s="28">
        <v>1</v>
      </c>
      <c r="W46" s="28">
        <v>1</v>
      </c>
      <c r="X46" s="28">
        <v>1</v>
      </c>
      <c r="Y46" s="28">
        <v>1</v>
      </c>
      <c r="Z46" s="28">
        <v>1</v>
      </c>
      <c r="AA46" s="28">
        <v>1</v>
      </c>
    </row>
    <row r="47" ht="14.5" spans="1:27">
      <c r="A47" s="35" t="s">
        <v>113</v>
      </c>
      <c r="B47" s="26"/>
      <c r="C47" s="26" t="s">
        <v>277</v>
      </c>
      <c r="D47" s="26" t="s">
        <v>222</v>
      </c>
      <c r="E47" s="26" t="s">
        <v>171</v>
      </c>
      <c r="F47" s="28">
        <f t="shared" si="7"/>
        <v>0</v>
      </c>
      <c r="G47" s="28">
        <f t="shared" si="8"/>
        <v>0.213359313805239</v>
      </c>
      <c r="H47" s="28">
        <f t="shared" si="9"/>
        <v>2.0587511140608</v>
      </c>
      <c r="I47" s="28">
        <f t="shared" si="10"/>
        <v>0</v>
      </c>
      <c r="J47" s="28">
        <f t="shared" si="11"/>
        <v>0</v>
      </c>
      <c r="K47" s="28">
        <f t="shared" si="12"/>
        <v>0.4956715993671</v>
      </c>
      <c r="L47" s="28">
        <f t="shared" si="13"/>
        <v>0.236908028879959</v>
      </c>
      <c r="M47" s="46"/>
      <c r="N47" s="46"/>
      <c r="O47" s="46"/>
      <c r="P47" s="46"/>
      <c r="U47" s="28">
        <v>1</v>
      </c>
      <c r="V47" s="28">
        <v>1</v>
      </c>
      <c r="W47" s="28">
        <v>1</v>
      </c>
      <c r="X47" s="28">
        <v>1</v>
      </c>
      <c r="Y47" s="28">
        <v>1</v>
      </c>
      <c r="Z47" s="28">
        <v>1</v>
      </c>
      <c r="AA47" s="28">
        <v>1</v>
      </c>
    </row>
    <row r="48" ht="14.5" spans="1:27">
      <c r="A48" s="32" t="s">
        <v>61</v>
      </c>
      <c r="B48" s="26"/>
      <c r="C48" s="26" t="s">
        <v>278</v>
      </c>
      <c r="D48" s="26" t="s">
        <v>224</v>
      </c>
      <c r="E48" s="26" t="s">
        <v>171</v>
      </c>
      <c r="F48" s="28">
        <f t="shared" si="7"/>
        <v>0</v>
      </c>
      <c r="G48" s="28">
        <f t="shared" si="8"/>
        <v>0.742713182788415</v>
      </c>
      <c r="H48" s="28">
        <f t="shared" si="9"/>
        <v>0</v>
      </c>
      <c r="I48" s="28">
        <f t="shared" si="10"/>
        <v>0</v>
      </c>
      <c r="J48" s="28">
        <f t="shared" si="11"/>
        <v>0</v>
      </c>
      <c r="K48" s="28">
        <f t="shared" si="12"/>
        <v>0</v>
      </c>
      <c r="L48" s="28">
        <f t="shared" si="13"/>
        <v>0</v>
      </c>
      <c r="M48" s="46"/>
      <c r="N48" s="46"/>
      <c r="O48" s="46"/>
      <c r="P48" s="46"/>
      <c r="U48" s="28">
        <v>1</v>
      </c>
      <c r="V48" s="28">
        <v>1</v>
      </c>
      <c r="W48" s="28">
        <v>1</v>
      </c>
      <c r="X48" s="28">
        <v>1</v>
      </c>
      <c r="Y48" s="28">
        <v>1</v>
      </c>
      <c r="Z48" s="28">
        <v>1</v>
      </c>
      <c r="AA48" s="28">
        <v>1</v>
      </c>
    </row>
    <row r="49" ht="14.5" spans="1:27">
      <c r="A49" s="31" t="s">
        <v>65</v>
      </c>
      <c r="B49" s="26"/>
      <c r="C49" s="26" t="s">
        <v>279</v>
      </c>
      <c r="D49" s="26" t="s">
        <v>226</v>
      </c>
      <c r="E49" s="26" t="s">
        <v>171</v>
      </c>
      <c r="F49" s="28">
        <f t="shared" si="7"/>
        <v>0</v>
      </c>
      <c r="G49" s="28">
        <f t="shared" si="8"/>
        <v>0</v>
      </c>
      <c r="H49" s="28">
        <f t="shared" si="9"/>
        <v>0</v>
      </c>
      <c r="I49" s="28">
        <f t="shared" si="10"/>
        <v>0</v>
      </c>
      <c r="J49" s="28">
        <f t="shared" si="11"/>
        <v>0</v>
      </c>
      <c r="K49" s="28">
        <f t="shared" si="12"/>
        <v>0</v>
      </c>
      <c r="L49" s="28">
        <f t="shared" si="13"/>
        <v>0</v>
      </c>
      <c r="M49" s="46"/>
      <c r="N49" s="46"/>
      <c r="O49" s="46"/>
      <c r="P49" s="46"/>
      <c r="U49" s="28">
        <v>1</v>
      </c>
      <c r="V49" s="28">
        <v>1</v>
      </c>
      <c r="W49" s="28">
        <v>1</v>
      </c>
      <c r="X49" s="28">
        <v>1</v>
      </c>
      <c r="Y49" s="28">
        <v>1</v>
      </c>
      <c r="Z49" s="28">
        <v>1</v>
      </c>
      <c r="AA49" s="28">
        <v>1</v>
      </c>
    </row>
    <row r="50" ht="14.5" spans="1:27">
      <c r="A50" s="31" t="s">
        <v>70</v>
      </c>
      <c r="B50" s="26"/>
      <c r="C50" s="26" t="s">
        <v>280</v>
      </c>
      <c r="D50" s="26" t="s">
        <v>228</v>
      </c>
      <c r="E50" s="26" t="s">
        <v>171</v>
      </c>
      <c r="F50" s="28">
        <f t="shared" si="7"/>
        <v>0</v>
      </c>
      <c r="G50" s="28">
        <f t="shared" si="8"/>
        <v>0</v>
      </c>
      <c r="H50" s="28">
        <f t="shared" si="9"/>
        <v>0</v>
      </c>
      <c r="I50" s="28">
        <f t="shared" si="10"/>
        <v>0</v>
      </c>
      <c r="J50" s="28">
        <f t="shared" si="11"/>
        <v>0</v>
      </c>
      <c r="K50" s="28">
        <f t="shared" si="12"/>
        <v>0</v>
      </c>
      <c r="L50" s="28">
        <f t="shared" si="13"/>
        <v>0</v>
      </c>
      <c r="M50" s="46"/>
      <c r="N50" s="46"/>
      <c r="O50" s="46"/>
      <c r="P50" s="46"/>
      <c r="U50" s="28">
        <v>1</v>
      </c>
      <c r="V50" s="28">
        <v>1</v>
      </c>
      <c r="W50" s="28">
        <v>1</v>
      </c>
      <c r="X50" s="28">
        <v>1</v>
      </c>
      <c r="Y50" s="28">
        <v>1</v>
      </c>
      <c r="Z50" s="28">
        <v>1</v>
      </c>
      <c r="AA50" s="28">
        <v>1</v>
      </c>
    </row>
    <row r="51" ht="14.5" spans="1:27">
      <c r="A51" s="34" t="s">
        <v>75</v>
      </c>
      <c r="B51" s="26"/>
      <c r="C51" s="26" t="s">
        <v>281</v>
      </c>
      <c r="D51" s="26" t="s">
        <v>136</v>
      </c>
      <c r="E51" s="26" t="s">
        <v>171</v>
      </c>
      <c r="F51" s="28">
        <f t="shared" si="7"/>
        <v>0</v>
      </c>
      <c r="G51" s="28">
        <f t="shared" si="8"/>
        <v>0</v>
      </c>
      <c r="H51" s="28">
        <f t="shared" si="9"/>
        <v>0</v>
      </c>
      <c r="I51" s="28">
        <f t="shared" si="10"/>
        <v>0</v>
      </c>
      <c r="J51" s="28">
        <f t="shared" si="11"/>
        <v>0</v>
      </c>
      <c r="K51" s="28">
        <f t="shared" si="12"/>
        <v>0</v>
      </c>
      <c r="L51" s="28">
        <f t="shared" si="13"/>
        <v>0</v>
      </c>
      <c r="M51" s="46"/>
      <c r="N51" s="46"/>
      <c r="O51" s="46"/>
      <c r="P51" s="46"/>
      <c r="U51" s="28">
        <v>1</v>
      </c>
      <c r="V51" s="28">
        <v>1</v>
      </c>
      <c r="W51" s="28">
        <v>1</v>
      </c>
      <c r="X51" s="28">
        <v>1</v>
      </c>
      <c r="Y51" s="28">
        <v>1</v>
      </c>
      <c r="Z51" s="28">
        <v>1</v>
      </c>
      <c r="AA51" s="28">
        <v>1</v>
      </c>
    </row>
    <row r="52" ht="14.5" spans="1:27">
      <c r="A52" s="35" t="s">
        <v>35</v>
      </c>
      <c r="B52" s="26"/>
      <c r="C52" s="26" t="s">
        <v>282</v>
      </c>
      <c r="D52" s="26" t="s">
        <v>218</v>
      </c>
      <c r="E52" s="26" t="s">
        <v>173</v>
      </c>
      <c r="F52" s="28">
        <f t="shared" si="7"/>
        <v>0</v>
      </c>
      <c r="G52" s="28">
        <f t="shared" si="8"/>
        <v>0.0199816740314655</v>
      </c>
      <c r="H52" s="28">
        <f t="shared" si="9"/>
        <v>0.0331240992924385</v>
      </c>
      <c r="I52" s="28">
        <f t="shared" si="10"/>
        <v>0</v>
      </c>
      <c r="J52" s="28">
        <f t="shared" si="11"/>
        <v>0</v>
      </c>
      <c r="K52" s="28">
        <f t="shared" si="12"/>
        <v>0</v>
      </c>
      <c r="L52" s="28">
        <f t="shared" si="13"/>
        <v>0</v>
      </c>
      <c r="M52" s="46"/>
      <c r="N52" s="29" t="s">
        <v>457</v>
      </c>
      <c r="O52" s="46"/>
      <c r="P52" s="46"/>
      <c r="U52" s="28">
        <v>1</v>
      </c>
      <c r="V52" s="28">
        <v>1</v>
      </c>
      <c r="W52" s="28">
        <v>1</v>
      </c>
      <c r="X52" s="28">
        <v>1</v>
      </c>
      <c r="Y52" s="28">
        <v>1</v>
      </c>
      <c r="Z52" s="28">
        <v>1</v>
      </c>
      <c r="AA52" s="28">
        <v>1</v>
      </c>
    </row>
    <row r="53" ht="14.5" spans="1:27">
      <c r="A53" s="35" t="s">
        <v>113</v>
      </c>
      <c r="B53" s="26"/>
      <c r="C53" s="26" t="s">
        <v>283</v>
      </c>
      <c r="D53" s="26" t="s">
        <v>222</v>
      </c>
      <c r="E53" s="26" t="s">
        <v>173</v>
      </c>
      <c r="F53" s="28">
        <f t="shared" si="7"/>
        <v>0.576423664925262</v>
      </c>
      <c r="G53" s="28">
        <f t="shared" si="8"/>
        <v>0.853437255220955</v>
      </c>
      <c r="H53" s="28">
        <f t="shared" si="9"/>
        <v>7.82325423343103</v>
      </c>
      <c r="I53" s="28">
        <f t="shared" si="10"/>
        <v>0.339969458521297</v>
      </c>
      <c r="J53" s="28">
        <f t="shared" si="11"/>
        <v>0.861419940601616</v>
      </c>
      <c r="K53" s="28">
        <f t="shared" si="12"/>
        <v>2.72619379651905</v>
      </c>
      <c r="L53" s="28">
        <f t="shared" si="13"/>
        <v>1.65835620215971</v>
      </c>
      <c r="M53" s="46"/>
      <c r="N53" s="46"/>
      <c r="O53" s="46"/>
      <c r="P53" s="46"/>
      <c r="U53" s="28">
        <v>1</v>
      </c>
      <c r="V53" s="28">
        <v>1</v>
      </c>
      <c r="W53" s="28">
        <v>1</v>
      </c>
      <c r="X53" s="28">
        <v>1</v>
      </c>
      <c r="Y53" s="28">
        <v>1</v>
      </c>
      <c r="Z53" s="28">
        <v>1</v>
      </c>
      <c r="AA53" s="28">
        <v>1</v>
      </c>
    </row>
    <row r="54" ht="14.5" spans="1:27">
      <c r="A54" s="32" t="s">
        <v>61</v>
      </c>
      <c r="B54" s="26"/>
      <c r="C54" s="26" t="s">
        <v>284</v>
      </c>
      <c r="D54" s="26" t="s">
        <v>224</v>
      </c>
      <c r="E54" s="26" t="s">
        <v>173</v>
      </c>
      <c r="F54" s="28">
        <f t="shared" si="7"/>
        <v>0</v>
      </c>
      <c r="G54" s="28">
        <f t="shared" si="8"/>
        <v>2.22813954836524</v>
      </c>
      <c r="H54" s="28">
        <f t="shared" si="9"/>
        <v>0</v>
      </c>
      <c r="I54" s="28">
        <f t="shared" si="10"/>
        <v>0</v>
      </c>
      <c r="J54" s="28">
        <f t="shared" si="11"/>
        <v>0</v>
      </c>
      <c r="K54" s="28">
        <f t="shared" si="12"/>
        <v>0</v>
      </c>
      <c r="L54" s="28">
        <f t="shared" si="13"/>
        <v>0</v>
      </c>
      <c r="M54" s="46"/>
      <c r="N54" s="46"/>
      <c r="O54" s="46"/>
      <c r="P54" s="46"/>
      <c r="U54" s="28">
        <v>1</v>
      </c>
      <c r="V54" s="28">
        <v>1</v>
      </c>
      <c r="W54" s="28">
        <v>1</v>
      </c>
      <c r="X54" s="28">
        <v>1</v>
      </c>
      <c r="Y54" s="28">
        <v>1</v>
      </c>
      <c r="Z54" s="28">
        <v>1</v>
      </c>
      <c r="AA54" s="28">
        <v>1</v>
      </c>
    </row>
    <row r="55" ht="14.5" spans="1:27">
      <c r="A55" s="31" t="s">
        <v>65</v>
      </c>
      <c r="B55" s="26"/>
      <c r="C55" s="26" t="s">
        <v>285</v>
      </c>
      <c r="D55" s="26" t="s">
        <v>226</v>
      </c>
      <c r="E55" s="26" t="s">
        <v>173</v>
      </c>
      <c r="F55" s="28">
        <f t="shared" si="7"/>
        <v>0</v>
      </c>
      <c r="G55" s="28">
        <f t="shared" si="8"/>
        <v>0</v>
      </c>
      <c r="H55" s="28">
        <f t="shared" si="9"/>
        <v>0</v>
      </c>
      <c r="I55" s="28">
        <f t="shared" si="10"/>
        <v>0</v>
      </c>
      <c r="J55" s="28">
        <f t="shared" si="11"/>
        <v>0</v>
      </c>
      <c r="K55" s="28">
        <f t="shared" si="12"/>
        <v>0</v>
      </c>
      <c r="L55" s="28">
        <f t="shared" si="13"/>
        <v>0</v>
      </c>
      <c r="M55" s="46"/>
      <c r="N55" s="46"/>
      <c r="O55" s="46"/>
      <c r="P55" s="46"/>
      <c r="U55" s="28">
        <v>1</v>
      </c>
      <c r="V55" s="28">
        <v>1</v>
      </c>
      <c r="W55" s="28">
        <v>1</v>
      </c>
      <c r="X55" s="28">
        <v>1</v>
      </c>
      <c r="Y55" s="28">
        <v>1</v>
      </c>
      <c r="Z55" s="28">
        <v>1</v>
      </c>
      <c r="AA55" s="28">
        <v>1</v>
      </c>
    </row>
    <row r="56" ht="14.5" spans="1:27">
      <c r="A56" s="31" t="s">
        <v>70</v>
      </c>
      <c r="B56" s="26"/>
      <c r="C56" s="26" t="s">
        <v>286</v>
      </c>
      <c r="D56" s="26" t="s">
        <v>228</v>
      </c>
      <c r="E56" s="26" t="s">
        <v>173</v>
      </c>
      <c r="F56" s="28">
        <f t="shared" si="7"/>
        <v>0</v>
      </c>
      <c r="G56" s="28">
        <f t="shared" si="8"/>
        <v>0</v>
      </c>
      <c r="H56" s="28">
        <f t="shared" si="9"/>
        <v>0</v>
      </c>
      <c r="I56" s="28">
        <f t="shared" si="10"/>
        <v>0</v>
      </c>
      <c r="J56" s="28">
        <f t="shared" si="11"/>
        <v>0</v>
      </c>
      <c r="K56" s="28">
        <f t="shared" si="12"/>
        <v>0</v>
      </c>
      <c r="L56" s="28">
        <f t="shared" si="13"/>
        <v>0</v>
      </c>
      <c r="M56" s="46"/>
      <c r="N56" s="46"/>
      <c r="O56" s="46"/>
      <c r="P56" s="46"/>
      <c r="U56" s="28">
        <v>1</v>
      </c>
      <c r="V56" s="28">
        <v>1</v>
      </c>
      <c r="W56" s="28">
        <v>1</v>
      </c>
      <c r="X56" s="28">
        <v>1</v>
      </c>
      <c r="Y56" s="28">
        <v>1</v>
      </c>
      <c r="Z56" s="28">
        <v>1</v>
      </c>
      <c r="AA56" s="28">
        <v>1</v>
      </c>
    </row>
    <row r="57" ht="14.5" spans="1:27">
      <c r="A57" s="34" t="s">
        <v>75</v>
      </c>
      <c r="B57" s="26"/>
      <c r="C57" s="26" t="s">
        <v>287</v>
      </c>
      <c r="D57" s="26" t="s">
        <v>136</v>
      </c>
      <c r="E57" s="26" t="s">
        <v>173</v>
      </c>
      <c r="F57" s="28">
        <f t="shared" si="7"/>
        <v>0</v>
      </c>
      <c r="G57" s="28">
        <f t="shared" si="8"/>
        <v>0.214038829637316</v>
      </c>
      <c r="H57" s="28">
        <f t="shared" si="9"/>
        <v>0</v>
      </c>
      <c r="I57" s="28">
        <f t="shared" si="10"/>
        <v>0</v>
      </c>
      <c r="J57" s="28">
        <f t="shared" si="11"/>
        <v>0</v>
      </c>
      <c r="K57" s="28">
        <f t="shared" si="12"/>
        <v>0</v>
      </c>
      <c r="L57" s="28">
        <f t="shared" si="13"/>
        <v>0.869516031318827</v>
      </c>
      <c r="M57" s="46"/>
      <c r="N57" s="46"/>
      <c r="O57" s="46"/>
      <c r="P57" s="46"/>
      <c r="U57" s="28">
        <v>1</v>
      </c>
      <c r="V57" s="28">
        <v>1</v>
      </c>
      <c r="W57" s="28">
        <v>1</v>
      </c>
      <c r="X57" s="28">
        <v>1</v>
      </c>
      <c r="Y57" s="28">
        <v>1</v>
      </c>
      <c r="Z57" s="28">
        <v>1</v>
      </c>
      <c r="AA57" s="28">
        <v>1</v>
      </c>
    </row>
    <row r="58" ht="14.5" spans="1:27">
      <c r="A58" s="35" t="s">
        <v>35</v>
      </c>
      <c r="B58" s="26"/>
      <c r="C58" s="26" t="s">
        <v>288</v>
      </c>
      <c r="D58" s="26" t="s">
        <v>218</v>
      </c>
      <c r="E58" s="26" t="s">
        <v>175</v>
      </c>
      <c r="F58" s="28">
        <f t="shared" si="7"/>
        <v>0</v>
      </c>
      <c r="G58" s="28">
        <f t="shared" si="8"/>
        <v>0</v>
      </c>
      <c r="H58" s="28">
        <f t="shared" si="9"/>
        <v>0</v>
      </c>
      <c r="I58" s="28">
        <f t="shared" si="10"/>
        <v>0</v>
      </c>
      <c r="J58" s="28">
        <f t="shared" si="11"/>
        <v>0</v>
      </c>
      <c r="K58" s="28">
        <f t="shared" si="12"/>
        <v>0</v>
      </c>
      <c r="L58" s="28">
        <f t="shared" si="13"/>
        <v>0</v>
      </c>
      <c r="M58" s="46"/>
      <c r="N58" s="46" t="s">
        <v>458</v>
      </c>
      <c r="O58" s="46"/>
      <c r="P58" s="46"/>
      <c r="U58" s="28">
        <v>1</v>
      </c>
      <c r="V58" s="28">
        <v>1</v>
      </c>
      <c r="W58" s="28">
        <v>1</v>
      </c>
      <c r="X58" s="28">
        <v>1</v>
      </c>
      <c r="Y58" s="28">
        <v>1</v>
      </c>
      <c r="Z58" s="28">
        <v>1</v>
      </c>
      <c r="AA58" s="28">
        <v>1</v>
      </c>
    </row>
    <row r="59" ht="14.5" spans="1:27">
      <c r="A59" s="35" t="s">
        <v>113</v>
      </c>
      <c r="B59" s="26"/>
      <c r="C59" s="26" t="s">
        <v>289</v>
      </c>
      <c r="D59" s="26" t="s">
        <v>222</v>
      </c>
      <c r="E59" s="26" t="s">
        <v>175</v>
      </c>
      <c r="F59" s="28">
        <f t="shared" si="7"/>
        <v>0</v>
      </c>
      <c r="G59" s="28">
        <f t="shared" si="8"/>
        <v>0.213359313805239</v>
      </c>
      <c r="H59" s="28">
        <f t="shared" si="9"/>
        <v>1.64700089124864</v>
      </c>
      <c r="I59" s="28">
        <f t="shared" si="10"/>
        <v>0</v>
      </c>
      <c r="J59" s="28">
        <f t="shared" si="11"/>
        <v>0</v>
      </c>
      <c r="K59" s="28">
        <f t="shared" si="12"/>
        <v>0.24783579968355</v>
      </c>
      <c r="L59" s="28">
        <f t="shared" si="13"/>
        <v>0.236908028879959</v>
      </c>
      <c r="M59" s="46"/>
      <c r="N59" s="46"/>
      <c r="O59" s="46"/>
      <c r="P59" s="46"/>
      <c r="U59" s="28">
        <v>1</v>
      </c>
      <c r="V59" s="28">
        <v>1</v>
      </c>
      <c r="W59" s="28">
        <v>1</v>
      </c>
      <c r="X59" s="28">
        <v>1</v>
      </c>
      <c r="Y59" s="28">
        <v>1</v>
      </c>
      <c r="Z59" s="28">
        <v>1</v>
      </c>
      <c r="AA59" s="28">
        <v>1</v>
      </c>
    </row>
    <row r="60" ht="14.5" spans="1:27">
      <c r="A60" s="32" t="s">
        <v>61</v>
      </c>
      <c r="B60" s="26"/>
      <c r="C60" s="26" t="s">
        <v>290</v>
      </c>
      <c r="D60" s="26" t="s">
        <v>224</v>
      </c>
      <c r="E60" s="26" t="s">
        <v>175</v>
      </c>
      <c r="F60" s="28">
        <f t="shared" si="7"/>
        <v>0</v>
      </c>
      <c r="G60" s="28">
        <f t="shared" si="8"/>
        <v>0</v>
      </c>
      <c r="H60" s="28">
        <f t="shared" si="9"/>
        <v>0</v>
      </c>
      <c r="I60" s="28">
        <f t="shared" si="10"/>
        <v>0</v>
      </c>
      <c r="J60" s="28">
        <f t="shared" si="11"/>
        <v>0</v>
      </c>
      <c r="K60" s="28">
        <f t="shared" si="12"/>
        <v>0</v>
      </c>
      <c r="L60" s="28">
        <f t="shared" si="13"/>
        <v>0</v>
      </c>
      <c r="M60" s="46"/>
      <c r="N60" s="46"/>
      <c r="O60" s="46"/>
      <c r="P60" s="46"/>
      <c r="U60" s="28">
        <v>1</v>
      </c>
      <c r="V60" s="28">
        <v>1</v>
      </c>
      <c r="W60" s="28">
        <v>1</v>
      </c>
      <c r="X60" s="28">
        <v>1</v>
      </c>
      <c r="Y60" s="28">
        <v>1</v>
      </c>
      <c r="Z60" s="28">
        <v>1</v>
      </c>
      <c r="AA60" s="28">
        <v>1</v>
      </c>
    </row>
    <row r="61" ht="14.5" spans="1:16">
      <c r="A61" s="31" t="s">
        <v>65</v>
      </c>
      <c r="B61" s="26"/>
      <c r="C61" s="26" t="s">
        <v>291</v>
      </c>
      <c r="D61" s="26" t="s">
        <v>226</v>
      </c>
      <c r="E61" s="26" t="s">
        <v>175</v>
      </c>
      <c r="F61" s="28">
        <f t="shared" si="7"/>
        <v>0</v>
      </c>
      <c r="G61" s="28">
        <f t="shared" si="8"/>
        <v>0</v>
      </c>
      <c r="H61" s="28">
        <f t="shared" si="9"/>
        <v>0</v>
      </c>
      <c r="I61" s="28">
        <f t="shared" si="10"/>
        <v>0</v>
      </c>
      <c r="J61" s="28">
        <f t="shared" si="11"/>
        <v>0</v>
      </c>
      <c r="K61" s="28">
        <f t="shared" si="12"/>
        <v>0</v>
      </c>
      <c r="L61" s="28">
        <f t="shared" si="13"/>
        <v>0</v>
      </c>
      <c r="M61" s="46"/>
      <c r="N61" s="46"/>
      <c r="O61" s="46"/>
      <c r="P61" s="46"/>
    </row>
    <row r="62" ht="14.5" spans="1:16">
      <c r="A62" s="31" t="s">
        <v>70</v>
      </c>
      <c r="B62" s="26"/>
      <c r="C62" s="26" t="s">
        <v>292</v>
      </c>
      <c r="D62" s="26" t="s">
        <v>228</v>
      </c>
      <c r="E62" s="26" t="s">
        <v>175</v>
      </c>
      <c r="F62" s="28">
        <f t="shared" si="7"/>
        <v>0</v>
      </c>
      <c r="G62" s="28">
        <f t="shared" si="8"/>
        <v>0</v>
      </c>
      <c r="H62" s="28">
        <f t="shared" si="9"/>
        <v>0</v>
      </c>
      <c r="I62" s="28">
        <f t="shared" si="10"/>
        <v>0</v>
      </c>
      <c r="J62" s="28">
        <f t="shared" si="11"/>
        <v>0</v>
      </c>
      <c r="K62" s="28">
        <f t="shared" si="12"/>
        <v>0</v>
      </c>
      <c r="L62" s="28">
        <f t="shared" si="13"/>
        <v>0</v>
      </c>
      <c r="M62" s="46"/>
      <c r="N62" s="46"/>
      <c r="O62" s="46"/>
      <c r="P62" s="46"/>
    </row>
    <row r="63" ht="14.5" spans="1:16">
      <c r="A63" s="34" t="s">
        <v>75</v>
      </c>
      <c r="B63" s="26"/>
      <c r="C63" s="26" t="s">
        <v>293</v>
      </c>
      <c r="D63" s="26" t="s">
        <v>136</v>
      </c>
      <c r="E63" s="26" t="s">
        <v>175</v>
      </c>
      <c r="F63" s="28">
        <f t="shared" si="7"/>
        <v>0</v>
      </c>
      <c r="G63" s="28">
        <f t="shared" si="8"/>
        <v>0</v>
      </c>
      <c r="H63" s="28">
        <f t="shared" si="9"/>
        <v>0</v>
      </c>
      <c r="I63" s="28">
        <f t="shared" si="10"/>
        <v>0</v>
      </c>
      <c r="J63" s="28">
        <f t="shared" si="11"/>
        <v>0</v>
      </c>
      <c r="K63" s="28">
        <f t="shared" si="12"/>
        <v>0</v>
      </c>
      <c r="L63" s="28">
        <f t="shared" si="13"/>
        <v>0</v>
      </c>
      <c r="M63" s="46"/>
      <c r="N63" s="46"/>
      <c r="O63" s="46"/>
      <c r="P63" s="46"/>
    </row>
    <row r="64" ht="14.5" spans="1:16">
      <c r="A64" s="72"/>
      <c r="B64" s="26"/>
      <c r="C64" s="26"/>
      <c r="D64" s="26"/>
      <c r="E64" s="26"/>
      <c r="F64" s="28"/>
      <c r="G64" s="28"/>
      <c r="H64" s="28"/>
      <c r="I64" s="28"/>
      <c r="J64" s="28"/>
      <c r="K64" s="28"/>
      <c r="L64" s="28"/>
      <c r="M64" s="46"/>
      <c r="N64" s="46"/>
      <c r="O64" s="46"/>
      <c r="P64" s="46"/>
    </row>
    <row r="65" ht="14.5" spans="1:16">
      <c r="A65" s="72"/>
      <c r="B65" s="26"/>
      <c r="C65" s="26"/>
      <c r="D65" s="26"/>
      <c r="E65" s="26"/>
      <c r="F65" s="28"/>
      <c r="G65" s="28"/>
      <c r="H65" s="28"/>
      <c r="I65" s="28"/>
      <c r="J65" s="28"/>
      <c r="K65" s="28"/>
      <c r="L65" s="28"/>
      <c r="M65" s="46"/>
      <c r="N65" s="46"/>
      <c r="O65" s="46"/>
      <c r="P65" s="46"/>
    </row>
    <row r="66" ht="14.5" spans="1:16">
      <c r="A66" s="72"/>
      <c r="B66" s="26"/>
      <c r="C66" s="26"/>
      <c r="D66" s="26"/>
      <c r="E66" s="26"/>
      <c r="F66" s="28"/>
      <c r="G66" s="28"/>
      <c r="H66" s="28"/>
      <c r="I66" s="28"/>
      <c r="J66" s="28"/>
      <c r="K66" s="28"/>
      <c r="L66" s="28"/>
      <c r="M66" s="46"/>
      <c r="N66" s="46"/>
      <c r="O66" s="46"/>
      <c r="P66" s="46"/>
    </row>
    <row r="67" ht="14.5" spans="1:16">
      <c r="A67" s="72"/>
      <c r="B67" s="26"/>
      <c r="C67" s="26"/>
      <c r="D67" s="26"/>
      <c r="E67" s="44" t="s">
        <v>389</v>
      </c>
      <c r="F67" s="28"/>
      <c r="G67" s="28"/>
      <c r="H67" s="28"/>
      <c r="I67" s="28"/>
      <c r="J67" s="28"/>
      <c r="K67" s="28"/>
      <c r="L67" s="28"/>
      <c r="M67" s="46"/>
      <c r="N67" s="47"/>
      <c r="O67" s="46"/>
      <c r="P67" s="46"/>
    </row>
    <row r="68" ht="15.25" spans="1:27">
      <c r="A68" s="26"/>
      <c r="B68" s="26"/>
      <c r="C68" s="45" t="s">
        <v>13</v>
      </c>
      <c r="D68" s="45" t="s">
        <v>391</v>
      </c>
      <c r="E68" s="45" t="s">
        <v>392</v>
      </c>
      <c r="F68" s="27" t="s">
        <v>393</v>
      </c>
      <c r="G68" s="27" t="s">
        <v>394</v>
      </c>
      <c r="H68" s="27" t="s">
        <v>395</v>
      </c>
      <c r="I68" s="27" t="s">
        <v>396</v>
      </c>
      <c r="J68" s="27" t="s">
        <v>397</v>
      </c>
      <c r="K68" s="27" t="s">
        <v>398</v>
      </c>
      <c r="L68" s="27" t="s">
        <v>399</v>
      </c>
      <c r="M68" s="26"/>
      <c r="N68" s="26"/>
      <c r="O68" s="26"/>
      <c r="P68" s="26"/>
      <c r="U68" s="27" t="s">
        <v>393</v>
      </c>
      <c r="V68" s="27" t="s">
        <v>394</v>
      </c>
      <c r="W68" s="27" t="s">
        <v>395</v>
      </c>
      <c r="X68" s="27" t="s">
        <v>396</v>
      </c>
      <c r="Y68" s="27" t="s">
        <v>397</v>
      </c>
      <c r="Z68" s="27" t="s">
        <v>398</v>
      </c>
      <c r="AA68" s="27" t="s">
        <v>399</v>
      </c>
    </row>
    <row r="69" ht="14.5" spans="1:27">
      <c r="A69" s="35" t="s">
        <v>35</v>
      </c>
      <c r="B69" s="26"/>
      <c r="C69" s="26" t="s">
        <v>234</v>
      </c>
      <c r="D69" s="26" t="s">
        <v>218</v>
      </c>
      <c r="E69" s="26" t="s">
        <v>157</v>
      </c>
      <c r="F69" s="59">
        <f>'[2]TechWatHea-SingleDetached-RES'!$F$23</f>
        <v>0.970011830644902</v>
      </c>
      <c r="G69" s="59">
        <f>'[2]TechWatHea-SingleDetached-RES'!$G$23</f>
        <v>0.973093845585806</v>
      </c>
      <c r="H69" s="59">
        <f>'[2]TechWatHea-SingleDetached-RES'!$H$23</f>
        <v>0.963028793007524</v>
      </c>
      <c r="I69" s="59">
        <f>'[2]TechWatHea-SingleDetached-RES'!$I$23</f>
        <v>0.958546416777637</v>
      </c>
      <c r="J69" s="59">
        <f>'[2]TechWatHea-SingleDetached-RES'!$J$23</f>
        <v>0.9500831419266</v>
      </c>
      <c r="K69" s="59">
        <f>'[2]TechWatHea-SingleDetached-RES'!$K$23</f>
        <v>0.952371964421161</v>
      </c>
      <c r="L69" s="59">
        <f>'[2]TechWatHea-SingleDetached-RES'!$L$23</f>
        <v>0.976150956400473</v>
      </c>
      <c r="M69" s="46"/>
      <c r="N69" s="46" t="s">
        <v>449</v>
      </c>
      <c r="O69" s="46"/>
      <c r="P69" s="46"/>
      <c r="U69" s="53">
        <f>ENERGY_CONSUME_SPLIT!E51</f>
        <v>0</v>
      </c>
      <c r="V69" s="53">
        <f>ENERGY_CONSUME_SPLIT!F51</f>
        <v>0.1</v>
      </c>
      <c r="W69" s="53">
        <f>ENERGY_CONSUME_SPLIT!G51</f>
        <v>0.1</v>
      </c>
      <c r="X69" s="53">
        <f>ENERGY_CONSUME_SPLIT!H51</f>
        <v>0</v>
      </c>
      <c r="Y69" s="53">
        <f>ENERGY_CONSUME_SPLIT!I51</f>
        <v>0</v>
      </c>
      <c r="Z69" s="53">
        <f>ENERGY_CONSUME_SPLIT!J51</f>
        <v>0</v>
      </c>
      <c r="AA69" s="53">
        <f>ENERGY_CONSUME_SPLIT!K51</f>
        <v>0</v>
      </c>
    </row>
    <row r="70" ht="14.5" spans="1:27">
      <c r="A70" s="35" t="s">
        <v>113</v>
      </c>
      <c r="B70" s="26"/>
      <c r="C70" s="26" t="s">
        <v>235</v>
      </c>
      <c r="D70" s="26" t="s">
        <v>222</v>
      </c>
      <c r="E70" s="26" t="s">
        <v>157</v>
      </c>
      <c r="F70" s="59">
        <f>F69</f>
        <v>0.970011830644902</v>
      </c>
      <c r="G70" s="59">
        <f t="shared" ref="G70:L70" si="14">G69</f>
        <v>0.973093845585806</v>
      </c>
      <c r="H70" s="59">
        <f t="shared" si="14"/>
        <v>0.963028793007524</v>
      </c>
      <c r="I70" s="59">
        <f t="shared" si="14"/>
        <v>0.958546416777637</v>
      </c>
      <c r="J70" s="59">
        <f t="shared" si="14"/>
        <v>0.9500831419266</v>
      </c>
      <c r="K70" s="59">
        <f t="shared" si="14"/>
        <v>0.952371964421161</v>
      </c>
      <c r="L70" s="59">
        <f t="shared" si="14"/>
        <v>0.976150956400473</v>
      </c>
      <c r="M70" s="46"/>
      <c r="N70" s="46"/>
      <c r="O70" s="46"/>
      <c r="P70" s="46"/>
      <c r="U70" s="53">
        <f>ENERGY_CONSUME_SPLIT!E52</f>
        <v>0.1</v>
      </c>
      <c r="V70" s="53">
        <f>ENERGY_CONSUME_SPLIT!F52</f>
        <v>0.3</v>
      </c>
      <c r="W70" s="53">
        <f>ENERGY_CONSUME_SPLIT!G52</f>
        <v>1.3</v>
      </c>
      <c r="X70" s="53">
        <f>ENERGY_CONSUME_SPLIT!H52</f>
        <v>0.1</v>
      </c>
      <c r="Y70" s="53">
        <f>ENERGY_CONSUME_SPLIT!I52</f>
        <v>0.2</v>
      </c>
      <c r="Z70" s="53">
        <f>ENERGY_CONSUME_SPLIT!J52</f>
        <v>0.6</v>
      </c>
      <c r="AA70" s="53">
        <f>ENERGY_CONSUME_SPLIT!K52</f>
        <v>0.3</v>
      </c>
    </row>
    <row r="71" ht="14.5" spans="1:27">
      <c r="A71" s="32" t="s">
        <v>61</v>
      </c>
      <c r="B71" s="26"/>
      <c r="C71" s="26" t="s">
        <v>236</v>
      </c>
      <c r="D71" s="26" t="s">
        <v>224</v>
      </c>
      <c r="E71" s="26" t="s">
        <v>157</v>
      </c>
      <c r="F71" s="59">
        <f t="shared" ref="F71:F102" si="15">F70</f>
        <v>0.970011830644902</v>
      </c>
      <c r="G71" s="59">
        <f t="shared" ref="G71:G102" si="16">G70</f>
        <v>0.973093845585806</v>
      </c>
      <c r="H71" s="59">
        <f t="shared" ref="H71:H102" si="17">H70</f>
        <v>0.963028793007524</v>
      </c>
      <c r="I71" s="59">
        <f t="shared" ref="I71:I102" si="18">I70</f>
        <v>0.958546416777637</v>
      </c>
      <c r="J71" s="59">
        <f t="shared" ref="J71:J102" si="19">J70</f>
        <v>0.9500831419266</v>
      </c>
      <c r="K71" s="59">
        <f t="shared" ref="K71:K102" si="20">K70</f>
        <v>0.952371964421161</v>
      </c>
      <c r="L71" s="59">
        <f t="shared" ref="L71:L102" si="21">L70</f>
        <v>0.976150956400473</v>
      </c>
      <c r="M71" s="46"/>
      <c r="N71" s="46"/>
      <c r="O71" s="46"/>
      <c r="P71" s="46"/>
      <c r="U71" s="53">
        <f>ENERGY_CONSUME_SPLIT!E53</f>
        <v>0</v>
      </c>
      <c r="V71" s="53">
        <f>ENERGY_CONSUME_SPLIT!F53</f>
        <v>0.2</v>
      </c>
      <c r="W71" s="53">
        <f>ENERGY_CONSUME_SPLIT!G53</f>
        <v>0</v>
      </c>
      <c r="X71" s="53">
        <f>ENERGY_CONSUME_SPLIT!H53</f>
        <v>0</v>
      </c>
      <c r="Y71" s="53">
        <f>ENERGY_CONSUME_SPLIT!I53</f>
        <v>0</v>
      </c>
      <c r="Z71" s="53">
        <f>ENERGY_CONSUME_SPLIT!J53</f>
        <v>0</v>
      </c>
      <c r="AA71" s="53">
        <f>ENERGY_CONSUME_SPLIT!K53</f>
        <v>0</v>
      </c>
    </row>
    <row r="72" ht="14.5" spans="1:27">
      <c r="A72" s="31" t="s">
        <v>65</v>
      </c>
      <c r="B72" s="26"/>
      <c r="C72" s="26" t="s">
        <v>237</v>
      </c>
      <c r="D72" s="26" t="s">
        <v>226</v>
      </c>
      <c r="E72" s="26" t="s">
        <v>157</v>
      </c>
      <c r="F72" s="59">
        <f t="shared" si="15"/>
        <v>0.970011830644902</v>
      </c>
      <c r="G72" s="59">
        <f t="shared" si="16"/>
        <v>0.973093845585806</v>
      </c>
      <c r="H72" s="59">
        <f t="shared" si="17"/>
        <v>0.963028793007524</v>
      </c>
      <c r="I72" s="59">
        <f t="shared" si="18"/>
        <v>0.958546416777637</v>
      </c>
      <c r="J72" s="59">
        <f t="shared" si="19"/>
        <v>0.9500831419266</v>
      </c>
      <c r="K72" s="59">
        <f t="shared" si="20"/>
        <v>0.952371964421161</v>
      </c>
      <c r="L72" s="59">
        <f t="shared" si="21"/>
        <v>0.976150956400473</v>
      </c>
      <c r="M72" s="46"/>
      <c r="N72" s="46"/>
      <c r="O72" s="46"/>
      <c r="P72" s="46"/>
      <c r="U72" s="53">
        <f>ENERGY_CONSUME_SPLIT!E54</f>
        <v>0</v>
      </c>
      <c r="V72" s="53">
        <f>ENERGY_CONSUME_SPLIT!F54</f>
        <v>0</v>
      </c>
      <c r="W72" s="53">
        <f>ENERGY_CONSUME_SPLIT!G54</f>
        <v>0</v>
      </c>
      <c r="X72" s="53">
        <f>ENERGY_CONSUME_SPLIT!H54</f>
        <v>0</v>
      </c>
      <c r="Y72" s="53">
        <f>ENERGY_CONSUME_SPLIT!I54</f>
        <v>0</v>
      </c>
      <c r="Z72" s="53">
        <f>ENERGY_CONSUME_SPLIT!J54</f>
        <v>0</v>
      </c>
      <c r="AA72" s="53">
        <f>ENERGY_CONSUME_SPLIT!K54</f>
        <v>0</v>
      </c>
    </row>
    <row r="73" ht="14.5" spans="1:27">
      <c r="A73" s="31" t="s">
        <v>70</v>
      </c>
      <c r="B73" s="26"/>
      <c r="C73" s="26" t="s">
        <v>238</v>
      </c>
      <c r="D73" s="26" t="s">
        <v>228</v>
      </c>
      <c r="E73" s="26" t="s">
        <v>157</v>
      </c>
      <c r="F73" s="59">
        <f t="shared" si="15"/>
        <v>0.970011830644902</v>
      </c>
      <c r="G73" s="59">
        <f t="shared" si="16"/>
        <v>0.973093845585806</v>
      </c>
      <c r="H73" s="59">
        <f t="shared" si="17"/>
        <v>0.963028793007524</v>
      </c>
      <c r="I73" s="59">
        <f t="shared" si="18"/>
        <v>0.958546416777637</v>
      </c>
      <c r="J73" s="59">
        <f t="shared" si="19"/>
        <v>0.9500831419266</v>
      </c>
      <c r="K73" s="59">
        <f t="shared" si="20"/>
        <v>0.952371964421161</v>
      </c>
      <c r="L73" s="59">
        <f t="shared" si="21"/>
        <v>0.976150956400473</v>
      </c>
      <c r="M73" s="46"/>
      <c r="N73" s="46"/>
      <c r="O73" s="46"/>
      <c r="P73" s="46"/>
      <c r="U73" s="53">
        <f>ENERGY_CONSUME_SPLIT!E55</f>
        <v>0</v>
      </c>
      <c r="V73" s="53">
        <f>ENERGY_CONSUME_SPLIT!F55</f>
        <v>0</v>
      </c>
      <c r="W73" s="53">
        <f>ENERGY_CONSUME_SPLIT!G55</f>
        <v>0</v>
      </c>
      <c r="X73" s="53">
        <f>ENERGY_CONSUME_SPLIT!H55</f>
        <v>0</v>
      </c>
      <c r="Y73" s="53">
        <f>ENERGY_CONSUME_SPLIT!I55</f>
        <v>0</v>
      </c>
      <c r="Z73" s="53">
        <f>ENERGY_CONSUME_SPLIT!J55</f>
        <v>0</v>
      </c>
      <c r="AA73" s="53">
        <f>ENERGY_CONSUME_SPLIT!K55</f>
        <v>0</v>
      </c>
    </row>
    <row r="74" ht="14.5" spans="1:27">
      <c r="A74" s="34" t="s">
        <v>75</v>
      </c>
      <c r="B74" s="26"/>
      <c r="C74" s="26" t="s">
        <v>239</v>
      </c>
      <c r="D74" s="26" t="s">
        <v>136</v>
      </c>
      <c r="E74" s="26" t="s">
        <v>157</v>
      </c>
      <c r="F74" s="59">
        <f t="shared" si="15"/>
        <v>0.970011830644902</v>
      </c>
      <c r="G74" s="59">
        <f t="shared" si="16"/>
        <v>0.973093845585806</v>
      </c>
      <c r="H74" s="59">
        <f t="shared" si="17"/>
        <v>0.963028793007524</v>
      </c>
      <c r="I74" s="59">
        <f t="shared" si="18"/>
        <v>0.958546416777637</v>
      </c>
      <c r="J74" s="59">
        <f t="shared" si="19"/>
        <v>0.9500831419266</v>
      </c>
      <c r="K74" s="59">
        <f t="shared" si="20"/>
        <v>0.952371964421161</v>
      </c>
      <c r="L74" s="59">
        <f t="shared" si="21"/>
        <v>0.976150956400473</v>
      </c>
      <c r="M74" s="46"/>
      <c r="N74" s="46"/>
      <c r="O74" s="46"/>
      <c r="P74" s="46"/>
      <c r="U74" s="53">
        <f>ENERGY_CONSUME_SPLIT!E56</f>
        <v>0</v>
      </c>
      <c r="V74" s="53">
        <f>ENERGY_CONSUME_SPLIT!F56</f>
        <v>0</v>
      </c>
      <c r="W74" s="53">
        <f>ENERGY_CONSUME_SPLIT!G56</f>
        <v>0</v>
      </c>
      <c r="X74" s="53">
        <f>ENERGY_CONSUME_SPLIT!H56</f>
        <v>0</v>
      </c>
      <c r="Y74" s="53">
        <f>ENERGY_CONSUME_SPLIT!I56</f>
        <v>0</v>
      </c>
      <c r="Z74" s="53">
        <f>ENERGY_CONSUME_SPLIT!J56</f>
        <v>0</v>
      </c>
      <c r="AA74" s="53">
        <f>ENERGY_CONSUME_SPLIT!K56</f>
        <v>0</v>
      </c>
    </row>
    <row r="75" ht="14.5" spans="1:27">
      <c r="A75" s="35" t="s">
        <v>35</v>
      </c>
      <c r="B75" s="26"/>
      <c r="C75" s="26" t="s">
        <v>240</v>
      </c>
      <c r="D75" s="26" t="s">
        <v>218</v>
      </c>
      <c r="E75" s="26" t="s">
        <v>159</v>
      </c>
      <c r="F75" s="59">
        <f t="shared" si="15"/>
        <v>0.970011830644902</v>
      </c>
      <c r="G75" s="59">
        <f t="shared" si="16"/>
        <v>0.973093845585806</v>
      </c>
      <c r="H75" s="59">
        <f t="shared" si="17"/>
        <v>0.963028793007524</v>
      </c>
      <c r="I75" s="59">
        <f t="shared" si="18"/>
        <v>0.958546416777637</v>
      </c>
      <c r="J75" s="59">
        <f t="shared" si="19"/>
        <v>0.9500831419266</v>
      </c>
      <c r="K75" s="59">
        <f t="shared" si="20"/>
        <v>0.952371964421161</v>
      </c>
      <c r="L75" s="59">
        <f t="shared" si="21"/>
        <v>0.976150956400473</v>
      </c>
      <c r="M75" s="46"/>
      <c r="N75" s="46" t="s">
        <v>450</v>
      </c>
      <c r="O75" s="46"/>
      <c r="P75" s="46"/>
      <c r="U75" s="53">
        <f>ENERGY_CONSUME_SPLIT!Q51</f>
        <v>0</v>
      </c>
      <c r="V75" s="53">
        <f>ENERGY_CONSUME_SPLIT!R51</f>
        <v>0.2</v>
      </c>
      <c r="W75" s="53">
        <f>ENERGY_CONSUME_SPLIT!S51</f>
        <v>0.2</v>
      </c>
      <c r="X75" s="53">
        <f>ENERGY_CONSUME_SPLIT!T51</f>
        <v>0</v>
      </c>
      <c r="Y75" s="53">
        <f>ENERGY_CONSUME_SPLIT!U51</f>
        <v>0</v>
      </c>
      <c r="Z75" s="53">
        <f>ENERGY_CONSUME_SPLIT!V51</f>
        <v>0</v>
      </c>
      <c r="AA75" s="53">
        <f>ENERGY_CONSUME_SPLIT!W51</f>
        <v>0</v>
      </c>
    </row>
    <row r="76" ht="14.5" spans="1:27">
      <c r="A76" s="35" t="s">
        <v>113</v>
      </c>
      <c r="B76" s="26"/>
      <c r="C76" s="26" t="s">
        <v>241</v>
      </c>
      <c r="D76" s="26" t="s">
        <v>222</v>
      </c>
      <c r="E76" s="26" t="s">
        <v>159</v>
      </c>
      <c r="F76" s="59">
        <f t="shared" si="15"/>
        <v>0.970011830644902</v>
      </c>
      <c r="G76" s="59">
        <f t="shared" si="16"/>
        <v>0.973093845585806</v>
      </c>
      <c r="H76" s="59">
        <f t="shared" si="17"/>
        <v>0.963028793007524</v>
      </c>
      <c r="I76" s="59">
        <f t="shared" si="18"/>
        <v>0.958546416777637</v>
      </c>
      <c r="J76" s="59">
        <f t="shared" si="19"/>
        <v>0.9500831419266</v>
      </c>
      <c r="K76" s="59">
        <f t="shared" si="20"/>
        <v>0.952371964421161</v>
      </c>
      <c r="L76" s="59">
        <f t="shared" si="21"/>
        <v>0.976150956400473</v>
      </c>
      <c r="M76" s="46"/>
      <c r="N76" s="46"/>
      <c r="O76" s="46"/>
      <c r="P76" s="46"/>
      <c r="U76" s="53">
        <f>ENERGY_CONSUME_SPLIT!Q52</f>
        <v>0.3</v>
      </c>
      <c r="V76" s="53">
        <f>ENERGY_CONSUME_SPLIT!R52</f>
        <v>0.8</v>
      </c>
      <c r="W76" s="53">
        <f>ENERGY_CONSUME_SPLIT!S52</f>
        <v>3.6</v>
      </c>
      <c r="X76" s="53">
        <f>ENERGY_CONSUME_SPLIT!T52</f>
        <v>0.2</v>
      </c>
      <c r="Y76" s="53">
        <f>ENERGY_CONSUME_SPLIT!U52</f>
        <v>0.4</v>
      </c>
      <c r="Z76" s="53">
        <f>ENERGY_CONSUME_SPLIT!V52</f>
        <v>1.7</v>
      </c>
      <c r="AA76" s="53">
        <f>ENERGY_CONSUME_SPLIT!W52</f>
        <v>0.9</v>
      </c>
    </row>
    <row r="77" ht="14.5" spans="1:27">
      <c r="A77" s="32" t="s">
        <v>61</v>
      </c>
      <c r="B77" s="26"/>
      <c r="C77" s="26" t="s">
        <v>242</v>
      </c>
      <c r="D77" s="26" t="s">
        <v>224</v>
      </c>
      <c r="E77" s="26" t="s">
        <v>159</v>
      </c>
      <c r="F77" s="59">
        <f t="shared" si="15"/>
        <v>0.970011830644902</v>
      </c>
      <c r="G77" s="59">
        <f t="shared" si="16"/>
        <v>0.973093845585806</v>
      </c>
      <c r="H77" s="59">
        <f t="shared" si="17"/>
        <v>0.963028793007524</v>
      </c>
      <c r="I77" s="59">
        <f t="shared" si="18"/>
        <v>0.958546416777637</v>
      </c>
      <c r="J77" s="59">
        <f t="shared" si="19"/>
        <v>0.9500831419266</v>
      </c>
      <c r="K77" s="59">
        <f t="shared" si="20"/>
        <v>0.952371964421161</v>
      </c>
      <c r="L77" s="59">
        <f t="shared" si="21"/>
        <v>0.976150956400473</v>
      </c>
      <c r="M77" s="46"/>
      <c r="N77" s="46"/>
      <c r="O77" s="46"/>
      <c r="P77" s="46"/>
      <c r="U77" s="53">
        <f>ENERGY_CONSUME_SPLIT!Q53</f>
        <v>0</v>
      </c>
      <c r="V77" s="53">
        <f>ENERGY_CONSUME_SPLIT!R53</f>
        <v>0.5</v>
      </c>
      <c r="W77" s="53">
        <f>ENERGY_CONSUME_SPLIT!S53</f>
        <v>0</v>
      </c>
      <c r="X77" s="53">
        <f>ENERGY_CONSUME_SPLIT!T53</f>
        <v>0</v>
      </c>
      <c r="Y77" s="53">
        <f>ENERGY_CONSUME_SPLIT!U53</f>
        <v>0</v>
      </c>
      <c r="Z77" s="53">
        <f>ENERGY_CONSUME_SPLIT!V53</f>
        <v>0</v>
      </c>
      <c r="AA77" s="53">
        <f>ENERGY_CONSUME_SPLIT!W53</f>
        <v>0</v>
      </c>
    </row>
    <row r="78" ht="14.5" spans="1:27">
      <c r="A78" s="31" t="s">
        <v>65</v>
      </c>
      <c r="B78" s="26"/>
      <c r="C78" s="26" t="s">
        <v>243</v>
      </c>
      <c r="D78" s="26" t="s">
        <v>226</v>
      </c>
      <c r="E78" s="26" t="s">
        <v>159</v>
      </c>
      <c r="F78" s="59">
        <f t="shared" si="15"/>
        <v>0.970011830644902</v>
      </c>
      <c r="G78" s="59">
        <f t="shared" si="16"/>
        <v>0.973093845585806</v>
      </c>
      <c r="H78" s="59">
        <f t="shared" si="17"/>
        <v>0.963028793007524</v>
      </c>
      <c r="I78" s="59">
        <f t="shared" si="18"/>
        <v>0.958546416777637</v>
      </c>
      <c r="J78" s="59">
        <f t="shared" si="19"/>
        <v>0.9500831419266</v>
      </c>
      <c r="K78" s="59">
        <f t="shared" si="20"/>
        <v>0.952371964421161</v>
      </c>
      <c r="L78" s="59">
        <f t="shared" si="21"/>
        <v>0.976150956400473</v>
      </c>
      <c r="M78" s="46"/>
      <c r="N78" s="46"/>
      <c r="O78" s="46"/>
      <c r="P78" s="46"/>
      <c r="U78" s="53">
        <f>ENERGY_CONSUME_SPLIT!Q54</f>
        <v>0</v>
      </c>
      <c r="V78" s="53">
        <f>ENERGY_CONSUME_SPLIT!R54</f>
        <v>0</v>
      </c>
      <c r="W78" s="53">
        <f>ENERGY_CONSUME_SPLIT!S54</f>
        <v>0</v>
      </c>
      <c r="X78" s="53">
        <f>ENERGY_CONSUME_SPLIT!T54</f>
        <v>0</v>
      </c>
      <c r="Y78" s="53">
        <f>ENERGY_CONSUME_SPLIT!U54</f>
        <v>0</v>
      </c>
      <c r="Z78" s="53">
        <f>ENERGY_CONSUME_SPLIT!V54</f>
        <v>0</v>
      </c>
      <c r="AA78" s="53">
        <f>ENERGY_CONSUME_SPLIT!W54</f>
        <v>0</v>
      </c>
    </row>
    <row r="79" ht="14.5" spans="1:27">
      <c r="A79" s="31" t="s">
        <v>70</v>
      </c>
      <c r="B79" s="26"/>
      <c r="C79" s="26" t="s">
        <v>244</v>
      </c>
      <c r="D79" s="26" t="s">
        <v>228</v>
      </c>
      <c r="E79" s="26" t="s">
        <v>159</v>
      </c>
      <c r="F79" s="59">
        <f t="shared" si="15"/>
        <v>0.970011830644902</v>
      </c>
      <c r="G79" s="59">
        <f t="shared" si="16"/>
        <v>0.973093845585806</v>
      </c>
      <c r="H79" s="59">
        <f t="shared" si="17"/>
        <v>0.963028793007524</v>
      </c>
      <c r="I79" s="59">
        <f t="shared" si="18"/>
        <v>0.958546416777637</v>
      </c>
      <c r="J79" s="59">
        <f t="shared" si="19"/>
        <v>0.9500831419266</v>
      </c>
      <c r="K79" s="59">
        <f t="shared" si="20"/>
        <v>0.952371964421161</v>
      </c>
      <c r="L79" s="59">
        <f t="shared" si="21"/>
        <v>0.976150956400473</v>
      </c>
      <c r="M79" s="46"/>
      <c r="N79" s="46"/>
      <c r="O79" s="46"/>
      <c r="P79" s="46"/>
      <c r="U79" s="53">
        <f>ENERGY_CONSUME_SPLIT!Q55</f>
        <v>0</v>
      </c>
      <c r="V79" s="53">
        <f>ENERGY_CONSUME_SPLIT!R55</f>
        <v>0</v>
      </c>
      <c r="W79" s="53">
        <f>ENERGY_CONSUME_SPLIT!S55</f>
        <v>0</v>
      </c>
      <c r="X79" s="53">
        <f>ENERGY_CONSUME_SPLIT!T55</f>
        <v>0</v>
      </c>
      <c r="Y79" s="53">
        <f>ENERGY_CONSUME_SPLIT!U55</f>
        <v>0</v>
      </c>
      <c r="Z79" s="53">
        <f>ENERGY_CONSUME_SPLIT!V55</f>
        <v>0</v>
      </c>
      <c r="AA79" s="53">
        <f>ENERGY_CONSUME_SPLIT!W55</f>
        <v>0</v>
      </c>
    </row>
    <row r="80" ht="14.5" spans="1:27">
      <c r="A80" s="34" t="s">
        <v>75</v>
      </c>
      <c r="B80" s="26"/>
      <c r="C80" s="26" t="s">
        <v>245</v>
      </c>
      <c r="D80" s="26" t="s">
        <v>136</v>
      </c>
      <c r="E80" s="26" t="s">
        <v>159</v>
      </c>
      <c r="F80" s="59">
        <f t="shared" si="15"/>
        <v>0.970011830644902</v>
      </c>
      <c r="G80" s="59">
        <f t="shared" si="16"/>
        <v>0.973093845585806</v>
      </c>
      <c r="H80" s="59">
        <f t="shared" si="17"/>
        <v>0.963028793007524</v>
      </c>
      <c r="I80" s="59">
        <f t="shared" si="18"/>
        <v>0.958546416777637</v>
      </c>
      <c r="J80" s="59">
        <f t="shared" si="19"/>
        <v>0.9500831419266</v>
      </c>
      <c r="K80" s="59">
        <f t="shared" si="20"/>
        <v>0.952371964421161</v>
      </c>
      <c r="L80" s="59">
        <f t="shared" si="21"/>
        <v>0.976150956400473</v>
      </c>
      <c r="M80" s="46"/>
      <c r="N80" s="46"/>
      <c r="O80" s="46"/>
      <c r="P80" s="46"/>
      <c r="U80" s="53">
        <f>ENERGY_CONSUME_SPLIT!Q56</f>
        <v>0</v>
      </c>
      <c r="V80" s="53">
        <f>ENERGY_CONSUME_SPLIT!R56</f>
        <v>0.1</v>
      </c>
      <c r="W80" s="53">
        <f>ENERGY_CONSUME_SPLIT!S56</f>
        <v>0</v>
      </c>
      <c r="X80" s="53">
        <f>ENERGY_CONSUME_SPLIT!T56</f>
        <v>0</v>
      </c>
      <c r="Y80" s="53">
        <f>ENERGY_CONSUME_SPLIT!U56</f>
        <v>0</v>
      </c>
      <c r="Z80" s="53">
        <f>ENERGY_CONSUME_SPLIT!V56</f>
        <v>0</v>
      </c>
      <c r="AA80" s="53">
        <f>ENERGY_CONSUME_SPLIT!W56</f>
        <v>0</v>
      </c>
    </row>
    <row r="81" ht="14.5" spans="1:27">
      <c r="A81" s="35" t="s">
        <v>35</v>
      </c>
      <c r="B81" s="26"/>
      <c r="C81" s="26" t="s">
        <v>246</v>
      </c>
      <c r="D81" s="26" t="s">
        <v>218</v>
      </c>
      <c r="E81" s="26" t="s">
        <v>161</v>
      </c>
      <c r="F81" s="59">
        <f t="shared" si="15"/>
        <v>0.970011830644902</v>
      </c>
      <c r="G81" s="59">
        <f t="shared" si="16"/>
        <v>0.973093845585806</v>
      </c>
      <c r="H81" s="59">
        <f t="shared" si="17"/>
        <v>0.963028793007524</v>
      </c>
      <c r="I81" s="59">
        <f t="shared" si="18"/>
        <v>0.958546416777637</v>
      </c>
      <c r="J81" s="59">
        <f t="shared" si="19"/>
        <v>0.9500831419266</v>
      </c>
      <c r="K81" s="59">
        <f t="shared" si="20"/>
        <v>0.952371964421161</v>
      </c>
      <c r="L81" s="59">
        <f t="shared" si="21"/>
        <v>0.976150956400473</v>
      </c>
      <c r="M81" s="46"/>
      <c r="N81" s="29" t="s">
        <v>451</v>
      </c>
      <c r="O81" s="46"/>
      <c r="P81" s="46"/>
      <c r="U81" s="53">
        <f>ENERGY_CONSUME_SPLIT!AC51</f>
        <v>0</v>
      </c>
      <c r="V81" s="53">
        <f>ENERGY_CONSUME_SPLIT!AD51</f>
        <v>0</v>
      </c>
      <c r="W81" s="53">
        <f>ENERGY_CONSUME_SPLIT!AE51</f>
        <v>0</v>
      </c>
      <c r="X81" s="53">
        <f>ENERGY_CONSUME_SPLIT!AF51</f>
        <v>0</v>
      </c>
      <c r="Y81" s="53">
        <f>ENERGY_CONSUME_SPLIT!AG51</f>
        <v>0</v>
      </c>
      <c r="Z81" s="53">
        <f>ENERGY_CONSUME_SPLIT!AH51</f>
        <v>0</v>
      </c>
      <c r="AA81" s="53">
        <f>ENERGY_CONSUME_SPLIT!AI51</f>
        <v>0</v>
      </c>
    </row>
    <row r="82" ht="14.5" spans="1:27">
      <c r="A82" s="35" t="s">
        <v>113</v>
      </c>
      <c r="B82" s="26"/>
      <c r="C82" s="26" t="s">
        <v>247</v>
      </c>
      <c r="D82" s="26" t="s">
        <v>222</v>
      </c>
      <c r="E82" s="26" t="s">
        <v>161</v>
      </c>
      <c r="F82" s="59">
        <f t="shared" si="15"/>
        <v>0.970011830644902</v>
      </c>
      <c r="G82" s="59">
        <f t="shared" si="16"/>
        <v>0.973093845585806</v>
      </c>
      <c r="H82" s="59">
        <f t="shared" si="17"/>
        <v>0.963028793007524</v>
      </c>
      <c r="I82" s="59">
        <f t="shared" si="18"/>
        <v>0.958546416777637</v>
      </c>
      <c r="J82" s="59">
        <f t="shared" si="19"/>
        <v>0.9500831419266</v>
      </c>
      <c r="K82" s="59">
        <f t="shared" si="20"/>
        <v>0.952371964421161</v>
      </c>
      <c r="L82" s="59">
        <f t="shared" si="21"/>
        <v>0.976150956400473</v>
      </c>
      <c r="M82" s="46"/>
      <c r="N82" s="46"/>
      <c r="O82" s="46"/>
      <c r="P82" s="46"/>
      <c r="U82" s="53">
        <f>ENERGY_CONSUME_SPLIT!AC52</f>
        <v>0.1</v>
      </c>
      <c r="V82" s="53">
        <f>ENERGY_CONSUME_SPLIT!AD52</f>
        <v>0.2</v>
      </c>
      <c r="W82" s="53">
        <f>ENERGY_CONSUME_SPLIT!AE52</f>
        <v>0.5</v>
      </c>
      <c r="X82" s="53">
        <f>ENERGY_CONSUME_SPLIT!AF52</f>
        <v>0</v>
      </c>
      <c r="Y82" s="53">
        <f>ENERGY_CONSUME_SPLIT!AG52</f>
        <v>0.1</v>
      </c>
      <c r="Z82" s="53">
        <f>ENERGY_CONSUME_SPLIT!AH52</f>
        <v>0.2</v>
      </c>
      <c r="AA82" s="53">
        <f>ENERGY_CONSUME_SPLIT!AI52</f>
        <v>0.1</v>
      </c>
    </row>
    <row r="83" ht="14.5" spans="1:27">
      <c r="A83" s="32" t="s">
        <v>61</v>
      </c>
      <c r="B83" s="26"/>
      <c r="C83" s="26" t="s">
        <v>248</v>
      </c>
      <c r="D83" s="26" t="s">
        <v>224</v>
      </c>
      <c r="E83" s="26" t="s">
        <v>161</v>
      </c>
      <c r="F83" s="59">
        <f t="shared" si="15"/>
        <v>0.970011830644902</v>
      </c>
      <c r="G83" s="59">
        <f t="shared" si="16"/>
        <v>0.973093845585806</v>
      </c>
      <c r="H83" s="59">
        <f t="shared" si="17"/>
        <v>0.963028793007524</v>
      </c>
      <c r="I83" s="59">
        <f t="shared" si="18"/>
        <v>0.958546416777637</v>
      </c>
      <c r="J83" s="59">
        <f t="shared" si="19"/>
        <v>0.9500831419266</v>
      </c>
      <c r="K83" s="59">
        <f t="shared" si="20"/>
        <v>0.952371964421161</v>
      </c>
      <c r="L83" s="59">
        <f t="shared" si="21"/>
        <v>0.976150956400473</v>
      </c>
      <c r="M83" s="46"/>
      <c r="N83" s="46"/>
      <c r="O83" s="46"/>
      <c r="P83" s="46"/>
      <c r="U83" s="53">
        <f>ENERGY_CONSUME_SPLIT!AC53</f>
        <v>0</v>
      </c>
      <c r="V83" s="53">
        <f>ENERGY_CONSUME_SPLIT!AD53</f>
        <v>0.1</v>
      </c>
      <c r="W83" s="53">
        <f>ENERGY_CONSUME_SPLIT!AE53</f>
        <v>0</v>
      </c>
      <c r="X83" s="53">
        <f>ENERGY_CONSUME_SPLIT!AF53</f>
        <v>0</v>
      </c>
      <c r="Y83" s="53">
        <f>ENERGY_CONSUME_SPLIT!AG53</f>
        <v>0</v>
      </c>
      <c r="Z83" s="53">
        <f>ENERGY_CONSUME_SPLIT!AH53</f>
        <v>0</v>
      </c>
      <c r="AA83" s="53">
        <f>ENERGY_CONSUME_SPLIT!AI53</f>
        <v>0</v>
      </c>
    </row>
    <row r="84" ht="14.5" spans="1:27">
      <c r="A84" s="31" t="s">
        <v>65</v>
      </c>
      <c r="B84" s="26"/>
      <c r="C84" s="26" t="s">
        <v>249</v>
      </c>
      <c r="D84" s="26" t="s">
        <v>226</v>
      </c>
      <c r="E84" s="26" t="s">
        <v>161</v>
      </c>
      <c r="F84" s="59">
        <f t="shared" si="15"/>
        <v>0.970011830644902</v>
      </c>
      <c r="G84" s="59">
        <f t="shared" si="16"/>
        <v>0.973093845585806</v>
      </c>
      <c r="H84" s="59">
        <f t="shared" si="17"/>
        <v>0.963028793007524</v>
      </c>
      <c r="I84" s="59">
        <f t="shared" si="18"/>
        <v>0.958546416777637</v>
      </c>
      <c r="J84" s="59">
        <f t="shared" si="19"/>
        <v>0.9500831419266</v>
      </c>
      <c r="K84" s="59">
        <f t="shared" si="20"/>
        <v>0.952371964421161</v>
      </c>
      <c r="L84" s="59">
        <f t="shared" si="21"/>
        <v>0.976150956400473</v>
      </c>
      <c r="M84" s="46"/>
      <c r="N84" s="46"/>
      <c r="O84" s="46"/>
      <c r="P84" s="46"/>
      <c r="U84" s="53">
        <f>ENERGY_CONSUME_SPLIT!AC54</f>
        <v>0</v>
      </c>
      <c r="V84" s="53">
        <f>ENERGY_CONSUME_SPLIT!AD54</f>
        <v>0</v>
      </c>
      <c r="W84" s="53">
        <f>ENERGY_CONSUME_SPLIT!AE54</f>
        <v>0</v>
      </c>
      <c r="X84" s="53">
        <f>ENERGY_CONSUME_SPLIT!AF54</f>
        <v>0</v>
      </c>
      <c r="Y84" s="53">
        <f>ENERGY_CONSUME_SPLIT!AG54</f>
        <v>0</v>
      </c>
      <c r="Z84" s="53">
        <f>ENERGY_CONSUME_SPLIT!AH54</f>
        <v>0</v>
      </c>
      <c r="AA84" s="53">
        <f>ENERGY_CONSUME_SPLIT!AI54</f>
        <v>0</v>
      </c>
    </row>
    <row r="85" ht="14.5" spans="1:27">
      <c r="A85" s="31" t="s">
        <v>70</v>
      </c>
      <c r="B85" s="26"/>
      <c r="C85" s="26" t="s">
        <v>250</v>
      </c>
      <c r="D85" s="26" t="s">
        <v>228</v>
      </c>
      <c r="E85" s="26" t="s">
        <v>161</v>
      </c>
      <c r="F85" s="59">
        <f t="shared" si="15"/>
        <v>0.970011830644902</v>
      </c>
      <c r="G85" s="59">
        <f t="shared" si="16"/>
        <v>0.973093845585806</v>
      </c>
      <c r="H85" s="59">
        <f t="shared" si="17"/>
        <v>0.963028793007524</v>
      </c>
      <c r="I85" s="59">
        <f t="shared" si="18"/>
        <v>0.958546416777637</v>
      </c>
      <c r="J85" s="59">
        <f t="shared" si="19"/>
        <v>0.9500831419266</v>
      </c>
      <c r="K85" s="59">
        <f t="shared" si="20"/>
        <v>0.952371964421161</v>
      </c>
      <c r="L85" s="59">
        <f t="shared" si="21"/>
        <v>0.976150956400473</v>
      </c>
      <c r="M85" s="46"/>
      <c r="N85" s="46"/>
      <c r="O85" s="46"/>
      <c r="P85" s="46"/>
      <c r="U85" s="53">
        <f>ENERGY_CONSUME_SPLIT!AC55</f>
        <v>0</v>
      </c>
      <c r="V85" s="53">
        <f>ENERGY_CONSUME_SPLIT!AD55</f>
        <v>0</v>
      </c>
      <c r="W85" s="53">
        <f>ENERGY_CONSUME_SPLIT!AE55</f>
        <v>0</v>
      </c>
      <c r="X85" s="53">
        <f>ENERGY_CONSUME_SPLIT!AF55</f>
        <v>0</v>
      </c>
      <c r="Y85" s="53">
        <f>ENERGY_CONSUME_SPLIT!AG55</f>
        <v>0</v>
      </c>
      <c r="Z85" s="53">
        <f>ENERGY_CONSUME_SPLIT!AH55</f>
        <v>0</v>
      </c>
      <c r="AA85" s="53">
        <f>ENERGY_CONSUME_SPLIT!AI55</f>
        <v>0</v>
      </c>
    </row>
    <row r="86" ht="14.5" spans="1:27">
      <c r="A86" s="34" t="s">
        <v>75</v>
      </c>
      <c r="B86" s="26"/>
      <c r="C86" s="26" t="s">
        <v>251</v>
      </c>
      <c r="D86" s="26" t="s">
        <v>136</v>
      </c>
      <c r="E86" s="26" t="s">
        <v>161</v>
      </c>
      <c r="F86" s="59">
        <f t="shared" si="15"/>
        <v>0.970011830644902</v>
      </c>
      <c r="G86" s="59">
        <f t="shared" si="16"/>
        <v>0.973093845585806</v>
      </c>
      <c r="H86" s="59">
        <f t="shared" si="17"/>
        <v>0.963028793007524</v>
      </c>
      <c r="I86" s="59">
        <f t="shared" si="18"/>
        <v>0.958546416777637</v>
      </c>
      <c r="J86" s="59">
        <f t="shared" si="19"/>
        <v>0.9500831419266</v>
      </c>
      <c r="K86" s="59">
        <f t="shared" si="20"/>
        <v>0.952371964421161</v>
      </c>
      <c r="L86" s="59">
        <f t="shared" si="21"/>
        <v>0.976150956400473</v>
      </c>
      <c r="M86" s="46"/>
      <c r="N86" s="46"/>
      <c r="O86" s="46"/>
      <c r="P86" s="46"/>
      <c r="U86" s="53">
        <f>ENERGY_CONSUME_SPLIT!AC56</f>
        <v>0</v>
      </c>
      <c r="V86" s="53">
        <f>ENERGY_CONSUME_SPLIT!AD56</f>
        <v>0</v>
      </c>
      <c r="W86" s="53">
        <f>ENERGY_CONSUME_SPLIT!AE56</f>
        <v>0</v>
      </c>
      <c r="X86" s="53">
        <f>ENERGY_CONSUME_SPLIT!AF56</f>
        <v>0</v>
      </c>
      <c r="Y86" s="53">
        <f>ENERGY_CONSUME_SPLIT!AG56</f>
        <v>0</v>
      </c>
      <c r="Z86" s="53">
        <f>ENERGY_CONSUME_SPLIT!AH56</f>
        <v>0</v>
      </c>
      <c r="AA86" s="53">
        <f>ENERGY_CONSUME_SPLIT!AI56</f>
        <v>0</v>
      </c>
    </row>
    <row r="87" ht="14.5" spans="1:27">
      <c r="A87" s="35" t="s">
        <v>35</v>
      </c>
      <c r="B87" s="26"/>
      <c r="C87" s="26" t="s">
        <v>252</v>
      </c>
      <c r="D87" s="26" t="s">
        <v>218</v>
      </c>
      <c r="E87" s="26" t="s">
        <v>163</v>
      </c>
      <c r="F87" s="59">
        <f t="shared" si="15"/>
        <v>0.970011830644902</v>
      </c>
      <c r="G87" s="59">
        <f t="shared" si="16"/>
        <v>0.973093845585806</v>
      </c>
      <c r="H87" s="59">
        <f t="shared" si="17"/>
        <v>0.963028793007524</v>
      </c>
      <c r="I87" s="59">
        <f t="shared" si="18"/>
        <v>0.958546416777637</v>
      </c>
      <c r="J87" s="59">
        <f t="shared" si="19"/>
        <v>0.9500831419266</v>
      </c>
      <c r="K87" s="59">
        <f t="shared" si="20"/>
        <v>0.952371964421161</v>
      </c>
      <c r="L87" s="59">
        <f t="shared" si="21"/>
        <v>0.976150956400473</v>
      </c>
      <c r="M87" s="46"/>
      <c r="N87" s="29" t="s">
        <v>452</v>
      </c>
      <c r="O87" s="46"/>
      <c r="P87" s="46"/>
      <c r="U87" s="53">
        <f>ENERGY_CONSUME_SPLIT!AO51</f>
        <v>0</v>
      </c>
      <c r="V87" s="53">
        <f>ENERGY_CONSUME_SPLIT!AP51</f>
        <v>0</v>
      </c>
      <c r="W87" s="53">
        <f>ENERGY_CONSUME_SPLIT!AQ51</f>
        <v>0</v>
      </c>
      <c r="X87" s="53">
        <f>ENERGY_CONSUME_SPLIT!AR51</f>
        <v>0</v>
      </c>
      <c r="Y87" s="53">
        <f>ENERGY_CONSUME_SPLIT!AS51</f>
        <v>0</v>
      </c>
      <c r="Z87" s="53">
        <f>ENERGY_CONSUME_SPLIT!AT51</f>
        <v>0</v>
      </c>
      <c r="AA87" s="53">
        <f>ENERGY_CONSUME_SPLIT!AU51</f>
        <v>0</v>
      </c>
    </row>
    <row r="88" ht="14.5" spans="1:27">
      <c r="A88" s="35" t="s">
        <v>113</v>
      </c>
      <c r="B88" s="26"/>
      <c r="C88" s="26" t="s">
        <v>253</v>
      </c>
      <c r="D88" s="26" t="s">
        <v>222</v>
      </c>
      <c r="E88" s="26" t="s">
        <v>163</v>
      </c>
      <c r="F88" s="59">
        <f t="shared" si="15"/>
        <v>0.970011830644902</v>
      </c>
      <c r="G88" s="59">
        <f t="shared" si="16"/>
        <v>0.973093845585806</v>
      </c>
      <c r="H88" s="59">
        <f t="shared" si="17"/>
        <v>0.963028793007524</v>
      </c>
      <c r="I88" s="59">
        <f t="shared" si="18"/>
        <v>0.958546416777637</v>
      </c>
      <c r="J88" s="59">
        <f t="shared" si="19"/>
        <v>0.9500831419266</v>
      </c>
      <c r="K88" s="59">
        <f t="shared" si="20"/>
        <v>0.952371964421161</v>
      </c>
      <c r="L88" s="59">
        <f t="shared" si="21"/>
        <v>0.976150956400473</v>
      </c>
      <c r="M88" s="46"/>
      <c r="N88" s="46"/>
      <c r="O88" s="46"/>
      <c r="P88" s="46"/>
      <c r="U88" s="53">
        <f>ENERGY_CONSUME_SPLIT!AO52</f>
        <v>0</v>
      </c>
      <c r="V88" s="53">
        <f>ENERGY_CONSUME_SPLIT!AP52</f>
        <v>0.1</v>
      </c>
      <c r="W88" s="53">
        <f>ENERGY_CONSUME_SPLIT!AQ52</f>
        <v>0.6</v>
      </c>
      <c r="X88" s="53">
        <f>ENERGY_CONSUME_SPLIT!AR52</f>
        <v>0</v>
      </c>
      <c r="Y88" s="53">
        <f>ENERGY_CONSUME_SPLIT!AS52</f>
        <v>0</v>
      </c>
      <c r="Z88" s="53">
        <f>ENERGY_CONSUME_SPLIT!AT52</f>
        <v>0.2</v>
      </c>
      <c r="AA88" s="53">
        <f>ENERGY_CONSUME_SPLIT!AU52</f>
        <v>0.1</v>
      </c>
    </row>
    <row r="89" ht="14.5" spans="1:27">
      <c r="A89" s="32" t="s">
        <v>61</v>
      </c>
      <c r="B89" s="26"/>
      <c r="C89" s="26" t="s">
        <v>254</v>
      </c>
      <c r="D89" s="26" t="s">
        <v>224</v>
      </c>
      <c r="E89" s="26" t="s">
        <v>163</v>
      </c>
      <c r="F89" s="59">
        <f t="shared" si="15"/>
        <v>0.970011830644902</v>
      </c>
      <c r="G89" s="59">
        <f t="shared" si="16"/>
        <v>0.973093845585806</v>
      </c>
      <c r="H89" s="59">
        <f t="shared" si="17"/>
        <v>0.963028793007524</v>
      </c>
      <c r="I89" s="59">
        <f t="shared" si="18"/>
        <v>0.958546416777637</v>
      </c>
      <c r="J89" s="59">
        <f t="shared" si="19"/>
        <v>0.9500831419266</v>
      </c>
      <c r="K89" s="59">
        <f t="shared" si="20"/>
        <v>0.952371964421161</v>
      </c>
      <c r="L89" s="59">
        <f t="shared" si="21"/>
        <v>0.976150956400473</v>
      </c>
      <c r="M89" s="46"/>
      <c r="N89" s="46"/>
      <c r="O89" s="46"/>
      <c r="P89" s="46"/>
      <c r="U89" s="53">
        <f>ENERGY_CONSUME_SPLIT!AO53</f>
        <v>0</v>
      </c>
      <c r="V89" s="53">
        <f>ENERGY_CONSUME_SPLIT!AP53</f>
        <v>0.1</v>
      </c>
      <c r="W89" s="53">
        <f>ENERGY_CONSUME_SPLIT!AQ53</f>
        <v>0</v>
      </c>
      <c r="X89" s="53">
        <f>ENERGY_CONSUME_SPLIT!AR53</f>
        <v>0</v>
      </c>
      <c r="Y89" s="53">
        <f>ENERGY_CONSUME_SPLIT!AS53</f>
        <v>0</v>
      </c>
      <c r="Z89" s="53">
        <f>ENERGY_CONSUME_SPLIT!AT53</f>
        <v>0</v>
      </c>
      <c r="AA89" s="53">
        <f>ENERGY_CONSUME_SPLIT!AU53</f>
        <v>0</v>
      </c>
    </row>
    <row r="90" ht="14.5" spans="1:27">
      <c r="A90" s="31" t="s">
        <v>65</v>
      </c>
      <c r="B90" s="26"/>
      <c r="C90" s="26" t="s">
        <v>255</v>
      </c>
      <c r="D90" s="26" t="s">
        <v>226</v>
      </c>
      <c r="E90" s="26" t="s">
        <v>163</v>
      </c>
      <c r="F90" s="59">
        <f t="shared" si="15"/>
        <v>0.970011830644902</v>
      </c>
      <c r="G90" s="59">
        <f t="shared" si="16"/>
        <v>0.973093845585806</v>
      </c>
      <c r="H90" s="59">
        <f t="shared" si="17"/>
        <v>0.963028793007524</v>
      </c>
      <c r="I90" s="59">
        <f t="shared" si="18"/>
        <v>0.958546416777637</v>
      </c>
      <c r="J90" s="59">
        <f t="shared" si="19"/>
        <v>0.9500831419266</v>
      </c>
      <c r="K90" s="59">
        <f t="shared" si="20"/>
        <v>0.952371964421161</v>
      </c>
      <c r="L90" s="59">
        <f t="shared" si="21"/>
        <v>0.976150956400473</v>
      </c>
      <c r="M90" s="46"/>
      <c r="N90" s="46"/>
      <c r="O90" s="46"/>
      <c r="P90" s="46"/>
      <c r="U90" s="53">
        <f>ENERGY_CONSUME_SPLIT!AO54</f>
        <v>0</v>
      </c>
      <c r="V90" s="53">
        <f>ENERGY_CONSUME_SPLIT!AP54</f>
        <v>0</v>
      </c>
      <c r="W90" s="53">
        <f>ENERGY_CONSUME_SPLIT!AQ54</f>
        <v>0</v>
      </c>
      <c r="X90" s="53">
        <f>ENERGY_CONSUME_SPLIT!AR54</f>
        <v>0</v>
      </c>
      <c r="Y90" s="53">
        <f>ENERGY_CONSUME_SPLIT!AS54</f>
        <v>0</v>
      </c>
      <c r="Z90" s="53">
        <f>ENERGY_CONSUME_SPLIT!AT54</f>
        <v>0</v>
      </c>
      <c r="AA90" s="53">
        <f>ENERGY_CONSUME_SPLIT!AU54</f>
        <v>0</v>
      </c>
    </row>
    <row r="91" ht="14.5" spans="1:27">
      <c r="A91" s="31" t="s">
        <v>70</v>
      </c>
      <c r="B91" s="26"/>
      <c r="C91" s="26" t="s">
        <v>256</v>
      </c>
      <c r="D91" s="26" t="s">
        <v>228</v>
      </c>
      <c r="E91" s="26" t="s">
        <v>163</v>
      </c>
      <c r="F91" s="59">
        <f t="shared" si="15"/>
        <v>0.970011830644902</v>
      </c>
      <c r="G91" s="59">
        <f t="shared" si="16"/>
        <v>0.973093845585806</v>
      </c>
      <c r="H91" s="59">
        <f t="shared" si="17"/>
        <v>0.963028793007524</v>
      </c>
      <c r="I91" s="59">
        <f t="shared" si="18"/>
        <v>0.958546416777637</v>
      </c>
      <c r="J91" s="59">
        <f t="shared" si="19"/>
        <v>0.9500831419266</v>
      </c>
      <c r="K91" s="59">
        <f t="shared" si="20"/>
        <v>0.952371964421161</v>
      </c>
      <c r="L91" s="59">
        <f t="shared" si="21"/>
        <v>0.976150956400473</v>
      </c>
      <c r="M91" s="46"/>
      <c r="N91" s="46"/>
      <c r="O91" s="46"/>
      <c r="P91" s="46"/>
      <c r="U91" s="53">
        <f>ENERGY_CONSUME_SPLIT!AO55</f>
        <v>0</v>
      </c>
      <c r="V91" s="53">
        <f>ENERGY_CONSUME_SPLIT!AP55</f>
        <v>0</v>
      </c>
      <c r="W91" s="53">
        <f>ENERGY_CONSUME_SPLIT!AQ55</f>
        <v>0</v>
      </c>
      <c r="X91" s="53">
        <f>ENERGY_CONSUME_SPLIT!AR55</f>
        <v>0</v>
      </c>
      <c r="Y91" s="53">
        <f>ENERGY_CONSUME_SPLIT!AS55</f>
        <v>0</v>
      </c>
      <c r="Z91" s="53">
        <f>ENERGY_CONSUME_SPLIT!AT55</f>
        <v>0</v>
      </c>
      <c r="AA91" s="53">
        <f>ENERGY_CONSUME_SPLIT!AU55</f>
        <v>0</v>
      </c>
    </row>
    <row r="92" ht="14.5" spans="1:27">
      <c r="A92" s="34" t="s">
        <v>75</v>
      </c>
      <c r="B92" s="26"/>
      <c r="C92" s="26" t="s">
        <v>257</v>
      </c>
      <c r="D92" s="26" t="s">
        <v>136</v>
      </c>
      <c r="E92" s="26" t="s">
        <v>163</v>
      </c>
      <c r="F92" s="59">
        <f t="shared" si="15"/>
        <v>0.970011830644902</v>
      </c>
      <c r="G92" s="59">
        <f t="shared" si="16"/>
        <v>0.973093845585806</v>
      </c>
      <c r="H92" s="59">
        <f t="shared" si="17"/>
        <v>0.963028793007524</v>
      </c>
      <c r="I92" s="59">
        <f t="shared" si="18"/>
        <v>0.958546416777637</v>
      </c>
      <c r="J92" s="59">
        <f t="shared" si="19"/>
        <v>0.9500831419266</v>
      </c>
      <c r="K92" s="59">
        <f t="shared" si="20"/>
        <v>0.952371964421161</v>
      </c>
      <c r="L92" s="59">
        <f t="shared" si="21"/>
        <v>0.976150956400473</v>
      </c>
      <c r="M92" s="46"/>
      <c r="N92" s="46"/>
      <c r="O92" s="46"/>
      <c r="P92" s="46"/>
      <c r="U92" s="53">
        <f>ENERGY_CONSUME_SPLIT!AO56</f>
        <v>0</v>
      </c>
      <c r="V92" s="53">
        <f>ENERGY_CONSUME_SPLIT!AP56</f>
        <v>0</v>
      </c>
      <c r="W92" s="53">
        <f>ENERGY_CONSUME_SPLIT!AQ56</f>
        <v>0</v>
      </c>
      <c r="X92" s="53">
        <f>ENERGY_CONSUME_SPLIT!AR56</f>
        <v>0</v>
      </c>
      <c r="Y92" s="53">
        <f>ENERGY_CONSUME_SPLIT!AS56</f>
        <v>0</v>
      </c>
      <c r="Z92" s="53">
        <f>ENERGY_CONSUME_SPLIT!AT56</f>
        <v>0</v>
      </c>
      <c r="AA92" s="53">
        <f>ENERGY_CONSUME_SPLIT!AU56</f>
        <v>0</v>
      </c>
    </row>
    <row r="93" ht="14.5" spans="1:27">
      <c r="A93" s="35" t="s">
        <v>35</v>
      </c>
      <c r="B93" s="26"/>
      <c r="C93" s="26" t="s">
        <v>258</v>
      </c>
      <c r="D93" s="26" t="s">
        <v>218</v>
      </c>
      <c r="E93" s="26" t="s">
        <v>165</v>
      </c>
      <c r="F93" s="59">
        <f t="shared" si="15"/>
        <v>0.970011830644902</v>
      </c>
      <c r="G93" s="59">
        <f t="shared" si="16"/>
        <v>0.973093845585806</v>
      </c>
      <c r="H93" s="59">
        <f t="shared" si="17"/>
        <v>0.963028793007524</v>
      </c>
      <c r="I93" s="59">
        <f t="shared" si="18"/>
        <v>0.958546416777637</v>
      </c>
      <c r="J93" s="59">
        <f t="shared" si="19"/>
        <v>0.9500831419266</v>
      </c>
      <c r="K93" s="59">
        <f t="shared" si="20"/>
        <v>0.952371964421161</v>
      </c>
      <c r="L93" s="59">
        <f t="shared" si="21"/>
        <v>0.976150956400473</v>
      </c>
      <c r="M93" s="46"/>
      <c r="N93" s="29" t="s">
        <v>453</v>
      </c>
      <c r="O93" s="46"/>
      <c r="P93" s="46"/>
      <c r="U93" s="53">
        <f>ENERGY_CONSUME_SPLIT!BA51</f>
        <v>0</v>
      </c>
      <c r="V93" s="53">
        <f>ENERGY_CONSUME_SPLIT!BB51</f>
        <v>0.5</v>
      </c>
      <c r="W93" s="53">
        <f>ENERGY_CONSUME_SPLIT!BC51</f>
        <v>0.2</v>
      </c>
      <c r="X93" s="53">
        <f>ENERGY_CONSUME_SPLIT!BD51</f>
        <v>0</v>
      </c>
      <c r="Y93" s="53">
        <f>ENERGY_CONSUME_SPLIT!BE51</f>
        <v>0</v>
      </c>
      <c r="Z93" s="53">
        <f>ENERGY_CONSUME_SPLIT!BF51</f>
        <v>0</v>
      </c>
      <c r="AA93" s="53">
        <f>ENERGY_CONSUME_SPLIT!BG51</f>
        <v>0</v>
      </c>
    </row>
    <row r="94" ht="14.5" spans="1:27">
      <c r="A94" s="35" t="s">
        <v>113</v>
      </c>
      <c r="B94" s="26"/>
      <c r="C94" s="26" t="s">
        <v>259</v>
      </c>
      <c r="D94" s="26" t="s">
        <v>222</v>
      </c>
      <c r="E94" s="26" t="s">
        <v>165</v>
      </c>
      <c r="F94" s="59">
        <f t="shared" si="15"/>
        <v>0.970011830644902</v>
      </c>
      <c r="G94" s="59">
        <f t="shared" si="16"/>
        <v>0.973093845585806</v>
      </c>
      <c r="H94" s="59">
        <f t="shared" si="17"/>
        <v>0.963028793007524</v>
      </c>
      <c r="I94" s="59">
        <f t="shared" si="18"/>
        <v>0.958546416777637</v>
      </c>
      <c r="J94" s="59">
        <f t="shared" si="19"/>
        <v>0.9500831419266</v>
      </c>
      <c r="K94" s="59">
        <f t="shared" si="20"/>
        <v>0.952371964421161</v>
      </c>
      <c r="L94" s="59">
        <f t="shared" si="21"/>
        <v>0.976150956400473</v>
      </c>
      <c r="M94" s="46"/>
      <c r="N94" s="46"/>
      <c r="O94" s="46"/>
      <c r="P94" s="46"/>
      <c r="U94" s="53">
        <f>ENERGY_CONSUME_SPLIT!BA52</f>
        <v>0.2</v>
      </c>
      <c r="V94" s="53">
        <f>ENERGY_CONSUME_SPLIT!BB52</f>
        <v>0.6</v>
      </c>
      <c r="W94" s="53">
        <f>ENERGY_CONSUME_SPLIT!BC52</f>
        <v>4.5</v>
      </c>
      <c r="X94" s="53">
        <f>ENERGY_CONSUME_SPLIT!BD52</f>
        <v>0.2</v>
      </c>
      <c r="Y94" s="53">
        <f>ENERGY_CONSUME_SPLIT!BE52</f>
        <v>0.4</v>
      </c>
      <c r="Z94" s="53">
        <f>ENERGY_CONSUME_SPLIT!BF52</f>
        <v>1.8</v>
      </c>
      <c r="AA94" s="53">
        <f>ENERGY_CONSUME_SPLIT!BG52</f>
        <v>0.9</v>
      </c>
    </row>
    <row r="95" ht="14.5" spans="1:27">
      <c r="A95" s="32" t="s">
        <v>61</v>
      </c>
      <c r="B95" s="26"/>
      <c r="C95" s="26" t="s">
        <v>260</v>
      </c>
      <c r="D95" s="26" t="s">
        <v>224</v>
      </c>
      <c r="E95" s="26" t="s">
        <v>165</v>
      </c>
      <c r="F95" s="59">
        <f t="shared" si="15"/>
        <v>0.970011830644902</v>
      </c>
      <c r="G95" s="59">
        <f t="shared" si="16"/>
        <v>0.973093845585806</v>
      </c>
      <c r="H95" s="59">
        <f t="shared" si="17"/>
        <v>0.963028793007524</v>
      </c>
      <c r="I95" s="59">
        <f t="shared" si="18"/>
        <v>0.958546416777637</v>
      </c>
      <c r="J95" s="59">
        <f t="shared" si="19"/>
        <v>0.9500831419266</v>
      </c>
      <c r="K95" s="59">
        <f t="shared" si="20"/>
        <v>0.952371964421161</v>
      </c>
      <c r="L95" s="59">
        <f t="shared" si="21"/>
        <v>0.976150956400473</v>
      </c>
      <c r="M95" s="46"/>
      <c r="N95" s="46"/>
      <c r="O95" s="46"/>
      <c r="P95" s="46"/>
      <c r="U95" s="53">
        <f>ENERGY_CONSUME_SPLIT!BA53</f>
        <v>0</v>
      </c>
      <c r="V95" s="53">
        <f>ENERGY_CONSUME_SPLIT!BB53</f>
        <v>0.6</v>
      </c>
      <c r="W95" s="53">
        <f>ENERGY_CONSUME_SPLIT!BC53</f>
        <v>0.2</v>
      </c>
      <c r="X95" s="53">
        <f>ENERGY_CONSUME_SPLIT!BD53</f>
        <v>0</v>
      </c>
      <c r="Y95" s="53">
        <f>ENERGY_CONSUME_SPLIT!BE53</f>
        <v>0</v>
      </c>
      <c r="Z95" s="53">
        <f>ENERGY_CONSUME_SPLIT!BF53</f>
        <v>0</v>
      </c>
      <c r="AA95" s="53">
        <f>ENERGY_CONSUME_SPLIT!BG53</f>
        <v>0</v>
      </c>
    </row>
    <row r="96" ht="14.5" spans="1:27">
      <c r="A96" s="31" t="s">
        <v>65</v>
      </c>
      <c r="B96" s="26"/>
      <c r="C96" s="26" t="s">
        <v>261</v>
      </c>
      <c r="D96" s="26" t="s">
        <v>226</v>
      </c>
      <c r="E96" s="26" t="s">
        <v>165</v>
      </c>
      <c r="F96" s="59">
        <f t="shared" si="15"/>
        <v>0.970011830644902</v>
      </c>
      <c r="G96" s="59">
        <f t="shared" si="16"/>
        <v>0.973093845585806</v>
      </c>
      <c r="H96" s="59">
        <f t="shared" si="17"/>
        <v>0.963028793007524</v>
      </c>
      <c r="I96" s="59">
        <f t="shared" si="18"/>
        <v>0.958546416777637</v>
      </c>
      <c r="J96" s="59">
        <f t="shared" si="19"/>
        <v>0.9500831419266</v>
      </c>
      <c r="K96" s="59">
        <f t="shared" si="20"/>
        <v>0.952371964421161</v>
      </c>
      <c r="L96" s="59">
        <f t="shared" si="21"/>
        <v>0.976150956400473</v>
      </c>
      <c r="M96" s="46"/>
      <c r="N96" s="46"/>
      <c r="O96" s="46"/>
      <c r="P96" s="46"/>
      <c r="U96" s="53">
        <f>ENERGY_CONSUME_SPLIT!BA54</f>
        <v>0</v>
      </c>
      <c r="V96" s="53">
        <f>ENERGY_CONSUME_SPLIT!BB54</f>
        <v>0</v>
      </c>
      <c r="W96" s="53">
        <f>ENERGY_CONSUME_SPLIT!BC54</f>
        <v>0</v>
      </c>
      <c r="X96" s="53">
        <f>ENERGY_CONSUME_SPLIT!BD54</f>
        <v>0</v>
      </c>
      <c r="Y96" s="53">
        <f>ENERGY_CONSUME_SPLIT!BE54</f>
        <v>0</v>
      </c>
      <c r="Z96" s="53">
        <f>ENERGY_CONSUME_SPLIT!BF54</f>
        <v>0</v>
      </c>
      <c r="AA96" s="53">
        <f>ENERGY_CONSUME_SPLIT!BG54</f>
        <v>0</v>
      </c>
    </row>
    <row r="97" ht="14.5" spans="1:27">
      <c r="A97" s="31" t="s">
        <v>70</v>
      </c>
      <c r="B97" s="26"/>
      <c r="C97" s="26" t="s">
        <v>262</v>
      </c>
      <c r="D97" s="26" t="s">
        <v>228</v>
      </c>
      <c r="E97" s="26" t="s">
        <v>165</v>
      </c>
      <c r="F97" s="59">
        <f t="shared" si="15"/>
        <v>0.970011830644902</v>
      </c>
      <c r="G97" s="59">
        <f t="shared" si="16"/>
        <v>0.973093845585806</v>
      </c>
      <c r="H97" s="59">
        <f t="shared" si="17"/>
        <v>0.963028793007524</v>
      </c>
      <c r="I97" s="59">
        <f t="shared" si="18"/>
        <v>0.958546416777637</v>
      </c>
      <c r="J97" s="59">
        <f t="shared" si="19"/>
        <v>0.9500831419266</v>
      </c>
      <c r="K97" s="59">
        <f t="shared" si="20"/>
        <v>0.952371964421161</v>
      </c>
      <c r="L97" s="59">
        <f t="shared" si="21"/>
        <v>0.976150956400473</v>
      </c>
      <c r="M97" s="46"/>
      <c r="N97" s="46"/>
      <c r="O97" s="46"/>
      <c r="P97" s="46"/>
      <c r="U97" s="53">
        <f>ENERGY_CONSUME_SPLIT!BA55</f>
        <v>0</v>
      </c>
      <c r="V97" s="53">
        <f>ENERGY_CONSUME_SPLIT!BB55</f>
        <v>0</v>
      </c>
      <c r="W97" s="53">
        <f>ENERGY_CONSUME_SPLIT!BC55</f>
        <v>0</v>
      </c>
      <c r="X97" s="53">
        <f>ENERGY_CONSUME_SPLIT!BD55</f>
        <v>0</v>
      </c>
      <c r="Y97" s="53">
        <f>ENERGY_CONSUME_SPLIT!BE55</f>
        <v>0</v>
      </c>
      <c r="Z97" s="53">
        <f>ENERGY_CONSUME_SPLIT!BF55</f>
        <v>0</v>
      </c>
      <c r="AA97" s="53">
        <f>ENERGY_CONSUME_SPLIT!BG55</f>
        <v>0</v>
      </c>
    </row>
    <row r="98" ht="14.5" spans="1:27">
      <c r="A98" s="34" t="s">
        <v>75</v>
      </c>
      <c r="B98" s="26"/>
      <c r="C98" s="26" t="s">
        <v>263</v>
      </c>
      <c r="D98" s="26" t="s">
        <v>136</v>
      </c>
      <c r="E98" s="26" t="s">
        <v>165</v>
      </c>
      <c r="F98" s="59">
        <f t="shared" si="15"/>
        <v>0.970011830644902</v>
      </c>
      <c r="G98" s="59">
        <f t="shared" si="16"/>
        <v>0.973093845585806</v>
      </c>
      <c r="H98" s="59">
        <f t="shared" si="17"/>
        <v>0.963028793007524</v>
      </c>
      <c r="I98" s="59">
        <f t="shared" si="18"/>
        <v>0.958546416777637</v>
      </c>
      <c r="J98" s="59">
        <f t="shared" si="19"/>
        <v>0.9500831419266</v>
      </c>
      <c r="K98" s="59">
        <f t="shared" si="20"/>
        <v>0.952371964421161</v>
      </c>
      <c r="L98" s="59">
        <f t="shared" si="21"/>
        <v>0.976150956400473</v>
      </c>
      <c r="M98" s="46"/>
      <c r="N98" s="46"/>
      <c r="O98" s="46"/>
      <c r="P98" s="46"/>
      <c r="U98" s="53">
        <f>ENERGY_CONSUME_SPLIT!BA56</f>
        <v>0</v>
      </c>
      <c r="V98" s="53">
        <f>ENERGY_CONSUME_SPLIT!BB56</f>
        <v>0.1</v>
      </c>
      <c r="W98" s="53">
        <f>ENERGY_CONSUME_SPLIT!BC56</f>
        <v>0</v>
      </c>
      <c r="X98" s="53">
        <f>ENERGY_CONSUME_SPLIT!BD56</f>
        <v>0</v>
      </c>
      <c r="Y98" s="53">
        <f>ENERGY_CONSUME_SPLIT!BE56</f>
        <v>0</v>
      </c>
      <c r="Z98" s="53">
        <f>ENERGY_CONSUME_SPLIT!BF56</f>
        <v>0</v>
      </c>
      <c r="AA98" s="53">
        <f>ENERGY_CONSUME_SPLIT!BG56</f>
        <v>0</v>
      </c>
    </row>
    <row r="99" ht="14.5" spans="1:27">
      <c r="A99" s="35" t="s">
        <v>35</v>
      </c>
      <c r="B99" s="26"/>
      <c r="C99" s="26" t="s">
        <v>264</v>
      </c>
      <c r="D99" s="26" t="s">
        <v>218</v>
      </c>
      <c r="E99" s="26" t="s">
        <v>167</v>
      </c>
      <c r="F99" s="59">
        <f t="shared" si="15"/>
        <v>0.970011830644902</v>
      </c>
      <c r="G99" s="59">
        <f t="shared" si="16"/>
        <v>0.973093845585806</v>
      </c>
      <c r="H99" s="59">
        <f t="shared" si="17"/>
        <v>0.963028793007524</v>
      </c>
      <c r="I99" s="59">
        <f t="shared" si="18"/>
        <v>0.958546416777637</v>
      </c>
      <c r="J99" s="59">
        <f t="shared" si="19"/>
        <v>0.9500831419266</v>
      </c>
      <c r="K99" s="59">
        <f t="shared" si="20"/>
        <v>0.952371964421161</v>
      </c>
      <c r="L99" s="59">
        <f t="shared" si="21"/>
        <v>0.976150956400473</v>
      </c>
      <c r="M99" s="46"/>
      <c r="N99" s="29" t="s">
        <v>454</v>
      </c>
      <c r="O99" s="46"/>
      <c r="P99" s="46"/>
      <c r="U99" s="53">
        <f>ENERGY_CONSUME_SPLIT!BM51</f>
        <v>0</v>
      </c>
      <c r="V99" s="53">
        <f>ENERGY_CONSUME_SPLIT!BN51</f>
        <v>0.2</v>
      </c>
      <c r="W99" s="53">
        <f>ENERGY_CONSUME_SPLIT!BO51</f>
        <v>0.2</v>
      </c>
      <c r="X99" s="53">
        <f>ENERGY_CONSUME_SPLIT!BP51</f>
        <v>0</v>
      </c>
      <c r="Y99" s="53">
        <f>ENERGY_CONSUME_SPLIT!BQ51</f>
        <v>0</v>
      </c>
      <c r="Z99" s="53">
        <f>ENERGY_CONSUME_SPLIT!BR51</f>
        <v>0</v>
      </c>
      <c r="AA99" s="53">
        <f>ENERGY_CONSUME_SPLIT!BS51</f>
        <v>0</v>
      </c>
    </row>
    <row r="100" ht="14.5" spans="1:27">
      <c r="A100" s="35" t="s">
        <v>113</v>
      </c>
      <c r="B100" s="26"/>
      <c r="C100" s="26" t="s">
        <v>265</v>
      </c>
      <c r="D100" s="26" t="s">
        <v>222</v>
      </c>
      <c r="E100" s="26" t="s">
        <v>167</v>
      </c>
      <c r="F100" s="59">
        <f t="shared" si="15"/>
        <v>0.970011830644902</v>
      </c>
      <c r="G100" s="59">
        <f t="shared" si="16"/>
        <v>0.973093845585806</v>
      </c>
      <c r="H100" s="59">
        <f t="shared" si="17"/>
        <v>0.963028793007524</v>
      </c>
      <c r="I100" s="59">
        <f t="shared" si="18"/>
        <v>0.958546416777637</v>
      </c>
      <c r="J100" s="59">
        <f t="shared" si="19"/>
        <v>0.9500831419266</v>
      </c>
      <c r="K100" s="59">
        <f t="shared" si="20"/>
        <v>0.952371964421161</v>
      </c>
      <c r="L100" s="59">
        <f t="shared" si="21"/>
        <v>0.976150956400473</v>
      </c>
      <c r="M100" s="46"/>
      <c r="N100" s="46"/>
      <c r="O100" s="46"/>
      <c r="P100" s="46"/>
      <c r="U100" s="53">
        <f>ENERGY_CONSUME_SPLIT!BM52</f>
        <v>0.3</v>
      </c>
      <c r="V100" s="53">
        <f>ENERGY_CONSUME_SPLIT!BN52</f>
        <v>0.9</v>
      </c>
      <c r="W100" s="53">
        <f>ENERGY_CONSUME_SPLIT!BO52</f>
        <v>3.6</v>
      </c>
      <c r="X100" s="53">
        <f>ENERGY_CONSUME_SPLIT!BP52</f>
        <v>0.2</v>
      </c>
      <c r="Y100" s="53">
        <f>ENERGY_CONSUME_SPLIT!BQ52</f>
        <v>0.4</v>
      </c>
      <c r="Z100" s="53">
        <f>ENERGY_CONSUME_SPLIT!BR52</f>
        <v>1.4</v>
      </c>
      <c r="AA100" s="53">
        <f>ENERGY_CONSUME_SPLIT!BS52</f>
        <v>0.7</v>
      </c>
    </row>
    <row r="101" ht="14.5" spans="1:27">
      <c r="A101" s="32" t="s">
        <v>61</v>
      </c>
      <c r="B101" s="26"/>
      <c r="C101" s="26" t="s">
        <v>266</v>
      </c>
      <c r="D101" s="26" t="s">
        <v>224</v>
      </c>
      <c r="E101" s="26" t="s">
        <v>167</v>
      </c>
      <c r="F101" s="59">
        <f t="shared" si="15"/>
        <v>0.970011830644902</v>
      </c>
      <c r="G101" s="59">
        <f t="shared" si="16"/>
        <v>0.973093845585806</v>
      </c>
      <c r="H101" s="59">
        <f t="shared" si="17"/>
        <v>0.963028793007524</v>
      </c>
      <c r="I101" s="59">
        <f t="shared" si="18"/>
        <v>0.958546416777637</v>
      </c>
      <c r="J101" s="59">
        <f t="shared" si="19"/>
        <v>0.9500831419266</v>
      </c>
      <c r="K101" s="59">
        <f t="shared" si="20"/>
        <v>0.952371964421161</v>
      </c>
      <c r="L101" s="59">
        <f t="shared" si="21"/>
        <v>0.976150956400473</v>
      </c>
      <c r="M101" s="46"/>
      <c r="N101" s="46"/>
      <c r="O101" s="46"/>
      <c r="P101" s="46"/>
      <c r="U101" s="53">
        <f>ENERGY_CONSUME_SPLIT!BM53</f>
        <v>0</v>
      </c>
      <c r="V101" s="53">
        <f>ENERGY_CONSUME_SPLIT!BN53</f>
        <v>0.5</v>
      </c>
      <c r="W101" s="53">
        <f>ENERGY_CONSUME_SPLIT!BO53</f>
        <v>0.1</v>
      </c>
      <c r="X101" s="53">
        <f>ENERGY_CONSUME_SPLIT!BP53</f>
        <v>0</v>
      </c>
      <c r="Y101" s="53">
        <f>ENERGY_CONSUME_SPLIT!BQ53</f>
        <v>0</v>
      </c>
      <c r="Z101" s="53">
        <f>ENERGY_CONSUME_SPLIT!BR53</f>
        <v>0</v>
      </c>
      <c r="AA101" s="53">
        <f>ENERGY_CONSUME_SPLIT!BS53</f>
        <v>0</v>
      </c>
    </row>
    <row r="102" ht="14.5" spans="1:27">
      <c r="A102" s="31" t="s">
        <v>65</v>
      </c>
      <c r="B102" s="26"/>
      <c r="C102" s="26" t="s">
        <v>267</v>
      </c>
      <c r="D102" s="26" t="s">
        <v>226</v>
      </c>
      <c r="E102" s="26" t="s">
        <v>167</v>
      </c>
      <c r="F102" s="59">
        <f t="shared" si="15"/>
        <v>0.970011830644902</v>
      </c>
      <c r="G102" s="59">
        <f t="shared" si="16"/>
        <v>0.973093845585806</v>
      </c>
      <c r="H102" s="59">
        <f t="shared" si="17"/>
        <v>0.963028793007524</v>
      </c>
      <c r="I102" s="59">
        <f t="shared" si="18"/>
        <v>0.958546416777637</v>
      </c>
      <c r="J102" s="59">
        <f t="shared" si="19"/>
        <v>0.9500831419266</v>
      </c>
      <c r="K102" s="59">
        <f t="shared" si="20"/>
        <v>0.952371964421161</v>
      </c>
      <c r="L102" s="59">
        <f t="shared" si="21"/>
        <v>0.976150956400473</v>
      </c>
      <c r="M102" s="46"/>
      <c r="N102" s="46"/>
      <c r="O102" s="46"/>
      <c r="P102" s="46"/>
      <c r="U102" s="53">
        <f>ENERGY_CONSUME_SPLIT!BM54</f>
        <v>0</v>
      </c>
      <c r="V102" s="53">
        <f>ENERGY_CONSUME_SPLIT!BN54</f>
        <v>0</v>
      </c>
      <c r="W102" s="53">
        <f>ENERGY_CONSUME_SPLIT!BO54</f>
        <v>0</v>
      </c>
      <c r="X102" s="53">
        <f>ENERGY_CONSUME_SPLIT!BP54</f>
        <v>0</v>
      </c>
      <c r="Y102" s="53">
        <f>ENERGY_CONSUME_SPLIT!BQ54</f>
        <v>0</v>
      </c>
      <c r="Z102" s="53">
        <f>ENERGY_CONSUME_SPLIT!BR54</f>
        <v>0</v>
      </c>
      <c r="AA102" s="53">
        <f>ENERGY_CONSUME_SPLIT!BS54</f>
        <v>0</v>
      </c>
    </row>
    <row r="103" ht="14.5" spans="1:27">
      <c r="A103" s="31" t="s">
        <v>70</v>
      </c>
      <c r="B103" s="26"/>
      <c r="C103" s="26" t="s">
        <v>268</v>
      </c>
      <c r="D103" s="26" t="s">
        <v>228</v>
      </c>
      <c r="E103" s="26" t="s">
        <v>167</v>
      </c>
      <c r="F103" s="59">
        <f t="shared" ref="F103:F128" si="22">F102</f>
        <v>0.970011830644902</v>
      </c>
      <c r="G103" s="59">
        <f t="shared" ref="G103:G128" si="23">G102</f>
        <v>0.973093845585806</v>
      </c>
      <c r="H103" s="59">
        <f t="shared" ref="H103:H128" si="24">H102</f>
        <v>0.963028793007524</v>
      </c>
      <c r="I103" s="59">
        <f t="shared" ref="I103:I128" si="25">I102</f>
        <v>0.958546416777637</v>
      </c>
      <c r="J103" s="59">
        <f t="shared" ref="J103:J128" si="26">J102</f>
        <v>0.9500831419266</v>
      </c>
      <c r="K103" s="59">
        <f t="shared" ref="K103:K128" si="27">K102</f>
        <v>0.952371964421161</v>
      </c>
      <c r="L103" s="59">
        <f t="shared" ref="L103:L128" si="28">L102</f>
        <v>0.976150956400473</v>
      </c>
      <c r="M103" s="46"/>
      <c r="N103" s="46"/>
      <c r="O103" s="46"/>
      <c r="P103" s="46"/>
      <c r="U103" s="53">
        <f>ENERGY_CONSUME_SPLIT!BM55</f>
        <v>0</v>
      </c>
      <c r="V103" s="53">
        <f>ENERGY_CONSUME_SPLIT!BN55</f>
        <v>0</v>
      </c>
      <c r="W103" s="53">
        <f>ENERGY_CONSUME_SPLIT!BO55</f>
        <v>0</v>
      </c>
      <c r="X103" s="53">
        <f>ENERGY_CONSUME_SPLIT!BP55</f>
        <v>0</v>
      </c>
      <c r="Y103" s="53">
        <f>ENERGY_CONSUME_SPLIT!BQ55</f>
        <v>0</v>
      </c>
      <c r="Z103" s="53">
        <f>ENERGY_CONSUME_SPLIT!BR55</f>
        <v>0</v>
      </c>
      <c r="AA103" s="53">
        <f>ENERGY_CONSUME_SPLIT!BS55</f>
        <v>0</v>
      </c>
    </row>
    <row r="104" ht="14.5" spans="1:27">
      <c r="A104" s="34" t="s">
        <v>75</v>
      </c>
      <c r="B104" s="26"/>
      <c r="C104" s="26" t="s">
        <v>269</v>
      </c>
      <c r="D104" s="26" t="s">
        <v>136</v>
      </c>
      <c r="E104" s="26" t="s">
        <v>167</v>
      </c>
      <c r="F104" s="59">
        <f t="shared" si="22"/>
        <v>0.970011830644902</v>
      </c>
      <c r="G104" s="59">
        <f t="shared" si="23"/>
        <v>0.973093845585806</v>
      </c>
      <c r="H104" s="59">
        <f t="shared" si="24"/>
        <v>0.963028793007524</v>
      </c>
      <c r="I104" s="59">
        <f t="shared" si="25"/>
        <v>0.958546416777637</v>
      </c>
      <c r="J104" s="59">
        <f t="shared" si="26"/>
        <v>0.9500831419266</v>
      </c>
      <c r="K104" s="59">
        <f t="shared" si="27"/>
        <v>0.952371964421161</v>
      </c>
      <c r="L104" s="59">
        <f t="shared" si="28"/>
        <v>0.976150956400473</v>
      </c>
      <c r="M104" s="46"/>
      <c r="N104" s="46"/>
      <c r="O104" s="46"/>
      <c r="P104" s="46"/>
      <c r="U104" s="53">
        <f>ENERGY_CONSUME_SPLIT!BM56</f>
        <v>0</v>
      </c>
      <c r="V104" s="53">
        <f>ENERGY_CONSUME_SPLIT!BN56</f>
        <v>0.1</v>
      </c>
      <c r="W104" s="53">
        <f>ENERGY_CONSUME_SPLIT!BO56</f>
        <v>0</v>
      </c>
      <c r="X104" s="53">
        <f>ENERGY_CONSUME_SPLIT!BP56</f>
        <v>0</v>
      </c>
      <c r="Y104" s="53">
        <f>ENERGY_CONSUME_SPLIT!BQ56</f>
        <v>0</v>
      </c>
      <c r="Z104" s="53">
        <f>ENERGY_CONSUME_SPLIT!BR56</f>
        <v>0</v>
      </c>
      <c r="AA104" s="53">
        <f>ENERGY_CONSUME_SPLIT!BS56</f>
        <v>0</v>
      </c>
    </row>
    <row r="105" ht="14.5" spans="1:27">
      <c r="A105" s="35" t="s">
        <v>35</v>
      </c>
      <c r="B105" s="26"/>
      <c r="C105" s="26" t="s">
        <v>270</v>
      </c>
      <c r="D105" s="26" t="s">
        <v>218</v>
      </c>
      <c r="E105" s="26" t="s">
        <v>169</v>
      </c>
      <c r="F105" s="59">
        <f t="shared" si="22"/>
        <v>0.970011830644902</v>
      </c>
      <c r="G105" s="59">
        <f t="shared" si="23"/>
        <v>0.973093845585806</v>
      </c>
      <c r="H105" s="59">
        <f t="shared" si="24"/>
        <v>0.963028793007524</v>
      </c>
      <c r="I105" s="59">
        <f t="shared" si="25"/>
        <v>0.958546416777637</v>
      </c>
      <c r="J105" s="59">
        <f t="shared" si="26"/>
        <v>0.9500831419266</v>
      </c>
      <c r="K105" s="59">
        <f t="shared" si="27"/>
        <v>0.952371964421161</v>
      </c>
      <c r="L105" s="59">
        <f t="shared" si="28"/>
        <v>0.976150956400473</v>
      </c>
      <c r="M105" s="46"/>
      <c r="N105" s="29" t="s">
        <v>455</v>
      </c>
      <c r="O105" s="46"/>
      <c r="P105" s="46"/>
      <c r="U105" s="53">
        <f>ENERGY_CONSUME_SPLIT!BY51</f>
        <v>0</v>
      </c>
      <c r="V105" s="53">
        <f>ENERGY_CONSUME_SPLIT!BZ51</f>
        <v>0.6</v>
      </c>
      <c r="W105" s="53">
        <f>ENERGY_CONSUME_SPLIT!CA51</f>
        <v>0.4</v>
      </c>
      <c r="X105" s="53">
        <f>ENERGY_CONSUME_SPLIT!CB51</f>
        <v>0.1</v>
      </c>
      <c r="Y105" s="53">
        <f>ENERGY_CONSUME_SPLIT!CC51</f>
        <v>0</v>
      </c>
      <c r="Z105" s="53">
        <f>ENERGY_CONSUME_SPLIT!CD51</f>
        <v>0.1</v>
      </c>
      <c r="AA105" s="53">
        <f>ENERGY_CONSUME_SPLIT!CE51</f>
        <v>0</v>
      </c>
    </row>
    <row r="106" ht="14.5" spans="1:27">
      <c r="A106" s="35" t="s">
        <v>113</v>
      </c>
      <c r="B106" s="26"/>
      <c r="C106" s="26" t="s">
        <v>271</v>
      </c>
      <c r="D106" s="26" t="s">
        <v>222</v>
      </c>
      <c r="E106" s="26" t="s">
        <v>169</v>
      </c>
      <c r="F106" s="59">
        <f t="shared" si="22"/>
        <v>0.970011830644902</v>
      </c>
      <c r="G106" s="59">
        <f t="shared" si="23"/>
        <v>0.973093845585806</v>
      </c>
      <c r="H106" s="59">
        <f t="shared" si="24"/>
        <v>0.963028793007524</v>
      </c>
      <c r="I106" s="59">
        <f t="shared" si="25"/>
        <v>0.958546416777637</v>
      </c>
      <c r="J106" s="59">
        <f t="shared" si="26"/>
        <v>0.9500831419266</v>
      </c>
      <c r="K106" s="59">
        <f t="shared" si="27"/>
        <v>0.952371964421161</v>
      </c>
      <c r="L106" s="59">
        <f t="shared" si="28"/>
        <v>0.976150956400473</v>
      </c>
      <c r="M106" s="46"/>
      <c r="N106" s="46"/>
      <c r="O106" s="46"/>
      <c r="P106" s="46"/>
      <c r="U106" s="53">
        <f>ENERGY_CONSUME_SPLIT!BY52</f>
        <v>0.8</v>
      </c>
      <c r="V106" s="53">
        <f>ENERGY_CONSUME_SPLIT!BZ52</f>
        <v>3</v>
      </c>
      <c r="W106" s="53">
        <f>ENERGY_CONSUME_SPLIT!CA52</f>
        <v>8.5</v>
      </c>
      <c r="X106" s="53">
        <f>ENERGY_CONSUME_SPLIT!CB52</f>
        <v>0.5</v>
      </c>
      <c r="Y106" s="53">
        <f>ENERGY_CONSUME_SPLIT!CC52</f>
        <v>1</v>
      </c>
      <c r="Z106" s="53">
        <f>ENERGY_CONSUME_SPLIT!CD52</f>
        <v>4.9</v>
      </c>
      <c r="AA106" s="53">
        <f>ENERGY_CONSUME_SPLIT!CE52</f>
        <v>2.7</v>
      </c>
    </row>
    <row r="107" ht="14.5" spans="1:27">
      <c r="A107" s="32" t="s">
        <v>61</v>
      </c>
      <c r="B107" s="26"/>
      <c r="C107" s="26" t="s">
        <v>272</v>
      </c>
      <c r="D107" s="26" t="s">
        <v>224</v>
      </c>
      <c r="E107" s="26" t="s">
        <v>169</v>
      </c>
      <c r="F107" s="59">
        <f t="shared" si="22"/>
        <v>0.970011830644902</v>
      </c>
      <c r="G107" s="59">
        <f t="shared" si="23"/>
        <v>0.973093845585806</v>
      </c>
      <c r="H107" s="59">
        <f t="shared" si="24"/>
        <v>0.963028793007524</v>
      </c>
      <c r="I107" s="59">
        <f t="shared" si="25"/>
        <v>0.958546416777637</v>
      </c>
      <c r="J107" s="59">
        <f t="shared" si="26"/>
        <v>0.9500831419266</v>
      </c>
      <c r="K107" s="59">
        <f t="shared" si="27"/>
        <v>0.952371964421161</v>
      </c>
      <c r="L107" s="59">
        <f t="shared" si="28"/>
        <v>0.976150956400473</v>
      </c>
      <c r="M107" s="46"/>
      <c r="N107" s="46"/>
      <c r="O107" s="46"/>
      <c r="P107" s="46"/>
      <c r="U107" s="53">
        <f>ENERGY_CONSUME_SPLIT!BY53</f>
        <v>0</v>
      </c>
      <c r="V107" s="53">
        <f>ENERGY_CONSUME_SPLIT!BZ53</f>
        <v>1.9</v>
      </c>
      <c r="W107" s="53">
        <f>ENERGY_CONSUME_SPLIT!CA53</f>
        <v>0.4</v>
      </c>
      <c r="X107" s="53">
        <f>ENERGY_CONSUME_SPLIT!CB53</f>
        <v>0</v>
      </c>
      <c r="Y107" s="53">
        <f>ENERGY_CONSUME_SPLIT!CC53</f>
        <v>0</v>
      </c>
      <c r="Z107" s="53">
        <f>ENERGY_CONSUME_SPLIT!CD53</f>
        <v>0</v>
      </c>
      <c r="AA107" s="53">
        <f>ENERGY_CONSUME_SPLIT!CE53</f>
        <v>0</v>
      </c>
    </row>
    <row r="108" ht="14.5" spans="1:27">
      <c r="A108" s="31" t="s">
        <v>65</v>
      </c>
      <c r="B108" s="26"/>
      <c r="C108" s="26" t="s">
        <v>273</v>
      </c>
      <c r="D108" s="26" t="s">
        <v>226</v>
      </c>
      <c r="E108" s="26" t="s">
        <v>169</v>
      </c>
      <c r="F108" s="59">
        <f t="shared" si="22"/>
        <v>0.970011830644902</v>
      </c>
      <c r="G108" s="59">
        <f t="shared" si="23"/>
        <v>0.973093845585806</v>
      </c>
      <c r="H108" s="59">
        <f t="shared" si="24"/>
        <v>0.963028793007524</v>
      </c>
      <c r="I108" s="59">
        <f t="shared" si="25"/>
        <v>0.958546416777637</v>
      </c>
      <c r="J108" s="59">
        <f t="shared" si="26"/>
        <v>0.9500831419266</v>
      </c>
      <c r="K108" s="59">
        <f t="shared" si="27"/>
        <v>0.952371964421161</v>
      </c>
      <c r="L108" s="59">
        <f t="shared" si="28"/>
        <v>0.976150956400473</v>
      </c>
      <c r="M108" s="46"/>
      <c r="N108" s="46"/>
      <c r="O108" s="46"/>
      <c r="P108" s="46"/>
      <c r="U108" s="53">
        <f>ENERGY_CONSUME_SPLIT!BY54</f>
        <v>0</v>
      </c>
      <c r="V108" s="53">
        <f>ENERGY_CONSUME_SPLIT!BZ54</f>
        <v>0</v>
      </c>
      <c r="W108" s="53">
        <f>ENERGY_CONSUME_SPLIT!CA54</f>
        <v>0</v>
      </c>
      <c r="X108" s="53">
        <f>ENERGY_CONSUME_SPLIT!CB54</f>
        <v>0</v>
      </c>
      <c r="Y108" s="53">
        <f>ENERGY_CONSUME_SPLIT!CC54</f>
        <v>0</v>
      </c>
      <c r="Z108" s="53">
        <f>ENERGY_CONSUME_SPLIT!CD54</f>
        <v>0</v>
      </c>
      <c r="AA108" s="53">
        <f>ENERGY_CONSUME_SPLIT!CE54</f>
        <v>0</v>
      </c>
    </row>
    <row r="109" ht="14.5" spans="1:27">
      <c r="A109" s="31" t="s">
        <v>70</v>
      </c>
      <c r="B109" s="26"/>
      <c r="C109" s="26" t="s">
        <v>274</v>
      </c>
      <c r="D109" s="26" t="s">
        <v>228</v>
      </c>
      <c r="E109" s="26" t="s">
        <v>169</v>
      </c>
      <c r="F109" s="59">
        <f t="shared" si="22"/>
        <v>0.970011830644902</v>
      </c>
      <c r="G109" s="59">
        <f t="shared" si="23"/>
        <v>0.973093845585806</v>
      </c>
      <c r="H109" s="59">
        <f t="shared" si="24"/>
        <v>0.963028793007524</v>
      </c>
      <c r="I109" s="59">
        <f t="shared" si="25"/>
        <v>0.958546416777637</v>
      </c>
      <c r="J109" s="59">
        <f t="shared" si="26"/>
        <v>0.9500831419266</v>
      </c>
      <c r="K109" s="59">
        <f t="shared" si="27"/>
        <v>0.952371964421161</v>
      </c>
      <c r="L109" s="59">
        <f t="shared" si="28"/>
        <v>0.976150956400473</v>
      </c>
      <c r="M109" s="46"/>
      <c r="N109" s="46"/>
      <c r="O109" s="46"/>
      <c r="P109" s="46"/>
      <c r="U109" s="53">
        <f>ENERGY_CONSUME_SPLIT!BY55</f>
        <v>0</v>
      </c>
      <c r="V109" s="53">
        <f>ENERGY_CONSUME_SPLIT!BZ55</f>
        <v>0</v>
      </c>
      <c r="W109" s="53">
        <f>ENERGY_CONSUME_SPLIT!CA55</f>
        <v>0</v>
      </c>
      <c r="X109" s="53">
        <f>ENERGY_CONSUME_SPLIT!CB55</f>
        <v>0</v>
      </c>
      <c r="Y109" s="53">
        <f>ENERGY_CONSUME_SPLIT!CC55</f>
        <v>0</v>
      </c>
      <c r="Z109" s="53">
        <f>ENERGY_CONSUME_SPLIT!CD55</f>
        <v>0</v>
      </c>
      <c r="AA109" s="53">
        <f>ENERGY_CONSUME_SPLIT!CE55</f>
        <v>0</v>
      </c>
    </row>
    <row r="110" ht="14.5" spans="1:27">
      <c r="A110" s="34" t="s">
        <v>75</v>
      </c>
      <c r="B110" s="26"/>
      <c r="C110" s="26" t="s">
        <v>275</v>
      </c>
      <c r="D110" s="26" t="s">
        <v>136</v>
      </c>
      <c r="E110" s="26" t="s">
        <v>169</v>
      </c>
      <c r="F110" s="59">
        <f t="shared" si="22"/>
        <v>0.970011830644902</v>
      </c>
      <c r="G110" s="59">
        <f t="shared" si="23"/>
        <v>0.973093845585806</v>
      </c>
      <c r="H110" s="59">
        <f t="shared" si="24"/>
        <v>0.963028793007524</v>
      </c>
      <c r="I110" s="59">
        <f t="shared" si="25"/>
        <v>0.958546416777637</v>
      </c>
      <c r="J110" s="59">
        <f t="shared" si="26"/>
        <v>0.9500831419266</v>
      </c>
      <c r="K110" s="59">
        <f t="shared" si="27"/>
        <v>0.952371964421161</v>
      </c>
      <c r="L110" s="59">
        <f t="shared" si="28"/>
        <v>0.976150956400473</v>
      </c>
      <c r="M110" s="46"/>
      <c r="N110" s="46"/>
      <c r="O110" s="46"/>
      <c r="P110" s="46"/>
      <c r="U110" s="53">
        <f>ENERGY_CONSUME_SPLIT!BY56</f>
        <v>0</v>
      </c>
      <c r="V110" s="53">
        <f>ENERGY_CONSUME_SPLIT!BZ56</f>
        <v>0.4</v>
      </c>
      <c r="W110" s="53">
        <f>ENERGY_CONSUME_SPLIT!CA56</f>
        <v>0.1</v>
      </c>
      <c r="X110" s="53">
        <f>ENERGY_CONSUME_SPLIT!CB56</f>
        <v>0</v>
      </c>
      <c r="Y110" s="53">
        <f>ENERGY_CONSUME_SPLIT!CC56</f>
        <v>0</v>
      </c>
      <c r="Z110" s="53">
        <f>ENERGY_CONSUME_SPLIT!CD56</f>
        <v>0.1</v>
      </c>
      <c r="AA110" s="53">
        <f>ENERGY_CONSUME_SPLIT!CE56</f>
        <v>0.1</v>
      </c>
    </row>
    <row r="111" ht="14.5" spans="1:27">
      <c r="A111" s="35" t="s">
        <v>35</v>
      </c>
      <c r="B111" s="26"/>
      <c r="C111" s="26" t="s">
        <v>276</v>
      </c>
      <c r="D111" s="26" t="s">
        <v>218</v>
      </c>
      <c r="E111" s="26" t="s">
        <v>171</v>
      </c>
      <c r="F111" s="59">
        <f t="shared" si="22"/>
        <v>0.970011830644902</v>
      </c>
      <c r="G111" s="59">
        <f t="shared" si="23"/>
        <v>0.973093845585806</v>
      </c>
      <c r="H111" s="59">
        <f t="shared" si="24"/>
        <v>0.963028793007524</v>
      </c>
      <c r="I111" s="59">
        <f t="shared" si="25"/>
        <v>0.958546416777637</v>
      </c>
      <c r="J111" s="59">
        <f t="shared" si="26"/>
        <v>0.9500831419266</v>
      </c>
      <c r="K111" s="59">
        <f t="shared" si="27"/>
        <v>0.952371964421161</v>
      </c>
      <c r="L111" s="59">
        <f t="shared" si="28"/>
        <v>0.976150956400473</v>
      </c>
      <c r="M111" s="46"/>
      <c r="N111" s="29" t="s">
        <v>456</v>
      </c>
      <c r="O111" s="46"/>
      <c r="P111" s="46"/>
      <c r="U111" s="53">
        <f>ENERGY_CONSUME_SPLIT!CK51</f>
        <v>0</v>
      </c>
      <c r="V111" s="53">
        <f>ENERGY_CONSUME_SPLIT!CL51</f>
        <v>0</v>
      </c>
      <c r="W111" s="53">
        <f>ENERGY_CONSUME_SPLIT!CM51</f>
        <v>0</v>
      </c>
      <c r="X111" s="53">
        <f>ENERGY_CONSUME_SPLIT!CN51</f>
        <v>0</v>
      </c>
      <c r="Y111" s="53">
        <f>ENERGY_CONSUME_SPLIT!CO51</f>
        <v>0</v>
      </c>
      <c r="Z111" s="53">
        <f>ENERGY_CONSUME_SPLIT!CP51</f>
        <v>0</v>
      </c>
      <c r="AA111" s="53">
        <f>ENERGY_CONSUME_SPLIT!CQ51</f>
        <v>0</v>
      </c>
    </row>
    <row r="112" ht="14.5" spans="1:27">
      <c r="A112" s="35" t="s">
        <v>113</v>
      </c>
      <c r="B112" s="26"/>
      <c r="C112" s="26" t="s">
        <v>277</v>
      </c>
      <c r="D112" s="26" t="s">
        <v>222</v>
      </c>
      <c r="E112" s="26" t="s">
        <v>171</v>
      </c>
      <c r="F112" s="59">
        <f t="shared" si="22"/>
        <v>0.970011830644902</v>
      </c>
      <c r="G112" s="59">
        <f t="shared" si="23"/>
        <v>0.973093845585806</v>
      </c>
      <c r="H112" s="59">
        <f t="shared" si="24"/>
        <v>0.963028793007524</v>
      </c>
      <c r="I112" s="59">
        <f t="shared" si="25"/>
        <v>0.958546416777637</v>
      </c>
      <c r="J112" s="59">
        <f t="shared" si="26"/>
        <v>0.9500831419266</v>
      </c>
      <c r="K112" s="59">
        <f t="shared" si="27"/>
        <v>0.952371964421161</v>
      </c>
      <c r="L112" s="59">
        <f t="shared" si="28"/>
        <v>0.976150956400473</v>
      </c>
      <c r="M112" s="46"/>
      <c r="N112" s="46"/>
      <c r="O112" s="46"/>
      <c r="P112" s="46"/>
      <c r="U112" s="53">
        <f>ENERGY_CONSUME_SPLIT!CK52</f>
        <v>0</v>
      </c>
      <c r="V112" s="53">
        <f>ENERGY_CONSUME_SPLIT!CL52</f>
        <v>0.1</v>
      </c>
      <c r="W112" s="53">
        <f>ENERGY_CONSUME_SPLIT!CM52</f>
        <v>0.5</v>
      </c>
      <c r="X112" s="53">
        <f>ENERGY_CONSUME_SPLIT!CN52</f>
        <v>0</v>
      </c>
      <c r="Y112" s="53">
        <f>ENERGY_CONSUME_SPLIT!CO52</f>
        <v>0</v>
      </c>
      <c r="Z112" s="53">
        <f>ENERGY_CONSUME_SPLIT!CP52</f>
        <v>0.2</v>
      </c>
      <c r="AA112" s="53">
        <f>ENERGY_CONSUME_SPLIT!CQ52</f>
        <v>0.1</v>
      </c>
    </row>
    <row r="113" ht="14.5" spans="1:27">
      <c r="A113" s="32" t="s">
        <v>61</v>
      </c>
      <c r="B113" s="26"/>
      <c r="C113" s="26" t="s">
        <v>278</v>
      </c>
      <c r="D113" s="26" t="s">
        <v>224</v>
      </c>
      <c r="E113" s="26" t="s">
        <v>171</v>
      </c>
      <c r="F113" s="59">
        <f t="shared" si="22"/>
        <v>0.970011830644902</v>
      </c>
      <c r="G113" s="59">
        <f t="shared" si="23"/>
        <v>0.973093845585806</v>
      </c>
      <c r="H113" s="59">
        <f t="shared" si="24"/>
        <v>0.963028793007524</v>
      </c>
      <c r="I113" s="59">
        <f t="shared" si="25"/>
        <v>0.958546416777637</v>
      </c>
      <c r="J113" s="59">
        <f t="shared" si="26"/>
        <v>0.9500831419266</v>
      </c>
      <c r="K113" s="59">
        <f t="shared" si="27"/>
        <v>0.952371964421161</v>
      </c>
      <c r="L113" s="59">
        <f t="shared" si="28"/>
        <v>0.976150956400473</v>
      </c>
      <c r="M113" s="46"/>
      <c r="N113" s="46"/>
      <c r="O113" s="46"/>
      <c r="P113" s="46"/>
      <c r="U113" s="53">
        <f>ENERGY_CONSUME_SPLIT!CK53</f>
        <v>0</v>
      </c>
      <c r="V113" s="53">
        <f>ENERGY_CONSUME_SPLIT!CL53</f>
        <v>0.1</v>
      </c>
      <c r="W113" s="53">
        <f>ENERGY_CONSUME_SPLIT!CM53</f>
        <v>0</v>
      </c>
      <c r="X113" s="53">
        <f>ENERGY_CONSUME_SPLIT!CN53</f>
        <v>0</v>
      </c>
      <c r="Y113" s="53">
        <f>ENERGY_CONSUME_SPLIT!CO53</f>
        <v>0</v>
      </c>
      <c r="Z113" s="53">
        <f>ENERGY_CONSUME_SPLIT!CP53</f>
        <v>0</v>
      </c>
      <c r="AA113" s="53">
        <f>ENERGY_CONSUME_SPLIT!CQ53</f>
        <v>0</v>
      </c>
    </row>
    <row r="114" ht="14.5" spans="1:27">
      <c r="A114" s="31" t="s">
        <v>65</v>
      </c>
      <c r="B114" s="26"/>
      <c r="C114" s="26" t="s">
        <v>279</v>
      </c>
      <c r="D114" s="26" t="s">
        <v>226</v>
      </c>
      <c r="E114" s="26" t="s">
        <v>171</v>
      </c>
      <c r="F114" s="59">
        <f t="shared" si="22"/>
        <v>0.970011830644902</v>
      </c>
      <c r="G114" s="59">
        <f t="shared" si="23"/>
        <v>0.973093845585806</v>
      </c>
      <c r="H114" s="59">
        <f t="shared" si="24"/>
        <v>0.963028793007524</v>
      </c>
      <c r="I114" s="59">
        <f t="shared" si="25"/>
        <v>0.958546416777637</v>
      </c>
      <c r="J114" s="59">
        <f t="shared" si="26"/>
        <v>0.9500831419266</v>
      </c>
      <c r="K114" s="59">
        <f t="shared" si="27"/>
        <v>0.952371964421161</v>
      </c>
      <c r="L114" s="59">
        <f t="shared" si="28"/>
        <v>0.976150956400473</v>
      </c>
      <c r="M114" s="46"/>
      <c r="N114" s="46"/>
      <c r="O114" s="46"/>
      <c r="P114" s="46"/>
      <c r="U114" s="53">
        <f>ENERGY_CONSUME_SPLIT!CK54</f>
        <v>0</v>
      </c>
      <c r="V114" s="53">
        <f>ENERGY_CONSUME_SPLIT!CL54</f>
        <v>0</v>
      </c>
      <c r="W114" s="53">
        <f>ENERGY_CONSUME_SPLIT!CM54</f>
        <v>0</v>
      </c>
      <c r="X114" s="53">
        <f>ENERGY_CONSUME_SPLIT!CN54</f>
        <v>0</v>
      </c>
      <c r="Y114" s="53">
        <f>ENERGY_CONSUME_SPLIT!CO54</f>
        <v>0</v>
      </c>
      <c r="Z114" s="53">
        <f>ENERGY_CONSUME_SPLIT!CP54</f>
        <v>0</v>
      </c>
      <c r="AA114" s="53">
        <f>ENERGY_CONSUME_SPLIT!CQ54</f>
        <v>0</v>
      </c>
    </row>
    <row r="115" ht="14.5" spans="1:27">
      <c r="A115" s="31" t="s">
        <v>70</v>
      </c>
      <c r="B115" s="26"/>
      <c r="C115" s="26" t="s">
        <v>280</v>
      </c>
      <c r="D115" s="26" t="s">
        <v>228</v>
      </c>
      <c r="E115" s="26" t="s">
        <v>171</v>
      </c>
      <c r="F115" s="59">
        <f t="shared" si="22"/>
        <v>0.970011830644902</v>
      </c>
      <c r="G115" s="59">
        <f t="shared" si="23"/>
        <v>0.973093845585806</v>
      </c>
      <c r="H115" s="59">
        <f t="shared" si="24"/>
        <v>0.963028793007524</v>
      </c>
      <c r="I115" s="59">
        <f t="shared" si="25"/>
        <v>0.958546416777637</v>
      </c>
      <c r="J115" s="59">
        <f t="shared" si="26"/>
        <v>0.9500831419266</v>
      </c>
      <c r="K115" s="59">
        <f t="shared" si="27"/>
        <v>0.952371964421161</v>
      </c>
      <c r="L115" s="59">
        <f t="shared" si="28"/>
        <v>0.976150956400473</v>
      </c>
      <c r="M115" s="46"/>
      <c r="N115" s="46"/>
      <c r="O115" s="46"/>
      <c r="P115" s="46"/>
      <c r="U115" s="53">
        <f>ENERGY_CONSUME_SPLIT!CK55</f>
        <v>0</v>
      </c>
      <c r="V115" s="53">
        <f>ENERGY_CONSUME_SPLIT!CL55</f>
        <v>0</v>
      </c>
      <c r="W115" s="53">
        <f>ENERGY_CONSUME_SPLIT!CM55</f>
        <v>0</v>
      </c>
      <c r="X115" s="53">
        <f>ENERGY_CONSUME_SPLIT!CN55</f>
        <v>0</v>
      </c>
      <c r="Y115" s="53">
        <f>ENERGY_CONSUME_SPLIT!CO55</f>
        <v>0</v>
      </c>
      <c r="Z115" s="53">
        <f>ENERGY_CONSUME_SPLIT!CP55</f>
        <v>0</v>
      </c>
      <c r="AA115" s="53">
        <f>ENERGY_CONSUME_SPLIT!CQ55</f>
        <v>0</v>
      </c>
    </row>
    <row r="116" ht="14.5" spans="1:27">
      <c r="A116" s="34" t="s">
        <v>75</v>
      </c>
      <c r="B116" s="26"/>
      <c r="C116" s="26" t="s">
        <v>281</v>
      </c>
      <c r="D116" s="26" t="s">
        <v>136</v>
      </c>
      <c r="E116" s="26" t="s">
        <v>171</v>
      </c>
      <c r="F116" s="59">
        <f t="shared" si="22"/>
        <v>0.970011830644902</v>
      </c>
      <c r="G116" s="59">
        <f t="shared" si="23"/>
        <v>0.973093845585806</v>
      </c>
      <c r="H116" s="59">
        <f t="shared" si="24"/>
        <v>0.963028793007524</v>
      </c>
      <c r="I116" s="59">
        <f t="shared" si="25"/>
        <v>0.958546416777637</v>
      </c>
      <c r="J116" s="59">
        <f t="shared" si="26"/>
        <v>0.9500831419266</v>
      </c>
      <c r="K116" s="59">
        <f t="shared" si="27"/>
        <v>0.952371964421161</v>
      </c>
      <c r="L116" s="59">
        <f t="shared" si="28"/>
        <v>0.976150956400473</v>
      </c>
      <c r="M116" s="46"/>
      <c r="N116" s="46"/>
      <c r="O116" s="46"/>
      <c r="P116" s="46"/>
      <c r="U116" s="53">
        <f>ENERGY_CONSUME_SPLIT!CK56</f>
        <v>0</v>
      </c>
      <c r="V116" s="53">
        <f>ENERGY_CONSUME_SPLIT!CL56</f>
        <v>0</v>
      </c>
      <c r="W116" s="53">
        <f>ENERGY_CONSUME_SPLIT!CM56</f>
        <v>0</v>
      </c>
      <c r="X116" s="53">
        <f>ENERGY_CONSUME_SPLIT!CN56</f>
        <v>0</v>
      </c>
      <c r="Y116" s="53">
        <f>ENERGY_CONSUME_SPLIT!CO56</f>
        <v>0</v>
      </c>
      <c r="Z116" s="53">
        <f>ENERGY_CONSUME_SPLIT!CP56</f>
        <v>0</v>
      </c>
      <c r="AA116" s="53">
        <f>ENERGY_CONSUME_SPLIT!CQ56</f>
        <v>0</v>
      </c>
    </row>
    <row r="117" ht="14.5" spans="1:27">
      <c r="A117" s="35" t="s">
        <v>35</v>
      </c>
      <c r="B117" s="26"/>
      <c r="C117" s="26" t="s">
        <v>282</v>
      </c>
      <c r="D117" s="26" t="s">
        <v>218</v>
      </c>
      <c r="E117" s="26" t="s">
        <v>173</v>
      </c>
      <c r="F117" s="59">
        <f t="shared" si="22"/>
        <v>0.970011830644902</v>
      </c>
      <c r="G117" s="59">
        <f t="shared" si="23"/>
        <v>0.973093845585806</v>
      </c>
      <c r="H117" s="59">
        <f t="shared" si="24"/>
        <v>0.963028793007524</v>
      </c>
      <c r="I117" s="59">
        <f t="shared" si="25"/>
        <v>0.958546416777637</v>
      </c>
      <c r="J117" s="59">
        <f t="shared" si="26"/>
        <v>0.9500831419266</v>
      </c>
      <c r="K117" s="59">
        <f t="shared" si="27"/>
        <v>0.952371964421161</v>
      </c>
      <c r="L117" s="59">
        <f t="shared" si="28"/>
        <v>0.976150956400473</v>
      </c>
      <c r="M117" s="46"/>
      <c r="N117" s="29" t="s">
        <v>457</v>
      </c>
      <c r="O117" s="46"/>
      <c r="P117" s="46"/>
      <c r="U117" s="53">
        <f>ENERGY_CONSUME_SPLIT!CW51</f>
        <v>0</v>
      </c>
      <c r="V117" s="53">
        <f>ENERGY_CONSUME_SPLIT!CX51</f>
        <v>0.1</v>
      </c>
      <c r="W117" s="53">
        <f>ENERGY_CONSUME_SPLIT!CY51</f>
        <v>0.1</v>
      </c>
      <c r="X117" s="53">
        <f>ENERGY_CONSUME_SPLIT!CZ51</f>
        <v>0</v>
      </c>
      <c r="Y117" s="53">
        <f>ENERGY_CONSUME_SPLIT!DA51</f>
        <v>0</v>
      </c>
      <c r="Z117" s="53">
        <f>ENERGY_CONSUME_SPLIT!DB51</f>
        <v>0</v>
      </c>
      <c r="AA117" s="53">
        <f>ENERGY_CONSUME_SPLIT!DC51</f>
        <v>0</v>
      </c>
    </row>
    <row r="118" ht="14.5" spans="1:27">
      <c r="A118" s="35" t="s">
        <v>113</v>
      </c>
      <c r="B118" s="26"/>
      <c r="C118" s="26" t="s">
        <v>283</v>
      </c>
      <c r="D118" s="26" t="s">
        <v>222</v>
      </c>
      <c r="E118" s="26" t="s">
        <v>173</v>
      </c>
      <c r="F118" s="59">
        <f t="shared" si="22"/>
        <v>0.970011830644902</v>
      </c>
      <c r="G118" s="59">
        <f t="shared" si="23"/>
        <v>0.973093845585806</v>
      </c>
      <c r="H118" s="59">
        <f t="shared" si="24"/>
        <v>0.963028793007524</v>
      </c>
      <c r="I118" s="59">
        <f t="shared" si="25"/>
        <v>0.958546416777637</v>
      </c>
      <c r="J118" s="59">
        <f t="shared" si="26"/>
        <v>0.9500831419266</v>
      </c>
      <c r="K118" s="59">
        <f t="shared" si="27"/>
        <v>0.952371964421161</v>
      </c>
      <c r="L118" s="59">
        <f t="shared" si="28"/>
        <v>0.976150956400473</v>
      </c>
      <c r="M118" s="46"/>
      <c r="N118" s="46"/>
      <c r="O118" s="46"/>
      <c r="P118" s="46"/>
      <c r="U118" s="53">
        <f>ENERGY_CONSUME_SPLIT!CW52</f>
        <v>0.1</v>
      </c>
      <c r="V118" s="53">
        <f>ENERGY_CONSUME_SPLIT!CX52</f>
        <v>0.4</v>
      </c>
      <c r="W118" s="53">
        <f>ENERGY_CONSUME_SPLIT!CY52</f>
        <v>1.9</v>
      </c>
      <c r="X118" s="53">
        <f>ENERGY_CONSUME_SPLIT!CZ52</f>
        <v>0.1</v>
      </c>
      <c r="Y118" s="53">
        <f>ENERGY_CONSUME_SPLIT!DA52</f>
        <v>0.2</v>
      </c>
      <c r="Z118" s="53">
        <f>ENERGY_CONSUME_SPLIT!DB52</f>
        <v>1.1</v>
      </c>
      <c r="AA118" s="53">
        <f>ENERGY_CONSUME_SPLIT!DC52</f>
        <v>0.7</v>
      </c>
    </row>
    <row r="119" ht="14.5" spans="1:27">
      <c r="A119" s="32" t="s">
        <v>61</v>
      </c>
      <c r="B119" s="26"/>
      <c r="C119" s="26" t="s">
        <v>284</v>
      </c>
      <c r="D119" s="26" t="s">
        <v>224</v>
      </c>
      <c r="E119" s="26" t="s">
        <v>173</v>
      </c>
      <c r="F119" s="59">
        <f t="shared" si="22"/>
        <v>0.970011830644902</v>
      </c>
      <c r="G119" s="59">
        <f t="shared" si="23"/>
        <v>0.973093845585806</v>
      </c>
      <c r="H119" s="59">
        <f t="shared" si="24"/>
        <v>0.963028793007524</v>
      </c>
      <c r="I119" s="59">
        <f t="shared" si="25"/>
        <v>0.958546416777637</v>
      </c>
      <c r="J119" s="59">
        <f t="shared" si="26"/>
        <v>0.9500831419266</v>
      </c>
      <c r="K119" s="59">
        <f t="shared" si="27"/>
        <v>0.952371964421161</v>
      </c>
      <c r="L119" s="59">
        <f t="shared" si="28"/>
        <v>0.976150956400473</v>
      </c>
      <c r="M119" s="46"/>
      <c r="N119" s="46"/>
      <c r="O119" s="46"/>
      <c r="P119" s="46"/>
      <c r="U119" s="53">
        <f>ENERGY_CONSUME_SPLIT!CW53</f>
        <v>0</v>
      </c>
      <c r="V119" s="53">
        <f>ENERGY_CONSUME_SPLIT!CX53</f>
        <v>0.3</v>
      </c>
      <c r="W119" s="53">
        <f>ENERGY_CONSUME_SPLIT!CY53</f>
        <v>0</v>
      </c>
      <c r="X119" s="53">
        <f>ENERGY_CONSUME_SPLIT!CZ53</f>
        <v>0</v>
      </c>
      <c r="Y119" s="53">
        <f>ENERGY_CONSUME_SPLIT!DA53</f>
        <v>0</v>
      </c>
      <c r="Z119" s="53">
        <f>ENERGY_CONSUME_SPLIT!DB53</f>
        <v>0</v>
      </c>
      <c r="AA119" s="53">
        <f>ENERGY_CONSUME_SPLIT!DC53</f>
        <v>0</v>
      </c>
    </row>
    <row r="120" ht="14.5" spans="1:27">
      <c r="A120" s="31" t="s">
        <v>65</v>
      </c>
      <c r="B120" s="26"/>
      <c r="C120" s="26" t="s">
        <v>285</v>
      </c>
      <c r="D120" s="26" t="s">
        <v>226</v>
      </c>
      <c r="E120" s="26" t="s">
        <v>173</v>
      </c>
      <c r="F120" s="59">
        <f t="shared" si="22"/>
        <v>0.970011830644902</v>
      </c>
      <c r="G120" s="59">
        <f t="shared" si="23"/>
        <v>0.973093845585806</v>
      </c>
      <c r="H120" s="59">
        <f t="shared" si="24"/>
        <v>0.963028793007524</v>
      </c>
      <c r="I120" s="59">
        <f t="shared" si="25"/>
        <v>0.958546416777637</v>
      </c>
      <c r="J120" s="59">
        <f t="shared" si="26"/>
        <v>0.9500831419266</v>
      </c>
      <c r="K120" s="59">
        <f t="shared" si="27"/>
        <v>0.952371964421161</v>
      </c>
      <c r="L120" s="59">
        <f t="shared" si="28"/>
        <v>0.976150956400473</v>
      </c>
      <c r="M120" s="46"/>
      <c r="N120" s="46"/>
      <c r="O120" s="46"/>
      <c r="P120" s="46"/>
      <c r="U120" s="53">
        <f>ENERGY_CONSUME_SPLIT!CW54</f>
        <v>0</v>
      </c>
      <c r="V120" s="53">
        <f>ENERGY_CONSUME_SPLIT!CX54</f>
        <v>0</v>
      </c>
      <c r="W120" s="53">
        <f>ENERGY_CONSUME_SPLIT!CY54</f>
        <v>0</v>
      </c>
      <c r="X120" s="53">
        <f>ENERGY_CONSUME_SPLIT!CZ54</f>
        <v>0</v>
      </c>
      <c r="Y120" s="53">
        <f>ENERGY_CONSUME_SPLIT!DA54</f>
        <v>0</v>
      </c>
      <c r="Z120" s="53">
        <f>ENERGY_CONSUME_SPLIT!DB54</f>
        <v>0</v>
      </c>
      <c r="AA120" s="53">
        <f>ENERGY_CONSUME_SPLIT!DC54</f>
        <v>0</v>
      </c>
    </row>
    <row r="121" ht="14.5" spans="1:27">
      <c r="A121" s="31" t="s">
        <v>70</v>
      </c>
      <c r="B121" s="26"/>
      <c r="C121" s="26" t="s">
        <v>286</v>
      </c>
      <c r="D121" s="26" t="s">
        <v>228</v>
      </c>
      <c r="E121" s="26" t="s">
        <v>173</v>
      </c>
      <c r="F121" s="59">
        <f t="shared" si="22"/>
        <v>0.970011830644902</v>
      </c>
      <c r="G121" s="59">
        <f t="shared" si="23"/>
        <v>0.973093845585806</v>
      </c>
      <c r="H121" s="59">
        <f t="shared" si="24"/>
        <v>0.963028793007524</v>
      </c>
      <c r="I121" s="59">
        <f t="shared" si="25"/>
        <v>0.958546416777637</v>
      </c>
      <c r="J121" s="59">
        <f t="shared" si="26"/>
        <v>0.9500831419266</v>
      </c>
      <c r="K121" s="59">
        <f t="shared" si="27"/>
        <v>0.952371964421161</v>
      </c>
      <c r="L121" s="59">
        <f t="shared" si="28"/>
        <v>0.976150956400473</v>
      </c>
      <c r="M121" s="46"/>
      <c r="N121" s="46"/>
      <c r="O121" s="46"/>
      <c r="P121" s="46"/>
      <c r="U121" s="53">
        <f>ENERGY_CONSUME_SPLIT!CW55</f>
        <v>0</v>
      </c>
      <c r="V121" s="53">
        <f>ENERGY_CONSUME_SPLIT!CX55</f>
        <v>0</v>
      </c>
      <c r="W121" s="53">
        <f>ENERGY_CONSUME_SPLIT!CY55</f>
        <v>0</v>
      </c>
      <c r="X121" s="53">
        <f>ENERGY_CONSUME_SPLIT!CZ55</f>
        <v>0</v>
      </c>
      <c r="Y121" s="53">
        <f>ENERGY_CONSUME_SPLIT!DA55</f>
        <v>0</v>
      </c>
      <c r="Z121" s="53">
        <f>ENERGY_CONSUME_SPLIT!DB55</f>
        <v>0</v>
      </c>
      <c r="AA121" s="53">
        <f>ENERGY_CONSUME_SPLIT!DC55</f>
        <v>0</v>
      </c>
    </row>
    <row r="122" ht="14.5" spans="1:27">
      <c r="A122" s="34" t="s">
        <v>75</v>
      </c>
      <c r="B122" s="26"/>
      <c r="C122" s="26" t="s">
        <v>287</v>
      </c>
      <c r="D122" s="26" t="s">
        <v>136</v>
      </c>
      <c r="E122" s="26" t="s">
        <v>173</v>
      </c>
      <c r="F122" s="59">
        <f t="shared" si="22"/>
        <v>0.970011830644902</v>
      </c>
      <c r="G122" s="59">
        <f t="shared" si="23"/>
        <v>0.973093845585806</v>
      </c>
      <c r="H122" s="59">
        <f t="shared" si="24"/>
        <v>0.963028793007524</v>
      </c>
      <c r="I122" s="59">
        <f t="shared" si="25"/>
        <v>0.958546416777637</v>
      </c>
      <c r="J122" s="59">
        <f t="shared" si="26"/>
        <v>0.9500831419266</v>
      </c>
      <c r="K122" s="59">
        <f t="shared" si="27"/>
        <v>0.952371964421161</v>
      </c>
      <c r="L122" s="59">
        <f t="shared" si="28"/>
        <v>0.976150956400473</v>
      </c>
      <c r="M122" s="46"/>
      <c r="N122" s="46"/>
      <c r="O122" s="46"/>
      <c r="P122" s="46"/>
      <c r="U122" s="53">
        <f>ENERGY_CONSUME_SPLIT!CW56</f>
        <v>0</v>
      </c>
      <c r="V122" s="53">
        <f>ENERGY_CONSUME_SPLIT!CX56</f>
        <v>0.1</v>
      </c>
      <c r="W122" s="53">
        <f>ENERGY_CONSUME_SPLIT!CY56</f>
        <v>0</v>
      </c>
      <c r="X122" s="53">
        <f>ENERGY_CONSUME_SPLIT!CZ56</f>
        <v>0</v>
      </c>
      <c r="Y122" s="53">
        <f>ENERGY_CONSUME_SPLIT!DA56</f>
        <v>0</v>
      </c>
      <c r="Z122" s="53">
        <f>ENERGY_CONSUME_SPLIT!DB56</f>
        <v>0</v>
      </c>
      <c r="AA122" s="53">
        <f>ENERGY_CONSUME_SPLIT!DC56</f>
        <v>0.1</v>
      </c>
    </row>
    <row r="123" ht="14.5" spans="1:27">
      <c r="A123" s="35" t="s">
        <v>35</v>
      </c>
      <c r="B123" s="26"/>
      <c r="C123" s="26" t="s">
        <v>288</v>
      </c>
      <c r="D123" s="26" t="s">
        <v>218</v>
      </c>
      <c r="E123" s="26" t="s">
        <v>175</v>
      </c>
      <c r="F123" s="59">
        <f t="shared" si="22"/>
        <v>0.970011830644902</v>
      </c>
      <c r="G123" s="59">
        <f t="shared" si="23"/>
        <v>0.973093845585806</v>
      </c>
      <c r="H123" s="59">
        <f t="shared" si="24"/>
        <v>0.963028793007524</v>
      </c>
      <c r="I123" s="59">
        <f t="shared" si="25"/>
        <v>0.958546416777637</v>
      </c>
      <c r="J123" s="59">
        <f t="shared" si="26"/>
        <v>0.9500831419266</v>
      </c>
      <c r="K123" s="59">
        <f t="shared" si="27"/>
        <v>0.952371964421161</v>
      </c>
      <c r="L123" s="59">
        <f t="shared" si="28"/>
        <v>0.976150956400473</v>
      </c>
      <c r="M123" s="46"/>
      <c r="N123" s="46" t="s">
        <v>458</v>
      </c>
      <c r="O123" s="46"/>
      <c r="P123" s="46"/>
      <c r="U123" s="53">
        <f>ENERGY_CONSUME_SPLIT!DI51</f>
        <v>0</v>
      </c>
      <c r="V123" s="53">
        <f>ENERGY_CONSUME_SPLIT!DJ51</f>
        <v>0</v>
      </c>
      <c r="W123" s="53">
        <f>ENERGY_CONSUME_SPLIT!DK51</f>
        <v>0</v>
      </c>
      <c r="X123" s="53">
        <f>ENERGY_CONSUME_SPLIT!DL51</f>
        <v>0</v>
      </c>
      <c r="Y123" s="53">
        <f>ENERGY_CONSUME_SPLIT!DM51</f>
        <v>0</v>
      </c>
      <c r="Z123" s="53">
        <f>ENERGY_CONSUME_SPLIT!DN51</f>
        <v>0</v>
      </c>
      <c r="AA123" s="53">
        <f>ENERGY_CONSUME_SPLIT!DO51</f>
        <v>0</v>
      </c>
    </row>
    <row r="124" ht="14.5" spans="1:27">
      <c r="A124" s="35" t="s">
        <v>113</v>
      </c>
      <c r="B124" s="26"/>
      <c r="C124" s="26" t="s">
        <v>289</v>
      </c>
      <c r="D124" s="26" t="s">
        <v>222</v>
      </c>
      <c r="E124" s="26" t="s">
        <v>175</v>
      </c>
      <c r="F124" s="59">
        <f t="shared" si="22"/>
        <v>0.970011830644902</v>
      </c>
      <c r="G124" s="59">
        <f t="shared" si="23"/>
        <v>0.973093845585806</v>
      </c>
      <c r="H124" s="59">
        <f t="shared" si="24"/>
        <v>0.963028793007524</v>
      </c>
      <c r="I124" s="59">
        <f t="shared" si="25"/>
        <v>0.958546416777637</v>
      </c>
      <c r="J124" s="59">
        <f t="shared" si="26"/>
        <v>0.9500831419266</v>
      </c>
      <c r="K124" s="59">
        <f t="shared" si="27"/>
        <v>0.952371964421161</v>
      </c>
      <c r="L124" s="59">
        <f t="shared" si="28"/>
        <v>0.976150956400473</v>
      </c>
      <c r="M124" s="46"/>
      <c r="N124" s="46"/>
      <c r="O124" s="46"/>
      <c r="P124" s="46"/>
      <c r="U124" s="53">
        <f>ENERGY_CONSUME_SPLIT!DI52</f>
        <v>0</v>
      </c>
      <c r="V124" s="53">
        <f>ENERGY_CONSUME_SPLIT!DJ52</f>
        <v>0.1</v>
      </c>
      <c r="W124" s="53">
        <f>ENERGY_CONSUME_SPLIT!DK52</f>
        <v>0.4</v>
      </c>
      <c r="X124" s="53">
        <f>ENERGY_CONSUME_SPLIT!DL52</f>
        <v>0</v>
      </c>
      <c r="Y124" s="53">
        <f>ENERGY_CONSUME_SPLIT!DM52</f>
        <v>0</v>
      </c>
      <c r="Z124" s="53">
        <f>ENERGY_CONSUME_SPLIT!DN52</f>
        <v>0.1</v>
      </c>
      <c r="AA124" s="53">
        <f>ENERGY_CONSUME_SPLIT!DO52</f>
        <v>0.1</v>
      </c>
    </row>
    <row r="125" ht="14.5" spans="1:27">
      <c r="A125" s="32" t="s">
        <v>61</v>
      </c>
      <c r="B125" s="26"/>
      <c r="C125" s="26" t="s">
        <v>290</v>
      </c>
      <c r="D125" s="26" t="s">
        <v>224</v>
      </c>
      <c r="E125" s="26" t="s">
        <v>175</v>
      </c>
      <c r="F125" s="59">
        <f t="shared" si="22"/>
        <v>0.970011830644902</v>
      </c>
      <c r="G125" s="59">
        <f t="shared" si="23"/>
        <v>0.973093845585806</v>
      </c>
      <c r="H125" s="59">
        <f t="shared" si="24"/>
        <v>0.963028793007524</v>
      </c>
      <c r="I125" s="59">
        <f t="shared" si="25"/>
        <v>0.958546416777637</v>
      </c>
      <c r="J125" s="59">
        <f t="shared" si="26"/>
        <v>0.9500831419266</v>
      </c>
      <c r="K125" s="59">
        <f t="shared" si="27"/>
        <v>0.952371964421161</v>
      </c>
      <c r="L125" s="59">
        <f t="shared" si="28"/>
        <v>0.976150956400473</v>
      </c>
      <c r="M125" s="46"/>
      <c r="N125" s="46"/>
      <c r="O125" s="46"/>
      <c r="P125" s="46"/>
      <c r="U125" s="53">
        <f>ENERGY_CONSUME_SPLIT!DI53</f>
        <v>0</v>
      </c>
      <c r="V125" s="53">
        <f>ENERGY_CONSUME_SPLIT!DJ53</f>
        <v>0</v>
      </c>
      <c r="W125" s="53">
        <f>ENERGY_CONSUME_SPLIT!DK53</f>
        <v>0</v>
      </c>
      <c r="X125" s="53">
        <f>ENERGY_CONSUME_SPLIT!DL53</f>
        <v>0</v>
      </c>
      <c r="Y125" s="53">
        <f>ENERGY_CONSUME_SPLIT!DM53</f>
        <v>0</v>
      </c>
      <c r="Z125" s="53">
        <f>ENERGY_CONSUME_SPLIT!DN53</f>
        <v>0</v>
      </c>
      <c r="AA125" s="53">
        <f>ENERGY_CONSUME_SPLIT!DO53</f>
        <v>0</v>
      </c>
    </row>
    <row r="126" ht="14.5" spans="1:27">
      <c r="A126" s="31" t="s">
        <v>65</v>
      </c>
      <c r="B126" s="26"/>
      <c r="C126" s="26" t="s">
        <v>291</v>
      </c>
      <c r="D126" s="26" t="s">
        <v>226</v>
      </c>
      <c r="E126" s="26" t="s">
        <v>175</v>
      </c>
      <c r="F126" s="59">
        <f t="shared" si="22"/>
        <v>0.970011830644902</v>
      </c>
      <c r="G126" s="59">
        <f t="shared" si="23"/>
        <v>0.973093845585806</v>
      </c>
      <c r="H126" s="59">
        <f t="shared" si="24"/>
        <v>0.963028793007524</v>
      </c>
      <c r="I126" s="59">
        <f t="shared" si="25"/>
        <v>0.958546416777637</v>
      </c>
      <c r="J126" s="59">
        <f t="shared" si="26"/>
        <v>0.9500831419266</v>
      </c>
      <c r="K126" s="59">
        <f t="shared" si="27"/>
        <v>0.952371964421161</v>
      </c>
      <c r="L126" s="59">
        <f t="shared" si="28"/>
        <v>0.976150956400473</v>
      </c>
      <c r="M126" s="46"/>
      <c r="N126" s="46"/>
      <c r="O126" s="46"/>
      <c r="P126" s="46"/>
      <c r="U126" s="53">
        <f>ENERGY_CONSUME_SPLIT!DI54</f>
        <v>0</v>
      </c>
      <c r="V126" s="53">
        <f>ENERGY_CONSUME_SPLIT!DJ54</f>
        <v>0</v>
      </c>
      <c r="W126" s="53">
        <f>ENERGY_CONSUME_SPLIT!DK54</f>
        <v>0</v>
      </c>
      <c r="X126" s="53">
        <f>ENERGY_CONSUME_SPLIT!DL54</f>
        <v>0</v>
      </c>
      <c r="Y126" s="53">
        <f>ENERGY_CONSUME_SPLIT!DM54</f>
        <v>0</v>
      </c>
      <c r="Z126" s="53">
        <f>ENERGY_CONSUME_SPLIT!DN54</f>
        <v>0</v>
      </c>
      <c r="AA126" s="53">
        <f>ENERGY_CONSUME_SPLIT!DO54</f>
        <v>0</v>
      </c>
    </row>
    <row r="127" ht="14.5" spans="1:27">
      <c r="A127" s="31" t="s">
        <v>70</v>
      </c>
      <c r="B127" s="26"/>
      <c r="C127" s="26" t="s">
        <v>292</v>
      </c>
      <c r="D127" s="26" t="s">
        <v>228</v>
      </c>
      <c r="E127" s="26" t="s">
        <v>175</v>
      </c>
      <c r="F127" s="59">
        <f t="shared" si="22"/>
        <v>0.970011830644902</v>
      </c>
      <c r="G127" s="59">
        <f t="shared" si="23"/>
        <v>0.973093845585806</v>
      </c>
      <c r="H127" s="59">
        <f t="shared" si="24"/>
        <v>0.963028793007524</v>
      </c>
      <c r="I127" s="59">
        <f t="shared" si="25"/>
        <v>0.958546416777637</v>
      </c>
      <c r="J127" s="59">
        <f t="shared" si="26"/>
        <v>0.9500831419266</v>
      </c>
      <c r="K127" s="59">
        <f t="shared" si="27"/>
        <v>0.952371964421161</v>
      </c>
      <c r="L127" s="59">
        <f t="shared" si="28"/>
        <v>0.976150956400473</v>
      </c>
      <c r="M127" s="46"/>
      <c r="N127" s="46"/>
      <c r="O127" s="46"/>
      <c r="P127" s="46"/>
      <c r="U127" s="53">
        <f>ENERGY_CONSUME_SPLIT!DI55</f>
        <v>0</v>
      </c>
      <c r="V127" s="53">
        <f>ENERGY_CONSUME_SPLIT!DJ55</f>
        <v>0</v>
      </c>
      <c r="W127" s="53">
        <f>ENERGY_CONSUME_SPLIT!DK55</f>
        <v>0</v>
      </c>
      <c r="X127" s="53">
        <f>ENERGY_CONSUME_SPLIT!DL55</f>
        <v>0</v>
      </c>
      <c r="Y127" s="53">
        <f>ENERGY_CONSUME_SPLIT!DM55</f>
        <v>0</v>
      </c>
      <c r="Z127" s="53">
        <f>ENERGY_CONSUME_SPLIT!DN55</f>
        <v>0</v>
      </c>
      <c r="AA127" s="53">
        <f>ENERGY_CONSUME_SPLIT!DO55</f>
        <v>0</v>
      </c>
    </row>
    <row r="128" ht="14.5" spans="1:27">
      <c r="A128" s="34" t="s">
        <v>75</v>
      </c>
      <c r="B128" s="26"/>
      <c r="C128" s="26" t="s">
        <v>293</v>
      </c>
      <c r="D128" s="26" t="s">
        <v>136</v>
      </c>
      <c r="E128" s="26" t="s">
        <v>175</v>
      </c>
      <c r="F128" s="59">
        <f t="shared" si="22"/>
        <v>0.970011830644902</v>
      </c>
      <c r="G128" s="59">
        <f t="shared" si="23"/>
        <v>0.973093845585806</v>
      </c>
      <c r="H128" s="59">
        <f t="shared" si="24"/>
        <v>0.963028793007524</v>
      </c>
      <c r="I128" s="59">
        <f t="shared" si="25"/>
        <v>0.958546416777637</v>
      </c>
      <c r="J128" s="59">
        <f t="shared" si="26"/>
        <v>0.9500831419266</v>
      </c>
      <c r="K128" s="59">
        <f t="shared" si="27"/>
        <v>0.952371964421161</v>
      </c>
      <c r="L128" s="59">
        <f t="shared" si="28"/>
        <v>0.976150956400473</v>
      </c>
      <c r="M128" s="46"/>
      <c r="N128" s="46"/>
      <c r="O128" s="46"/>
      <c r="P128" s="46"/>
      <c r="U128" s="53">
        <f>ENERGY_CONSUME_SPLIT!DI56</f>
        <v>0</v>
      </c>
      <c r="V128" s="53">
        <f>ENERGY_CONSUME_SPLIT!DJ56</f>
        <v>0</v>
      </c>
      <c r="W128" s="53">
        <f>ENERGY_CONSUME_SPLIT!DK56</f>
        <v>0</v>
      </c>
      <c r="X128" s="53">
        <f>ENERGY_CONSUME_SPLIT!DL56</f>
        <v>0</v>
      </c>
      <c r="Y128" s="53">
        <f>ENERGY_CONSUME_SPLIT!DM56</f>
        <v>0</v>
      </c>
      <c r="Z128" s="53">
        <f>ENERGY_CONSUME_SPLIT!DN56</f>
        <v>0</v>
      </c>
      <c r="AA128" s="53">
        <f>ENERGY_CONSUME_SPLIT!DO56</f>
        <v>0</v>
      </c>
    </row>
    <row r="129" ht="14.5" spans="1:16">
      <c r="A129" s="26"/>
      <c r="B129" s="26"/>
      <c r="C129" s="26"/>
      <c r="D129" s="26"/>
      <c r="E129" s="26"/>
      <c r="F129" s="46"/>
      <c r="G129" s="46"/>
      <c r="H129" s="46"/>
      <c r="I129" s="46"/>
      <c r="J129" s="46"/>
      <c r="K129" s="46"/>
      <c r="L129" s="46"/>
      <c r="M129" s="46"/>
      <c r="N129" s="46"/>
      <c r="O129" s="46"/>
      <c r="P129" s="46"/>
    </row>
    <row r="130" ht="14.5" spans="1:16">
      <c r="A130" s="26"/>
      <c r="B130" s="26"/>
      <c r="C130" s="26"/>
      <c r="D130" s="26"/>
      <c r="E130" s="26"/>
      <c r="F130" s="46"/>
      <c r="G130" s="46"/>
      <c r="H130" s="46"/>
      <c r="I130" s="46"/>
      <c r="J130" s="46"/>
      <c r="K130" s="46"/>
      <c r="L130" s="46"/>
      <c r="M130" s="46"/>
      <c r="N130" s="46"/>
      <c r="O130" s="46"/>
      <c r="P130" s="46"/>
    </row>
    <row r="131" ht="14.5" spans="1:16">
      <c r="A131" s="26"/>
      <c r="B131" s="26"/>
      <c r="C131" s="26"/>
      <c r="D131" s="26"/>
      <c r="E131" s="26"/>
      <c r="F131" s="46"/>
      <c r="G131" s="46"/>
      <c r="H131" s="46"/>
      <c r="I131" s="46"/>
      <c r="J131" s="46"/>
      <c r="K131" s="46"/>
      <c r="L131" s="46"/>
      <c r="M131" s="46"/>
      <c r="N131" s="46"/>
      <c r="O131" s="46"/>
      <c r="P131" s="46"/>
    </row>
    <row r="132" ht="14.5" spans="1:16">
      <c r="A132" s="72"/>
      <c r="B132" s="26"/>
      <c r="C132" s="26"/>
      <c r="D132" s="26"/>
      <c r="E132" s="44" t="s">
        <v>403</v>
      </c>
      <c r="F132" s="28"/>
      <c r="G132" s="28"/>
      <c r="H132" s="28"/>
      <c r="I132" s="28"/>
      <c r="J132" s="28"/>
      <c r="K132" s="28"/>
      <c r="L132" s="28"/>
      <c r="M132" s="46"/>
      <c r="N132" s="47"/>
      <c r="O132" s="46"/>
      <c r="P132" s="46"/>
    </row>
    <row r="133" ht="15.25" spans="1:27">
      <c r="A133" s="26"/>
      <c r="B133" s="26"/>
      <c r="C133" s="45" t="s">
        <v>13</v>
      </c>
      <c r="D133" s="45" t="s">
        <v>391</v>
      </c>
      <c r="E133" s="45" t="s">
        <v>392</v>
      </c>
      <c r="F133" s="27" t="s">
        <v>393</v>
      </c>
      <c r="G133" s="27" t="s">
        <v>394</v>
      </c>
      <c r="H133" s="27" t="s">
        <v>395</v>
      </c>
      <c r="I133" s="27" t="s">
        <v>396</v>
      </c>
      <c r="J133" s="27" t="s">
        <v>397</v>
      </c>
      <c r="K133" s="27" t="s">
        <v>398</v>
      </c>
      <c r="L133" s="27" t="s">
        <v>399</v>
      </c>
      <c r="M133" s="26"/>
      <c r="N133" s="26"/>
      <c r="O133" s="26"/>
      <c r="P133" s="26"/>
      <c r="R133" s="82"/>
      <c r="S133" s="82"/>
      <c r="T133" s="83" t="s">
        <v>461</v>
      </c>
      <c r="U133" s="82"/>
      <c r="V133" s="82"/>
      <c r="W133" s="82"/>
      <c r="X133" s="82"/>
      <c r="Y133" s="82"/>
      <c r="Z133" s="82"/>
      <c r="AA133" s="82"/>
    </row>
    <row r="134" ht="14.5" spans="1:27">
      <c r="A134" s="35" t="s">
        <v>35</v>
      </c>
      <c r="B134" s="26"/>
      <c r="C134" s="26" t="s">
        <v>234</v>
      </c>
      <c r="D134" s="26" t="s">
        <v>218</v>
      </c>
      <c r="E134" s="26" t="s">
        <v>157</v>
      </c>
      <c r="F134" s="28">
        <v>31.54</v>
      </c>
      <c r="G134" s="28">
        <v>31.54</v>
      </c>
      <c r="H134" s="28">
        <v>31.54</v>
      </c>
      <c r="I134" s="28">
        <v>31.54</v>
      </c>
      <c r="J134" s="28">
        <v>31.54</v>
      </c>
      <c r="K134" s="28">
        <v>31.54</v>
      </c>
      <c r="L134" s="28">
        <v>31.54</v>
      </c>
      <c r="M134" s="46"/>
      <c r="N134" s="46" t="s">
        <v>449</v>
      </c>
      <c r="O134" s="46"/>
      <c r="P134" s="46"/>
      <c r="R134" s="50" t="s">
        <v>5</v>
      </c>
      <c r="S134" s="50" t="s">
        <v>462</v>
      </c>
      <c r="T134" s="55">
        <v>2020</v>
      </c>
      <c r="U134" s="84" t="s">
        <v>393</v>
      </c>
      <c r="V134" s="84" t="s">
        <v>394</v>
      </c>
      <c r="W134" s="84" t="s">
        <v>395</v>
      </c>
      <c r="X134" s="84" t="s">
        <v>396</v>
      </c>
      <c r="Y134" s="84" t="s">
        <v>397</v>
      </c>
      <c r="Z134" s="84" t="s">
        <v>398</v>
      </c>
      <c r="AA134" s="84" t="s">
        <v>399</v>
      </c>
    </row>
    <row r="135" ht="14.5" spans="1:27">
      <c r="A135" s="35" t="s">
        <v>113</v>
      </c>
      <c r="B135" s="26"/>
      <c r="C135" s="26" t="s">
        <v>235</v>
      </c>
      <c r="D135" s="26" t="s">
        <v>222</v>
      </c>
      <c r="E135" s="26" t="s">
        <v>157</v>
      </c>
      <c r="F135" s="28">
        <v>1</v>
      </c>
      <c r="G135" s="28">
        <v>1</v>
      </c>
      <c r="H135" s="28">
        <v>1</v>
      </c>
      <c r="I135" s="28">
        <v>1</v>
      </c>
      <c r="J135" s="28">
        <v>1</v>
      </c>
      <c r="K135" s="28">
        <v>1</v>
      </c>
      <c r="L135" s="28">
        <v>1</v>
      </c>
      <c r="M135" s="46"/>
      <c r="N135" s="46"/>
      <c r="O135" s="46"/>
      <c r="P135" s="46"/>
      <c r="R135" s="48" t="s">
        <v>157</v>
      </c>
      <c r="S135" s="85" t="s">
        <v>28</v>
      </c>
      <c r="T135" s="82"/>
      <c r="U135" s="86">
        <f>SUM(U69:U74)</f>
        <v>0.1</v>
      </c>
      <c r="V135" s="86">
        <f t="shared" ref="V135:AA135" si="29">SUM(V69:V74)</f>
        <v>0.6</v>
      </c>
      <c r="W135" s="86">
        <f t="shared" si="29"/>
        <v>1.4</v>
      </c>
      <c r="X135" s="86">
        <f t="shared" si="29"/>
        <v>0.1</v>
      </c>
      <c r="Y135" s="86">
        <f t="shared" si="29"/>
        <v>0.2</v>
      </c>
      <c r="Z135" s="86">
        <f t="shared" si="29"/>
        <v>0.6</v>
      </c>
      <c r="AA135" s="86">
        <f t="shared" si="29"/>
        <v>0.3</v>
      </c>
    </row>
    <row r="136" ht="14.5" spans="1:27">
      <c r="A136" s="32" t="s">
        <v>61</v>
      </c>
      <c r="B136" s="26"/>
      <c r="C136" s="26" t="s">
        <v>236</v>
      </c>
      <c r="D136" s="26" t="s">
        <v>224</v>
      </c>
      <c r="E136" s="26" t="s">
        <v>157</v>
      </c>
      <c r="F136" s="28">
        <v>1</v>
      </c>
      <c r="G136" s="28">
        <v>1</v>
      </c>
      <c r="H136" s="28">
        <v>1</v>
      </c>
      <c r="I136" s="28">
        <v>1</v>
      </c>
      <c r="J136" s="28">
        <v>1</v>
      </c>
      <c r="K136" s="28">
        <v>1</v>
      </c>
      <c r="L136" s="28">
        <v>1</v>
      </c>
      <c r="M136" s="46"/>
      <c r="N136" s="46"/>
      <c r="O136" s="46"/>
      <c r="P136" s="46"/>
      <c r="R136" s="48" t="s">
        <v>159</v>
      </c>
      <c r="S136" s="85" t="s">
        <v>28</v>
      </c>
      <c r="T136" s="82"/>
      <c r="U136" s="86">
        <f>SUM(U75:U80)</f>
        <v>0.3</v>
      </c>
      <c r="V136" s="86">
        <f t="shared" ref="V136:AA136" si="30">SUM(V75:V80)</f>
        <v>1.6</v>
      </c>
      <c r="W136" s="86">
        <f t="shared" si="30"/>
        <v>3.8</v>
      </c>
      <c r="X136" s="86">
        <f t="shared" si="30"/>
        <v>0.2</v>
      </c>
      <c r="Y136" s="86">
        <f t="shared" si="30"/>
        <v>0.4</v>
      </c>
      <c r="Z136" s="86">
        <f t="shared" si="30"/>
        <v>1.7</v>
      </c>
      <c r="AA136" s="86">
        <f t="shared" si="30"/>
        <v>0.9</v>
      </c>
    </row>
    <row r="137" ht="14.5" spans="1:27">
      <c r="A137" s="31" t="s">
        <v>65</v>
      </c>
      <c r="B137" s="26"/>
      <c r="C137" s="26" t="s">
        <v>237</v>
      </c>
      <c r="D137" s="26" t="s">
        <v>226</v>
      </c>
      <c r="E137" s="26" t="s">
        <v>157</v>
      </c>
      <c r="F137" s="28">
        <v>1</v>
      </c>
      <c r="G137" s="28">
        <v>1</v>
      </c>
      <c r="H137" s="28">
        <v>1</v>
      </c>
      <c r="I137" s="28">
        <v>1</v>
      </c>
      <c r="J137" s="28">
        <v>1</v>
      </c>
      <c r="K137" s="28">
        <v>1</v>
      </c>
      <c r="L137" s="28">
        <v>1</v>
      </c>
      <c r="M137" s="46"/>
      <c r="N137" s="46"/>
      <c r="O137" s="46"/>
      <c r="P137" s="46"/>
      <c r="R137" s="48" t="s">
        <v>161</v>
      </c>
      <c r="S137" s="85" t="s">
        <v>28</v>
      </c>
      <c r="T137" s="82"/>
      <c r="U137" s="86">
        <f>SUM(U81:U86)</f>
        <v>0.1</v>
      </c>
      <c r="V137" s="86">
        <f t="shared" ref="V137:AA137" si="31">SUM(V81:V86)</f>
        <v>0.3</v>
      </c>
      <c r="W137" s="86">
        <f t="shared" si="31"/>
        <v>0.5</v>
      </c>
      <c r="X137" s="86">
        <f t="shared" si="31"/>
        <v>0</v>
      </c>
      <c r="Y137" s="86">
        <f t="shared" si="31"/>
        <v>0.1</v>
      </c>
      <c r="Z137" s="86">
        <f t="shared" si="31"/>
        <v>0.2</v>
      </c>
      <c r="AA137" s="86">
        <f t="shared" si="31"/>
        <v>0.1</v>
      </c>
    </row>
    <row r="138" ht="14.5" spans="1:27">
      <c r="A138" s="31" t="s">
        <v>70</v>
      </c>
      <c r="B138" s="26"/>
      <c r="C138" s="26" t="s">
        <v>238</v>
      </c>
      <c r="D138" s="26" t="s">
        <v>228</v>
      </c>
      <c r="E138" s="26" t="s">
        <v>157</v>
      </c>
      <c r="F138" s="28">
        <v>1</v>
      </c>
      <c r="G138" s="28">
        <v>1</v>
      </c>
      <c r="H138" s="28">
        <v>1</v>
      </c>
      <c r="I138" s="28">
        <v>1</v>
      </c>
      <c r="J138" s="28">
        <v>1</v>
      </c>
      <c r="K138" s="28">
        <v>1</v>
      </c>
      <c r="L138" s="28">
        <v>1</v>
      </c>
      <c r="M138" s="46"/>
      <c r="N138" s="46"/>
      <c r="O138" s="46"/>
      <c r="P138" s="46"/>
      <c r="R138" s="48" t="s">
        <v>163</v>
      </c>
      <c r="S138" s="85" t="s">
        <v>28</v>
      </c>
      <c r="T138" s="82"/>
      <c r="U138" s="86">
        <f>SUM(U87:U92)</f>
        <v>0</v>
      </c>
      <c r="V138" s="86">
        <f t="shared" ref="V138:AA138" si="32">SUM(V87:V92)</f>
        <v>0.2</v>
      </c>
      <c r="W138" s="86">
        <f t="shared" si="32"/>
        <v>0.6</v>
      </c>
      <c r="X138" s="86">
        <f t="shared" si="32"/>
        <v>0</v>
      </c>
      <c r="Y138" s="86">
        <f t="shared" si="32"/>
        <v>0</v>
      </c>
      <c r="Z138" s="86">
        <f t="shared" si="32"/>
        <v>0.2</v>
      </c>
      <c r="AA138" s="86">
        <f t="shared" si="32"/>
        <v>0.1</v>
      </c>
    </row>
    <row r="139" ht="14.5" spans="1:27">
      <c r="A139" s="34" t="s">
        <v>75</v>
      </c>
      <c r="B139" s="26"/>
      <c r="C139" s="26" t="s">
        <v>239</v>
      </c>
      <c r="D139" s="26" t="s">
        <v>136</v>
      </c>
      <c r="E139" s="26" t="s">
        <v>157</v>
      </c>
      <c r="F139" s="28">
        <v>1</v>
      </c>
      <c r="G139" s="28">
        <v>1</v>
      </c>
      <c r="H139" s="28">
        <v>1</v>
      </c>
      <c r="I139" s="28">
        <v>1</v>
      </c>
      <c r="J139" s="28">
        <v>1</v>
      </c>
      <c r="K139" s="28">
        <v>1</v>
      </c>
      <c r="L139" s="28">
        <v>1</v>
      </c>
      <c r="M139" s="46"/>
      <c r="N139" s="46"/>
      <c r="O139" s="46"/>
      <c r="P139" s="46"/>
      <c r="R139" s="48" t="s">
        <v>165</v>
      </c>
      <c r="S139" s="85" t="s">
        <v>28</v>
      </c>
      <c r="T139" s="82"/>
      <c r="U139" s="86">
        <f>SUM(U93:U98)</f>
        <v>0.2</v>
      </c>
      <c r="V139" s="86">
        <f t="shared" ref="V139:AA139" si="33">SUM(V93:V98)</f>
        <v>1.8</v>
      </c>
      <c r="W139" s="86">
        <f t="shared" si="33"/>
        <v>4.9</v>
      </c>
      <c r="X139" s="86">
        <f t="shared" si="33"/>
        <v>0.2</v>
      </c>
      <c r="Y139" s="86">
        <f t="shared" si="33"/>
        <v>0.4</v>
      </c>
      <c r="Z139" s="86">
        <f t="shared" si="33"/>
        <v>1.8</v>
      </c>
      <c r="AA139" s="86">
        <f t="shared" si="33"/>
        <v>0.9</v>
      </c>
    </row>
    <row r="140" ht="14.5" spans="1:27">
      <c r="A140" s="35" t="s">
        <v>35</v>
      </c>
      <c r="B140" s="26"/>
      <c r="C140" s="26" t="s">
        <v>240</v>
      </c>
      <c r="D140" s="26" t="s">
        <v>218</v>
      </c>
      <c r="E140" s="26" t="s">
        <v>159</v>
      </c>
      <c r="F140" s="28">
        <v>31.54</v>
      </c>
      <c r="G140" s="28">
        <v>31.54</v>
      </c>
      <c r="H140" s="28">
        <v>31.54</v>
      </c>
      <c r="I140" s="28">
        <v>31.54</v>
      </c>
      <c r="J140" s="28">
        <v>31.54</v>
      </c>
      <c r="K140" s="28">
        <v>31.54</v>
      </c>
      <c r="L140" s="28">
        <v>31.54</v>
      </c>
      <c r="M140" s="46"/>
      <c r="N140" s="46" t="s">
        <v>450</v>
      </c>
      <c r="O140" s="46"/>
      <c r="P140" s="46"/>
      <c r="R140" s="48" t="s">
        <v>167</v>
      </c>
      <c r="S140" s="85" t="s">
        <v>28</v>
      </c>
      <c r="T140" s="82"/>
      <c r="U140" s="86">
        <f>SUM(U99:U104)</f>
        <v>0.3</v>
      </c>
      <c r="V140" s="86">
        <f t="shared" ref="V140:AA140" si="34">SUM(V99:V104)</f>
        <v>1.7</v>
      </c>
      <c r="W140" s="86">
        <f t="shared" si="34"/>
        <v>3.9</v>
      </c>
      <c r="X140" s="86">
        <f t="shared" si="34"/>
        <v>0.2</v>
      </c>
      <c r="Y140" s="86">
        <f t="shared" si="34"/>
        <v>0.4</v>
      </c>
      <c r="Z140" s="86">
        <f t="shared" si="34"/>
        <v>1.4</v>
      </c>
      <c r="AA140" s="86">
        <f t="shared" si="34"/>
        <v>0.7</v>
      </c>
    </row>
    <row r="141" ht="14.5" spans="1:27">
      <c r="A141" s="35" t="s">
        <v>113</v>
      </c>
      <c r="B141" s="26"/>
      <c r="C141" s="26" t="s">
        <v>241</v>
      </c>
      <c r="D141" s="26" t="s">
        <v>222</v>
      </c>
      <c r="E141" s="26" t="s">
        <v>159</v>
      </c>
      <c r="F141" s="28">
        <v>1</v>
      </c>
      <c r="G141" s="28">
        <v>1</v>
      </c>
      <c r="H141" s="28">
        <v>1</v>
      </c>
      <c r="I141" s="28">
        <v>1</v>
      </c>
      <c r="J141" s="28">
        <v>1</v>
      </c>
      <c r="K141" s="28">
        <v>1</v>
      </c>
      <c r="L141" s="28">
        <v>1</v>
      </c>
      <c r="M141" s="46"/>
      <c r="N141" s="46"/>
      <c r="O141" s="46"/>
      <c r="P141" s="46"/>
      <c r="R141" s="48" t="s">
        <v>169</v>
      </c>
      <c r="S141" s="85" t="s">
        <v>28</v>
      </c>
      <c r="T141" s="82"/>
      <c r="U141" s="86">
        <f>SUM(U105:U110)</f>
        <v>0.8</v>
      </c>
      <c r="V141" s="86">
        <f t="shared" ref="V141:AA141" si="35">SUM(V105:V110)</f>
        <v>5.9</v>
      </c>
      <c r="W141" s="86">
        <f t="shared" si="35"/>
        <v>9.4</v>
      </c>
      <c r="X141" s="86">
        <f t="shared" si="35"/>
        <v>0.6</v>
      </c>
      <c r="Y141" s="86">
        <f t="shared" si="35"/>
        <v>1</v>
      </c>
      <c r="Z141" s="86">
        <f t="shared" si="35"/>
        <v>5.1</v>
      </c>
      <c r="AA141" s="86">
        <f t="shared" si="35"/>
        <v>2.8</v>
      </c>
    </row>
    <row r="142" ht="14.5" spans="1:27">
      <c r="A142" s="32" t="s">
        <v>61</v>
      </c>
      <c r="B142" s="26"/>
      <c r="C142" s="26" t="s">
        <v>242</v>
      </c>
      <c r="D142" s="26" t="s">
        <v>224</v>
      </c>
      <c r="E142" s="26" t="s">
        <v>159</v>
      </c>
      <c r="F142" s="28">
        <v>1</v>
      </c>
      <c r="G142" s="28">
        <v>1</v>
      </c>
      <c r="H142" s="28">
        <v>1</v>
      </c>
      <c r="I142" s="28">
        <v>1</v>
      </c>
      <c r="J142" s="28">
        <v>1</v>
      </c>
      <c r="K142" s="28">
        <v>1</v>
      </c>
      <c r="L142" s="28">
        <v>1</v>
      </c>
      <c r="M142" s="46"/>
      <c r="N142" s="46"/>
      <c r="O142" s="46"/>
      <c r="P142" s="46"/>
      <c r="R142" s="48" t="s">
        <v>171</v>
      </c>
      <c r="S142" s="85" t="s">
        <v>28</v>
      </c>
      <c r="T142" s="82"/>
      <c r="U142" s="86">
        <f>SUM(U111:U116)</f>
        <v>0</v>
      </c>
      <c r="V142" s="86">
        <f t="shared" ref="V142:AA142" si="36">SUM(V111:V116)</f>
        <v>0.2</v>
      </c>
      <c r="W142" s="86">
        <f t="shared" si="36"/>
        <v>0.5</v>
      </c>
      <c r="X142" s="86">
        <f t="shared" si="36"/>
        <v>0</v>
      </c>
      <c r="Y142" s="86">
        <f t="shared" si="36"/>
        <v>0</v>
      </c>
      <c r="Z142" s="86">
        <f t="shared" si="36"/>
        <v>0.2</v>
      </c>
      <c r="AA142" s="86">
        <f t="shared" si="36"/>
        <v>0.1</v>
      </c>
    </row>
    <row r="143" ht="14.5" spans="1:27">
      <c r="A143" s="31" t="s">
        <v>65</v>
      </c>
      <c r="B143" s="26"/>
      <c r="C143" s="26" t="s">
        <v>243</v>
      </c>
      <c r="D143" s="26" t="s">
        <v>226</v>
      </c>
      <c r="E143" s="26" t="s">
        <v>159</v>
      </c>
      <c r="F143" s="28">
        <v>1</v>
      </c>
      <c r="G143" s="28">
        <v>1</v>
      </c>
      <c r="H143" s="28">
        <v>1</v>
      </c>
      <c r="I143" s="28">
        <v>1</v>
      </c>
      <c r="J143" s="28">
        <v>1</v>
      </c>
      <c r="K143" s="28">
        <v>1</v>
      </c>
      <c r="L143" s="28">
        <v>1</v>
      </c>
      <c r="M143" s="46"/>
      <c r="N143" s="46"/>
      <c r="O143" s="46"/>
      <c r="P143" s="46"/>
      <c r="R143" s="48" t="s">
        <v>173</v>
      </c>
      <c r="S143" s="85" t="s">
        <v>28</v>
      </c>
      <c r="T143" s="82"/>
      <c r="U143" s="86">
        <f>SUM(U117:U122)</f>
        <v>0.1</v>
      </c>
      <c r="V143" s="86">
        <f t="shared" ref="V143:AA143" si="37">SUM(V117:V122)</f>
        <v>0.9</v>
      </c>
      <c r="W143" s="86">
        <f t="shared" si="37"/>
        <v>2</v>
      </c>
      <c r="X143" s="86">
        <f t="shared" si="37"/>
        <v>0.1</v>
      </c>
      <c r="Y143" s="86">
        <f t="shared" si="37"/>
        <v>0.2</v>
      </c>
      <c r="Z143" s="86">
        <f t="shared" si="37"/>
        <v>1.1</v>
      </c>
      <c r="AA143" s="86">
        <f t="shared" si="37"/>
        <v>0.8</v>
      </c>
    </row>
    <row r="144" ht="14.5" spans="1:27">
      <c r="A144" s="31" t="s">
        <v>70</v>
      </c>
      <c r="B144" s="26"/>
      <c r="C144" s="26" t="s">
        <v>244</v>
      </c>
      <c r="D144" s="26" t="s">
        <v>228</v>
      </c>
      <c r="E144" s="26" t="s">
        <v>159</v>
      </c>
      <c r="F144" s="28">
        <v>1</v>
      </c>
      <c r="G144" s="28">
        <v>1</v>
      </c>
      <c r="H144" s="28">
        <v>1</v>
      </c>
      <c r="I144" s="28">
        <v>1</v>
      </c>
      <c r="J144" s="28">
        <v>1</v>
      </c>
      <c r="K144" s="28">
        <v>1</v>
      </c>
      <c r="L144" s="28">
        <v>1</v>
      </c>
      <c r="M144" s="46"/>
      <c r="N144" s="46"/>
      <c r="O144" s="46"/>
      <c r="P144" s="46"/>
      <c r="R144" s="48" t="s">
        <v>175</v>
      </c>
      <c r="S144" s="85" t="s">
        <v>28</v>
      </c>
      <c r="T144" s="82"/>
      <c r="U144" s="86">
        <f>SUM(U123:U128)</f>
        <v>0</v>
      </c>
      <c r="V144" s="86">
        <f t="shared" ref="V144:AA144" si="38">SUM(V123:V128)</f>
        <v>0.1</v>
      </c>
      <c r="W144" s="86">
        <f t="shared" si="38"/>
        <v>0.4</v>
      </c>
      <c r="X144" s="86">
        <f t="shared" si="38"/>
        <v>0</v>
      </c>
      <c r="Y144" s="86">
        <f t="shared" si="38"/>
        <v>0</v>
      </c>
      <c r="Z144" s="86">
        <f t="shared" si="38"/>
        <v>0.1</v>
      </c>
      <c r="AA144" s="86">
        <f t="shared" si="38"/>
        <v>0.1</v>
      </c>
    </row>
    <row r="145" ht="14.5" spans="1:16">
      <c r="A145" s="34" t="s">
        <v>75</v>
      </c>
      <c r="B145" s="26"/>
      <c r="C145" s="26" t="s">
        <v>245</v>
      </c>
      <c r="D145" s="26" t="s">
        <v>136</v>
      </c>
      <c r="E145" s="26" t="s">
        <v>159</v>
      </c>
      <c r="F145" s="28">
        <v>1</v>
      </c>
      <c r="G145" s="28">
        <v>1</v>
      </c>
      <c r="H145" s="28">
        <v>1</v>
      </c>
      <c r="I145" s="28">
        <v>1</v>
      </c>
      <c r="J145" s="28">
        <v>1</v>
      </c>
      <c r="K145" s="28">
        <v>1</v>
      </c>
      <c r="L145" s="28">
        <v>1</v>
      </c>
      <c r="M145" s="46"/>
      <c r="N145" s="46"/>
      <c r="O145" s="46"/>
      <c r="P145" s="46"/>
    </row>
    <row r="146" ht="14.5" spans="1:16">
      <c r="A146" s="35" t="s">
        <v>35</v>
      </c>
      <c r="B146" s="26"/>
      <c r="C146" s="26" t="s">
        <v>246</v>
      </c>
      <c r="D146" s="26" t="s">
        <v>218</v>
      </c>
      <c r="E146" s="26" t="s">
        <v>161</v>
      </c>
      <c r="F146" s="28">
        <v>31.54</v>
      </c>
      <c r="G146" s="28">
        <v>31.54</v>
      </c>
      <c r="H146" s="28">
        <v>31.54</v>
      </c>
      <c r="I146" s="28">
        <v>31.54</v>
      </c>
      <c r="J146" s="28">
        <v>31.54</v>
      </c>
      <c r="K146" s="28">
        <v>31.54</v>
      </c>
      <c r="L146" s="28">
        <v>31.54</v>
      </c>
      <c r="M146" s="46"/>
      <c r="N146" s="29" t="s">
        <v>451</v>
      </c>
      <c r="O146" s="46"/>
      <c r="P146" s="46"/>
    </row>
    <row r="147" ht="14.5" spans="1:16">
      <c r="A147" s="35" t="s">
        <v>113</v>
      </c>
      <c r="B147" s="26"/>
      <c r="C147" s="26" t="s">
        <v>247</v>
      </c>
      <c r="D147" s="26" t="s">
        <v>222</v>
      </c>
      <c r="E147" s="26" t="s">
        <v>161</v>
      </c>
      <c r="F147" s="28">
        <v>1</v>
      </c>
      <c r="G147" s="28">
        <v>1</v>
      </c>
      <c r="H147" s="28">
        <v>1</v>
      </c>
      <c r="I147" s="28">
        <v>1</v>
      </c>
      <c r="J147" s="28">
        <v>1</v>
      </c>
      <c r="K147" s="28">
        <v>1</v>
      </c>
      <c r="L147" s="28">
        <v>1</v>
      </c>
      <c r="M147" s="46"/>
      <c r="N147" s="46"/>
      <c r="O147" s="46"/>
      <c r="P147" s="46"/>
    </row>
    <row r="148" ht="14.5" spans="1:16">
      <c r="A148" s="32" t="s">
        <v>61</v>
      </c>
      <c r="B148" s="26"/>
      <c r="C148" s="26" t="s">
        <v>248</v>
      </c>
      <c r="D148" s="26" t="s">
        <v>224</v>
      </c>
      <c r="E148" s="26" t="s">
        <v>161</v>
      </c>
      <c r="F148" s="28">
        <v>1</v>
      </c>
      <c r="G148" s="28">
        <v>1</v>
      </c>
      <c r="H148" s="28">
        <v>1</v>
      </c>
      <c r="I148" s="28">
        <v>1</v>
      </c>
      <c r="J148" s="28">
        <v>1</v>
      </c>
      <c r="K148" s="28">
        <v>1</v>
      </c>
      <c r="L148" s="28">
        <v>1</v>
      </c>
      <c r="M148" s="46"/>
      <c r="N148" s="46"/>
      <c r="O148" s="46"/>
      <c r="P148" s="46"/>
    </row>
    <row r="149" ht="14.5" spans="1:16">
      <c r="A149" s="31" t="s">
        <v>65</v>
      </c>
      <c r="B149" s="26"/>
      <c r="C149" s="26" t="s">
        <v>249</v>
      </c>
      <c r="D149" s="26" t="s">
        <v>226</v>
      </c>
      <c r="E149" s="26" t="s">
        <v>161</v>
      </c>
      <c r="F149" s="28">
        <v>1</v>
      </c>
      <c r="G149" s="28">
        <v>1</v>
      </c>
      <c r="H149" s="28">
        <v>1</v>
      </c>
      <c r="I149" s="28">
        <v>1</v>
      </c>
      <c r="J149" s="28">
        <v>1</v>
      </c>
      <c r="K149" s="28">
        <v>1</v>
      </c>
      <c r="L149" s="28">
        <v>1</v>
      </c>
      <c r="M149" s="46"/>
      <c r="N149" s="46"/>
      <c r="O149" s="46"/>
      <c r="P149" s="46"/>
    </row>
    <row r="150" ht="14.5" spans="1:16">
      <c r="A150" s="31" t="s">
        <v>70</v>
      </c>
      <c r="B150" s="26"/>
      <c r="C150" s="26" t="s">
        <v>250</v>
      </c>
      <c r="D150" s="26" t="s">
        <v>228</v>
      </c>
      <c r="E150" s="26" t="s">
        <v>161</v>
      </c>
      <c r="F150" s="28">
        <v>1</v>
      </c>
      <c r="G150" s="28">
        <v>1</v>
      </c>
      <c r="H150" s="28">
        <v>1</v>
      </c>
      <c r="I150" s="28">
        <v>1</v>
      </c>
      <c r="J150" s="28">
        <v>1</v>
      </c>
      <c r="K150" s="28">
        <v>1</v>
      </c>
      <c r="L150" s="28">
        <v>1</v>
      </c>
      <c r="M150" s="46"/>
      <c r="N150" s="46"/>
      <c r="O150" s="46"/>
      <c r="P150" s="46"/>
    </row>
    <row r="151" ht="14.5" spans="1:16">
      <c r="A151" s="34" t="s">
        <v>75</v>
      </c>
      <c r="B151" s="26"/>
      <c r="C151" s="26" t="s">
        <v>251</v>
      </c>
      <c r="D151" s="26" t="s">
        <v>136</v>
      </c>
      <c r="E151" s="26" t="s">
        <v>161</v>
      </c>
      <c r="F151" s="28">
        <v>1</v>
      </c>
      <c r="G151" s="28">
        <v>1</v>
      </c>
      <c r="H151" s="28">
        <v>1</v>
      </c>
      <c r="I151" s="28">
        <v>1</v>
      </c>
      <c r="J151" s="28">
        <v>1</v>
      </c>
      <c r="K151" s="28">
        <v>1</v>
      </c>
      <c r="L151" s="28">
        <v>1</v>
      </c>
      <c r="M151" s="46"/>
      <c r="N151" s="46"/>
      <c r="O151" s="46"/>
      <c r="P151" s="46"/>
    </row>
    <row r="152" ht="14.5" spans="1:16">
      <c r="A152" s="35" t="s">
        <v>35</v>
      </c>
      <c r="B152" s="26"/>
      <c r="C152" s="26" t="s">
        <v>252</v>
      </c>
      <c r="D152" s="26" t="s">
        <v>218</v>
      </c>
      <c r="E152" s="26" t="s">
        <v>163</v>
      </c>
      <c r="F152" s="28">
        <v>31.54</v>
      </c>
      <c r="G152" s="28">
        <v>31.54</v>
      </c>
      <c r="H152" s="28">
        <v>31.54</v>
      </c>
      <c r="I152" s="28">
        <v>31.54</v>
      </c>
      <c r="J152" s="28">
        <v>31.54</v>
      </c>
      <c r="K152" s="28">
        <v>31.54</v>
      </c>
      <c r="L152" s="28">
        <v>31.54</v>
      </c>
      <c r="M152" s="46"/>
      <c r="N152" s="29" t="s">
        <v>452</v>
      </c>
      <c r="O152" s="46"/>
      <c r="P152" s="46"/>
    </row>
    <row r="153" ht="14.5" spans="1:16">
      <c r="A153" s="35" t="s">
        <v>113</v>
      </c>
      <c r="B153" s="26"/>
      <c r="C153" s="26" t="s">
        <v>253</v>
      </c>
      <c r="D153" s="26" t="s">
        <v>222</v>
      </c>
      <c r="E153" s="26" t="s">
        <v>163</v>
      </c>
      <c r="F153" s="28">
        <v>1</v>
      </c>
      <c r="G153" s="28">
        <v>1</v>
      </c>
      <c r="H153" s="28">
        <v>1</v>
      </c>
      <c r="I153" s="28">
        <v>1</v>
      </c>
      <c r="J153" s="28">
        <v>1</v>
      </c>
      <c r="K153" s="28">
        <v>1</v>
      </c>
      <c r="L153" s="28">
        <v>1</v>
      </c>
      <c r="M153" s="46"/>
      <c r="N153" s="46"/>
      <c r="O153" s="46"/>
      <c r="P153" s="46"/>
    </row>
    <row r="154" ht="14.5" spans="1:16">
      <c r="A154" s="32" t="s">
        <v>61</v>
      </c>
      <c r="B154" s="26"/>
      <c r="C154" s="26" t="s">
        <v>254</v>
      </c>
      <c r="D154" s="26" t="s">
        <v>224</v>
      </c>
      <c r="E154" s="26" t="s">
        <v>163</v>
      </c>
      <c r="F154" s="28">
        <v>1</v>
      </c>
      <c r="G154" s="28">
        <v>1</v>
      </c>
      <c r="H154" s="28">
        <v>1</v>
      </c>
      <c r="I154" s="28">
        <v>1</v>
      </c>
      <c r="J154" s="28">
        <v>1</v>
      </c>
      <c r="K154" s="28">
        <v>1</v>
      </c>
      <c r="L154" s="28">
        <v>1</v>
      </c>
      <c r="M154" s="46"/>
      <c r="N154" s="46"/>
      <c r="O154" s="46"/>
      <c r="P154" s="46"/>
    </row>
    <row r="155" ht="14.5" spans="1:22">
      <c r="A155" s="31" t="s">
        <v>65</v>
      </c>
      <c r="B155" s="26"/>
      <c r="C155" s="26" t="s">
        <v>255</v>
      </c>
      <c r="D155" s="26" t="s">
        <v>226</v>
      </c>
      <c r="E155" s="26" t="s">
        <v>163</v>
      </c>
      <c r="F155" s="28">
        <v>1</v>
      </c>
      <c r="G155" s="28">
        <v>1</v>
      </c>
      <c r="H155" s="28">
        <v>1</v>
      </c>
      <c r="I155" s="28">
        <v>1</v>
      </c>
      <c r="J155" s="28">
        <v>1</v>
      </c>
      <c r="K155" s="28">
        <v>1</v>
      </c>
      <c r="L155" s="28">
        <v>1</v>
      </c>
      <c r="M155" s="46"/>
      <c r="N155" s="46"/>
      <c r="O155" s="46"/>
      <c r="P155" s="46"/>
      <c r="R155" s="61"/>
      <c r="S155" s="61"/>
      <c r="T155" s="67" t="s">
        <v>464</v>
      </c>
      <c r="U155" s="61"/>
      <c r="V155" s="61"/>
    </row>
    <row r="156" ht="14.5" spans="1:22">
      <c r="A156" s="31" t="s">
        <v>70</v>
      </c>
      <c r="B156" s="26"/>
      <c r="C156" s="26" t="s">
        <v>256</v>
      </c>
      <c r="D156" s="26" t="s">
        <v>228</v>
      </c>
      <c r="E156" s="26" t="s">
        <v>163</v>
      </c>
      <c r="F156" s="28">
        <v>1</v>
      </c>
      <c r="G156" s="28">
        <v>1</v>
      </c>
      <c r="H156" s="28">
        <v>1</v>
      </c>
      <c r="I156" s="28">
        <v>1</v>
      </c>
      <c r="J156" s="28">
        <v>1</v>
      </c>
      <c r="K156" s="28">
        <v>1</v>
      </c>
      <c r="L156" s="28">
        <v>1</v>
      </c>
      <c r="M156" s="46"/>
      <c r="N156" s="46"/>
      <c r="O156" s="46"/>
      <c r="P156" s="46"/>
      <c r="R156" s="62" t="s">
        <v>465</v>
      </c>
      <c r="S156" s="62" t="s">
        <v>5</v>
      </c>
      <c r="T156" s="62" t="s">
        <v>466</v>
      </c>
      <c r="U156" s="62">
        <v>2020</v>
      </c>
      <c r="V156" s="68" t="s">
        <v>4</v>
      </c>
    </row>
    <row r="157" ht="30" spans="1:22">
      <c r="A157" s="34" t="s">
        <v>75</v>
      </c>
      <c r="B157" s="26"/>
      <c r="C157" s="26" t="s">
        <v>257</v>
      </c>
      <c r="D157" s="26" t="s">
        <v>136</v>
      </c>
      <c r="E157" s="26" t="s">
        <v>163</v>
      </c>
      <c r="F157" s="28">
        <v>1</v>
      </c>
      <c r="G157" s="28">
        <v>1</v>
      </c>
      <c r="H157" s="28">
        <v>1</v>
      </c>
      <c r="I157" s="28">
        <v>1</v>
      </c>
      <c r="J157" s="28">
        <v>1</v>
      </c>
      <c r="K157" s="28">
        <v>1</v>
      </c>
      <c r="L157" s="28">
        <v>1</v>
      </c>
      <c r="M157" s="46"/>
      <c r="N157" s="46"/>
      <c r="O157" s="46"/>
      <c r="P157" s="46"/>
      <c r="R157" s="63" t="s">
        <v>467</v>
      </c>
      <c r="S157" s="63" t="s">
        <v>468</v>
      </c>
      <c r="T157" s="63"/>
      <c r="U157" s="63"/>
      <c r="V157" s="61"/>
    </row>
    <row r="158" ht="15.25" spans="1:22">
      <c r="A158" s="35" t="s">
        <v>35</v>
      </c>
      <c r="B158" s="26"/>
      <c r="C158" s="26" t="s">
        <v>258</v>
      </c>
      <c r="D158" s="26" t="s">
        <v>218</v>
      </c>
      <c r="E158" s="26" t="s">
        <v>165</v>
      </c>
      <c r="F158" s="28">
        <v>31.54</v>
      </c>
      <c r="G158" s="28">
        <v>31.54</v>
      </c>
      <c r="H158" s="28">
        <v>31.54</v>
      </c>
      <c r="I158" s="28">
        <v>31.54</v>
      </c>
      <c r="J158" s="28">
        <v>31.54</v>
      </c>
      <c r="K158" s="28">
        <v>31.54</v>
      </c>
      <c r="L158" s="28">
        <v>31.54</v>
      </c>
      <c r="M158" s="46"/>
      <c r="N158" s="29" t="s">
        <v>453</v>
      </c>
      <c r="O158" s="46"/>
      <c r="P158" s="46"/>
      <c r="R158" s="64" t="s">
        <v>469</v>
      </c>
      <c r="S158" s="64"/>
      <c r="T158" s="64"/>
      <c r="U158" s="64"/>
      <c r="V158" s="61"/>
    </row>
    <row r="159" ht="14.5" spans="1:22">
      <c r="A159" s="35" t="s">
        <v>113</v>
      </c>
      <c r="B159" s="26"/>
      <c r="C159" s="26" t="s">
        <v>259</v>
      </c>
      <c r="D159" s="26" t="s">
        <v>222</v>
      </c>
      <c r="E159" s="26" t="s">
        <v>165</v>
      </c>
      <c r="F159" s="28">
        <v>1</v>
      </c>
      <c r="G159" s="28">
        <v>1</v>
      </c>
      <c r="H159" s="28">
        <v>1</v>
      </c>
      <c r="I159" s="28">
        <v>1</v>
      </c>
      <c r="J159" s="28">
        <v>1</v>
      </c>
      <c r="K159" s="28">
        <v>1</v>
      </c>
      <c r="L159" s="28">
        <v>1</v>
      </c>
      <c r="M159" s="46"/>
      <c r="N159" s="46"/>
      <c r="O159" s="46"/>
      <c r="P159" s="46"/>
      <c r="R159" s="61" t="s">
        <v>470</v>
      </c>
      <c r="S159" s="51" t="s">
        <v>157</v>
      </c>
      <c r="T159" s="69" t="s">
        <v>471</v>
      </c>
      <c r="U159">
        <v>0.132592323903861</v>
      </c>
      <c r="V159" s="61" t="s">
        <v>77</v>
      </c>
    </row>
    <row r="160" ht="14.5" spans="1:22">
      <c r="A160" s="32" t="s">
        <v>61</v>
      </c>
      <c r="B160" s="26"/>
      <c r="C160" s="26" t="s">
        <v>260</v>
      </c>
      <c r="D160" s="26" t="s">
        <v>224</v>
      </c>
      <c r="E160" s="26" t="s">
        <v>165</v>
      </c>
      <c r="F160" s="28">
        <v>1</v>
      </c>
      <c r="G160" s="28">
        <v>1</v>
      </c>
      <c r="H160" s="28">
        <v>1</v>
      </c>
      <c r="I160" s="28">
        <v>1</v>
      </c>
      <c r="J160" s="28">
        <v>1</v>
      </c>
      <c r="K160" s="28">
        <v>1</v>
      </c>
      <c r="L160" s="28">
        <v>1</v>
      </c>
      <c r="M160" s="46"/>
      <c r="N160" s="46"/>
      <c r="O160" s="46"/>
      <c r="P160" s="46"/>
      <c r="R160" s="61" t="s">
        <v>470</v>
      </c>
      <c r="S160" s="51" t="s">
        <v>157</v>
      </c>
      <c r="T160" s="69" t="s">
        <v>472</v>
      </c>
      <c r="U160">
        <v>0.0625599431263302</v>
      </c>
      <c r="V160" s="61" t="s">
        <v>77</v>
      </c>
    </row>
    <row r="161" ht="14.5" spans="1:22">
      <c r="A161" s="31" t="s">
        <v>65</v>
      </c>
      <c r="B161" s="26"/>
      <c r="C161" s="26" t="s">
        <v>261</v>
      </c>
      <c r="D161" s="26" t="s">
        <v>226</v>
      </c>
      <c r="E161" s="26" t="s">
        <v>165</v>
      </c>
      <c r="F161" s="28">
        <v>1</v>
      </c>
      <c r="G161" s="28">
        <v>1</v>
      </c>
      <c r="H161" s="28">
        <v>1</v>
      </c>
      <c r="I161" s="28">
        <v>1</v>
      </c>
      <c r="J161" s="28">
        <v>1</v>
      </c>
      <c r="K161" s="28">
        <v>1</v>
      </c>
      <c r="L161" s="28">
        <v>1</v>
      </c>
      <c r="M161" s="46"/>
      <c r="N161" s="46"/>
      <c r="O161" s="46"/>
      <c r="P161" s="46"/>
      <c r="R161" s="61" t="s">
        <v>470</v>
      </c>
      <c r="S161" s="51" t="s">
        <v>157</v>
      </c>
      <c r="T161" s="69" t="s">
        <v>473</v>
      </c>
      <c r="U161">
        <v>0.0133808767242429</v>
      </c>
      <c r="V161" s="61" t="s">
        <v>77</v>
      </c>
    </row>
    <row r="162" ht="14.5" spans="1:22">
      <c r="A162" s="31" t="s">
        <v>70</v>
      </c>
      <c r="B162" s="26"/>
      <c r="C162" s="26" t="s">
        <v>262</v>
      </c>
      <c r="D162" s="26" t="s">
        <v>228</v>
      </c>
      <c r="E162" s="26" t="s">
        <v>165</v>
      </c>
      <c r="F162" s="28">
        <v>1</v>
      </c>
      <c r="G162" s="28">
        <v>1</v>
      </c>
      <c r="H162" s="28">
        <v>1</v>
      </c>
      <c r="I162" s="28">
        <v>1</v>
      </c>
      <c r="J162" s="28">
        <v>1</v>
      </c>
      <c r="K162" s="28">
        <v>1</v>
      </c>
      <c r="L162" s="28">
        <v>1</v>
      </c>
      <c r="M162" s="46"/>
      <c r="N162" s="46"/>
      <c r="O162" s="46"/>
      <c r="P162" s="46"/>
      <c r="R162" s="65" t="s">
        <v>470</v>
      </c>
      <c r="S162" s="51" t="s">
        <v>157</v>
      </c>
      <c r="T162" s="69" t="s">
        <v>474</v>
      </c>
      <c r="U162">
        <v>0.137342926133866</v>
      </c>
      <c r="V162" s="61" t="s">
        <v>77</v>
      </c>
    </row>
    <row r="163" ht="14.5" spans="1:22">
      <c r="A163" s="34" t="s">
        <v>75</v>
      </c>
      <c r="B163" s="26"/>
      <c r="C163" s="26" t="s">
        <v>263</v>
      </c>
      <c r="D163" s="26" t="s">
        <v>136</v>
      </c>
      <c r="E163" s="26" t="s">
        <v>165</v>
      </c>
      <c r="F163" s="28">
        <v>1</v>
      </c>
      <c r="G163" s="28">
        <v>1</v>
      </c>
      <c r="H163" s="28">
        <v>1</v>
      </c>
      <c r="I163" s="28">
        <v>1</v>
      </c>
      <c r="J163" s="28">
        <v>1</v>
      </c>
      <c r="K163" s="28">
        <v>1</v>
      </c>
      <c r="L163" s="28">
        <v>1</v>
      </c>
      <c r="M163" s="46"/>
      <c r="N163" s="46"/>
      <c r="O163" s="46"/>
      <c r="P163" s="46"/>
      <c r="R163" s="61" t="s">
        <v>470</v>
      </c>
      <c r="S163" s="51" t="s">
        <v>157</v>
      </c>
      <c r="T163" s="69" t="s">
        <v>475</v>
      </c>
      <c r="U163">
        <v>0.0648013806136195</v>
      </c>
      <c r="V163" s="61" t="s">
        <v>77</v>
      </c>
    </row>
    <row r="164" ht="14.5" spans="1:22">
      <c r="A164" s="35" t="s">
        <v>35</v>
      </c>
      <c r="B164" s="26"/>
      <c r="C164" s="26" t="s">
        <v>264</v>
      </c>
      <c r="D164" s="26" t="s">
        <v>218</v>
      </c>
      <c r="E164" s="26" t="s">
        <v>167</v>
      </c>
      <c r="F164" s="28">
        <v>31.54</v>
      </c>
      <c r="G164" s="28">
        <v>31.54</v>
      </c>
      <c r="H164" s="28">
        <v>31.54</v>
      </c>
      <c r="I164" s="28">
        <v>31.54</v>
      </c>
      <c r="J164" s="28">
        <v>31.54</v>
      </c>
      <c r="K164" s="28">
        <v>31.54</v>
      </c>
      <c r="L164" s="28">
        <v>31.54</v>
      </c>
      <c r="M164" s="46"/>
      <c r="N164" s="29" t="s">
        <v>454</v>
      </c>
      <c r="O164" s="46"/>
      <c r="P164" s="46"/>
      <c r="R164" s="61" t="s">
        <v>470</v>
      </c>
      <c r="S164" s="51" t="s">
        <v>157</v>
      </c>
      <c r="T164" s="69" t="s">
        <v>476</v>
      </c>
      <c r="U164">
        <v>0.0138602952979131</v>
      </c>
      <c r="V164" s="61" t="s">
        <v>77</v>
      </c>
    </row>
    <row r="165" ht="14.5" spans="1:22">
      <c r="A165" s="35" t="s">
        <v>113</v>
      </c>
      <c r="B165" s="26"/>
      <c r="C165" s="26" t="s">
        <v>265</v>
      </c>
      <c r="D165" s="26" t="s">
        <v>222</v>
      </c>
      <c r="E165" s="26" t="s">
        <v>167</v>
      </c>
      <c r="F165" s="28">
        <v>1</v>
      </c>
      <c r="G165" s="28">
        <v>1</v>
      </c>
      <c r="H165" s="28">
        <v>1</v>
      </c>
      <c r="I165" s="28">
        <v>1</v>
      </c>
      <c r="J165" s="28">
        <v>1</v>
      </c>
      <c r="K165" s="28">
        <v>1</v>
      </c>
      <c r="L165" s="28">
        <v>1</v>
      </c>
      <c r="M165" s="46"/>
      <c r="N165" s="46"/>
      <c r="O165" s="46"/>
      <c r="P165" s="46"/>
      <c r="R165" s="61" t="s">
        <v>470</v>
      </c>
      <c r="S165" s="51" t="s">
        <v>157</v>
      </c>
      <c r="T165" s="69" t="s">
        <v>477</v>
      </c>
      <c r="U165">
        <v>0.127051233961107</v>
      </c>
      <c r="V165" s="61" t="s">
        <v>77</v>
      </c>
    </row>
    <row r="166" ht="14.5" spans="1:22">
      <c r="A166" s="32" t="s">
        <v>61</v>
      </c>
      <c r="B166" s="26"/>
      <c r="C166" s="26" t="s">
        <v>266</v>
      </c>
      <c r="D166" s="26" t="s">
        <v>224</v>
      </c>
      <c r="E166" s="26" t="s">
        <v>167</v>
      </c>
      <c r="F166" s="28">
        <v>1</v>
      </c>
      <c r="G166" s="28">
        <v>1</v>
      </c>
      <c r="H166" s="28">
        <v>1</v>
      </c>
      <c r="I166" s="28">
        <v>1</v>
      </c>
      <c r="J166" s="28">
        <v>1</v>
      </c>
      <c r="K166" s="28">
        <v>1</v>
      </c>
      <c r="L166" s="28">
        <v>1</v>
      </c>
      <c r="M166" s="46"/>
      <c r="N166" s="46"/>
      <c r="O166" s="46"/>
      <c r="P166" s="46"/>
      <c r="R166" s="65" t="s">
        <v>470</v>
      </c>
      <c r="S166" s="51" t="s">
        <v>157</v>
      </c>
      <c r="T166" s="69" t="s">
        <v>478</v>
      </c>
      <c r="U166">
        <v>0.0599455363381371</v>
      </c>
      <c r="V166" s="61" t="s">
        <v>77</v>
      </c>
    </row>
    <row r="167" ht="14.5" spans="1:22">
      <c r="A167" s="31" t="s">
        <v>65</v>
      </c>
      <c r="B167" s="26"/>
      <c r="C167" s="26" t="s">
        <v>267</v>
      </c>
      <c r="D167" s="26" t="s">
        <v>226</v>
      </c>
      <c r="E167" s="26" t="s">
        <v>167</v>
      </c>
      <c r="F167" s="28">
        <v>1</v>
      </c>
      <c r="G167" s="28">
        <v>1</v>
      </c>
      <c r="H167" s="28">
        <v>1</v>
      </c>
      <c r="I167" s="28">
        <v>1</v>
      </c>
      <c r="J167" s="28">
        <v>1</v>
      </c>
      <c r="K167" s="28">
        <v>1</v>
      </c>
      <c r="L167" s="28">
        <v>1</v>
      </c>
      <c r="M167" s="46"/>
      <c r="N167" s="46"/>
      <c r="O167" s="46"/>
      <c r="P167" s="46"/>
      <c r="R167" s="61" t="s">
        <v>470</v>
      </c>
      <c r="S167" s="51" t="s">
        <v>157</v>
      </c>
      <c r="T167" s="69" t="s">
        <v>479</v>
      </c>
      <c r="U167">
        <v>0.0128216841612127</v>
      </c>
      <c r="V167" s="61" t="s">
        <v>77</v>
      </c>
    </row>
    <row r="168" ht="14.5" spans="1:22">
      <c r="A168" s="31" t="s">
        <v>70</v>
      </c>
      <c r="B168" s="26"/>
      <c r="C168" s="26" t="s">
        <v>268</v>
      </c>
      <c r="D168" s="26" t="s">
        <v>228</v>
      </c>
      <c r="E168" s="26" t="s">
        <v>167</v>
      </c>
      <c r="F168" s="28">
        <v>1</v>
      </c>
      <c r="G168" s="28">
        <v>1</v>
      </c>
      <c r="H168" s="28">
        <v>1</v>
      </c>
      <c r="I168" s="28">
        <v>1</v>
      </c>
      <c r="J168" s="28">
        <v>1</v>
      </c>
      <c r="K168" s="28">
        <v>1</v>
      </c>
      <c r="L168" s="28">
        <v>1</v>
      </c>
      <c r="M168" s="46"/>
      <c r="N168" s="46"/>
      <c r="O168" s="46"/>
      <c r="P168" s="46"/>
      <c r="R168" s="61" t="s">
        <v>470</v>
      </c>
      <c r="S168" s="51" t="s">
        <v>157</v>
      </c>
      <c r="T168" s="69" t="s">
        <v>480</v>
      </c>
      <c r="U168">
        <v>0.238846849334499</v>
      </c>
      <c r="V168" s="61" t="s">
        <v>77</v>
      </c>
    </row>
    <row r="169" ht="14.5" spans="1:22">
      <c r="A169" s="34" t="s">
        <v>75</v>
      </c>
      <c r="B169" s="26"/>
      <c r="C169" s="26" t="s">
        <v>269</v>
      </c>
      <c r="D169" s="26" t="s">
        <v>136</v>
      </c>
      <c r="E169" s="26" t="s">
        <v>167</v>
      </c>
      <c r="F169" s="28">
        <v>1</v>
      </c>
      <c r="G169" s="28">
        <v>1</v>
      </c>
      <c r="H169" s="28">
        <v>1</v>
      </c>
      <c r="I169" s="28">
        <v>1</v>
      </c>
      <c r="J169" s="28">
        <v>1</v>
      </c>
      <c r="K169" s="28">
        <v>1</v>
      </c>
      <c r="L169" s="28">
        <v>1</v>
      </c>
      <c r="M169" s="46"/>
      <c r="N169" s="46"/>
      <c r="O169" s="46"/>
      <c r="P169" s="46"/>
      <c r="R169" s="61" t="s">
        <v>470</v>
      </c>
      <c r="S169" s="51" t="s">
        <v>157</v>
      </c>
      <c r="T169" s="69" t="s">
        <v>481</v>
      </c>
      <c r="U169">
        <v>0.112693139921913</v>
      </c>
      <c r="V169" s="61" t="s">
        <v>77</v>
      </c>
    </row>
    <row r="170" ht="14.5" spans="1:22">
      <c r="A170" s="35" t="s">
        <v>35</v>
      </c>
      <c r="B170" s="26"/>
      <c r="C170" s="26" t="s">
        <v>270</v>
      </c>
      <c r="D170" s="26" t="s">
        <v>218</v>
      </c>
      <c r="E170" s="26" t="s">
        <v>169</v>
      </c>
      <c r="F170" s="28">
        <v>31.54</v>
      </c>
      <c r="G170" s="28">
        <v>31.54</v>
      </c>
      <c r="H170" s="28">
        <v>31.54</v>
      </c>
      <c r="I170" s="28">
        <v>31.54</v>
      </c>
      <c r="J170" s="28">
        <v>31.54</v>
      </c>
      <c r="K170" s="28">
        <v>31.54</v>
      </c>
      <c r="L170" s="28">
        <v>31.54</v>
      </c>
      <c r="M170" s="46"/>
      <c r="N170" s="29" t="s">
        <v>455</v>
      </c>
      <c r="O170" s="46"/>
      <c r="P170" s="46"/>
      <c r="R170" s="66" t="s">
        <v>470</v>
      </c>
      <c r="S170" s="51" t="s">
        <v>157</v>
      </c>
      <c r="T170" s="70" t="s">
        <v>482</v>
      </c>
      <c r="U170">
        <v>0.0241038104832981</v>
      </c>
      <c r="V170" s="71" t="s">
        <v>77</v>
      </c>
    </row>
    <row r="171" ht="14.5" spans="1:22">
      <c r="A171" s="35" t="s">
        <v>113</v>
      </c>
      <c r="B171" s="26"/>
      <c r="C171" s="26" t="s">
        <v>271</v>
      </c>
      <c r="D171" s="26" t="s">
        <v>222</v>
      </c>
      <c r="E171" s="26" t="s">
        <v>169</v>
      </c>
      <c r="F171" s="28">
        <v>1</v>
      </c>
      <c r="G171" s="28">
        <v>1</v>
      </c>
      <c r="H171" s="28">
        <v>1</v>
      </c>
      <c r="I171" s="28">
        <v>1</v>
      </c>
      <c r="J171" s="28">
        <v>1</v>
      </c>
      <c r="K171" s="28">
        <v>1</v>
      </c>
      <c r="L171" s="28">
        <v>1</v>
      </c>
      <c r="M171" s="46"/>
      <c r="N171" s="46"/>
      <c r="O171" s="46"/>
      <c r="P171" s="46"/>
      <c r="R171" s="61" t="s">
        <v>470</v>
      </c>
      <c r="S171" s="51" t="s">
        <v>159</v>
      </c>
      <c r="T171" s="69" t="s">
        <v>471</v>
      </c>
      <c r="U171">
        <v>0.132592323903861</v>
      </c>
      <c r="V171" s="61" t="s">
        <v>77</v>
      </c>
    </row>
    <row r="172" ht="14.5" spans="1:22">
      <c r="A172" s="32" t="s">
        <v>61</v>
      </c>
      <c r="B172" s="26"/>
      <c r="C172" s="26" t="s">
        <v>272</v>
      </c>
      <c r="D172" s="26" t="s">
        <v>224</v>
      </c>
      <c r="E172" s="26" t="s">
        <v>169</v>
      </c>
      <c r="F172" s="28">
        <v>1</v>
      </c>
      <c r="G172" s="28">
        <v>1</v>
      </c>
      <c r="H172" s="28">
        <v>1</v>
      </c>
      <c r="I172" s="28">
        <v>1</v>
      </c>
      <c r="J172" s="28">
        <v>1</v>
      </c>
      <c r="K172" s="28">
        <v>1</v>
      </c>
      <c r="L172" s="28">
        <v>1</v>
      </c>
      <c r="M172" s="46"/>
      <c r="N172" s="46"/>
      <c r="O172" s="46"/>
      <c r="P172" s="46"/>
      <c r="R172" s="61" t="s">
        <v>470</v>
      </c>
      <c r="S172" s="51" t="s">
        <v>159</v>
      </c>
      <c r="T172" s="69" t="s">
        <v>472</v>
      </c>
      <c r="U172">
        <v>0.0625599431263302</v>
      </c>
      <c r="V172" s="61" t="s">
        <v>77</v>
      </c>
    </row>
    <row r="173" ht="14.5" spans="1:22">
      <c r="A173" s="31" t="s">
        <v>65</v>
      </c>
      <c r="B173" s="26"/>
      <c r="C173" s="26" t="s">
        <v>273</v>
      </c>
      <c r="D173" s="26" t="s">
        <v>226</v>
      </c>
      <c r="E173" s="26" t="s">
        <v>169</v>
      </c>
      <c r="F173" s="28">
        <v>1</v>
      </c>
      <c r="G173" s="28">
        <v>1</v>
      </c>
      <c r="H173" s="28">
        <v>1</v>
      </c>
      <c r="I173" s="28">
        <v>1</v>
      </c>
      <c r="J173" s="28">
        <v>1</v>
      </c>
      <c r="K173" s="28">
        <v>1</v>
      </c>
      <c r="L173" s="28">
        <v>1</v>
      </c>
      <c r="M173" s="46"/>
      <c r="N173" s="46"/>
      <c r="O173" s="46"/>
      <c r="P173" s="46"/>
      <c r="R173" s="61" t="s">
        <v>470</v>
      </c>
      <c r="S173" s="51" t="s">
        <v>159</v>
      </c>
      <c r="T173" s="69" t="s">
        <v>473</v>
      </c>
      <c r="U173">
        <v>0.0133808767242429</v>
      </c>
      <c r="V173" s="61" t="s">
        <v>77</v>
      </c>
    </row>
    <row r="174" ht="14.5" spans="1:22">
      <c r="A174" s="31" t="s">
        <v>70</v>
      </c>
      <c r="B174" s="26"/>
      <c r="C174" s="26" t="s">
        <v>274</v>
      </c>
      <c r="D174" s="26" t="s">
        <v>228</v>
      </c>
      <c r="E174" s="26" t="s">
        <v>169</v>
      </c>
      <c r="F174" s="28">
        <v>1</v>
      </c>
      <c r="G174" s="28">
        <v>1</v>
      </c>
      <c r="H174" s="28">
        <v>1</v>
      </c>
      <c r="I174" s="28">
        <v>1</v>
      </c>
      <c r="J174" s="28">
        <v>1</v>
      </c>
      <c r="K174" s="28">
        <v>1</v>
      </c>
      <c r="L174" s="28">
        <v>1</v>
      </c>
      <c r="M174" s="46"/>
      <c r="N174" s="46"/>
      <c r="O174" s="46"/>
      <c r="P174" s="46"/>
      <c r="R174" s="65" t="s">
        <v>470</v>
      </c>
      <c r="S174" s="51" t="s">
        <v>159</v>
      </c>
      <c r="T174" s="69" t="s">
        <v>474</v>
      </c>
      <c r="U174">
        <v>0.137342926133866</v>
      </c>
      <c r="V174" s="61" t="s">
        <v>77</v>
      </c>
    </row>
    <row r="175" ht="14.5" spans="1:22">
      <c r="A175" s="34" t="s">
        <v>75</v>
      </c>
      <c r="B175" s="26"/>
      <c r="C175" s="26" t="s">
        <v>275</v>
      </c>
      <c r="D175" s="26" t="s">
        <v>136</v>
      </c>
      <c r="E175" s="26" t="s">
        <v>169</v>
      </c>
      <c r="F175" s="28">
        <v>1</v>
      </c>
      <c r="G175" s="28">
        <v>1</v>
      </c>
      <c r="H175" s="28">
        <v>1</v>
      </c>
      <c r="I175" s="28">
        <v>1</v>
      </c>
      <c r="J175" s="28">
        <v>1</v>
      </c>
      <c r="K175" s="28">
        <v>1</v>
      </c>
      <c r="L175" s="28">
        <v>1</v>
      </c>
      <c r="M175" s="46"/>
      <c r="N175" s="46"/>
      <c r="O175" s="46"/>
      <c r="P175" s="46"/>
      <c r="R175" s="61" t="s">
        <v>470</v>
      </c>
      <c r="S175" s="51" t="s">
        <v>159</v>
      </c>
      <c r="T175" s="69" t="s">
        <v>475</v>
      </c>
      <c r="U175">
        <v>0.0648013806136195</v>
      </c>
      <c r="V175" s="61" t="s">
        <v>77</v>
      </c>
    </row>
    <row r="176" ht="14.5" spans="1:22">
      <c r="A176" s="35" t="s">
        <v>35</v>
      </c>
      <c r="B176" s="26"/>
      <c r="C176" s="26" t="s">
        <v>276</v>
      </c>
      <c r="D176" s="26" t="s">
        <v>218</v>
      </c>
      <c r="E176" s="26" t="s">
        <v>171</v>
      </c>
      <c r="F176" s="28">
        <v>31.54</v>
      </c>
      <c r="G176" s="28">
        <v>31.54</v>
      </c>
      <c r="H176" s="28">
        <v>31.54</v>
      </c>
      <c r="I176" s="28">
        <v>31.54</v>
      </c>
      <c r="J176" s="28">
        <v>31.54</v>
      </c>
      <c r="K176" s="28">
        <v>31.54</v>
      </c>
      <c r="L176" s="28">
        <v>31.54</v>
      </c>
      <c r="M176" s="46"/>
      <c r="N176" s="29" t="s">
        <v>456</v>
      </c>
      <c r="O176" s="46"/>
      <c r="P176" s="46"/>
      <c r="R176" s="61" t="s">
        <v>470</v>
      </c>
      <c r="S176" s="51" t="s">
        <v>159</v>
      </c>
      <c r="T176" s="69" t="s">
        <v>476</v>
      </c>
      <c r="U176">
        <v>0.0138602952979131</v>
      </c>
      <c r="V176" s="61" t="s">
        <v>77</v>
      </c>
    </row>
    <row r="177" ht="14.5" spans="1:22">
      <c r="A177" s="35" t="s">
        <v>113</v>
      </c>
      <c r="B177" s="26"/>
      <c r="C177" s="26" t="s">
        <v>277</v>
      </c>
      <c r="D177" s="26" t="s">
        <v>222</v>
      </c>
      <c r="E177" s="26" t="s">
        <v>171</v>
      </c>
      <c r="F177" s="28">
        <v>1</v>
      </c>
      <c r="G177" s="28">
        <v>1</v>
      </c>
      <c r="H177" s="28">
        <v>1</v>
      </c>
      <c r="I177" s="28">
        <v>1</v>
      </c>
      <c r="J177" s="28">
        <v>1</v>
      </c>
      <c r="K177" s="28">
        <v>1</v>
      </c>
      <c r="L177" s="28">
        <v>1</v>
      </c>
      <c r="M177" s="46"/>
      <c r="N177" s="46"/>
      <c r="O177" s="46"/>
      <c r="P177" s="46"/>
      <c r="R177" s="61" t="s">
        <v>470</v>
      </c>
      <c r="S177" s="51" t="s">
        <v>159</v>
      </c>
      <c r="T177" s="69" t="s">
        <v>477</v>
      </c>
      <c r="U177">
        <v>0.127051233961107</v>
      </c>
      <c r="V177" s="61" t="s">
        <v>77</v>
      </c>
    </row>
    <row r="178" ht="14.5" spans="1:22">
      <c r="A178" s="32" t="s">
        <v>61</v>
      </c>
      <c r="B178" s="26"/>
      <c r="C178" s="26" t="s">
        <v>278</v>
      </c>
      <c r="D178" s="26" t="s">
        <v>224</v>
      </c>
      <c r="E178" s="26" t="s">
        <v>171</v>
      </c>
      <c r="F178" s="28">
        <v>1</v>
      </c>
      <c r="G178" s="28">
        <v>1</v>
      </c>
      <c r="H178" s="28">
        <v>1</v>
      </c>
      <c r="I178" s="28">
        <v>1</v>
      </c>
      <c r="J178" s="28">
        <v>1</v>
      </c>
      <c r="K178" s="28">
        <v>1</v>
      </c>
      <c r="L178" s="28">
        <v>1</v>
      </c>
      <c r="M178" s="46"/>
      <c r="N178" s="46"/>
      <c r="O178" s="46"/>
      <c r="P178" s="46"/>
      <c r="R178" s="65" t="s">
        <v>470</v>
      </c>
      <c r="S178" s="51" t="s">
        <v>159</v>
      </c>
      <c r="T178" s="69" t="s">
        <v>478</v>
      </c>
      <c r="U178">
        <v>0.0599455363381371</v>
      </c>
      <c r="V178" s="61" t="s">
        <v>77</v>
      </c>
    </row>
    <row r="179" ht="14.5" spans="1:22">
      <c r="A179" s="31" t="s">
        <v>65</v>
      </c>
      <c r="B179" s="26"/>
      <c r="C179" s="26" t="s">
        <v>279</v>
      </c>
      <c r="D179" s="26" t="s">
        <v>226</v>
      </c>
      <c r="E179" s="26" t="s">
        <v>171</v>
      </c>
      <c r="F179" s="28">
        <v>1</v>
      </c>
      <c r="G179" s="28">
        <v>1</v>
      </c>
      <c r="H179" s="28">
        <v>1</v>
      </c>
      <c r="I179" s="28">
        <v>1</v>
      </c>
      <c r="J179" s="28">
        <v>1</v>
      </c>
      <c r="K179" s="28">
        <v>1</v>
      </c>
      <c r="L179" s="28">
        <v>1</v>
      </c>
      <c r="M179" s="46"/>
      <c r="N179" s="46"/>
      <c r="O179" s="46"/>
      <c r="P179" s="46"/>
      <c r="R179" s="61" t="s">
        <v>470</v>
      </c>
      <c r="S179" s="51" t="s">
        <v>159</v>
      </c>
      <c r="T179" s="69" t="s">
        <v>479</v>
      </c>
      <c r="U179">
        <v>0.0128216841612127</v>
      </c>
      <c r="V179" s="61" t="s">
        <v>77</v>
      </c>
    </row>
    <row r="180" ht="14.5" spans="1:22">
      <c r="A180" s="31" t="s">
        <v>70</v>
      </c>
      <c r="B180" s="26"/>
      <c r="C180" s="26" t="s">
        <v>280</v>
      </c>
      <c r="D180" s="26" t="s">
        <v>228</v>
      </c>
      <c r="E180" s="26" t="s">
        <v>171</v>
      </c>
      <c r="F180" s="28">
        <v>1</v>
      </c>
      <c r="G180" s="28">
        <v>1</v>
      </c>
      <c r="H180" s="28">
        <v>1</v>
      </c>
      <c r="I180" s="28">
        <v>1</v>
      </c>
      <c r="J180" s="28">
        <v>1</v>
      </c>
      <c r="K180" s="28">
        <v>1</v>
      </c>
      <c r="L180" s="28">
        <v>1</v>
      </c>
      <c r="M180" s="46"/>
      <c r="N180" s="46"/>
      <c r="O180" s="46"/>
      <c r="P180" s="46"/>
      <c r="R180" s="61" t="s">
        <v>470</v>
      </c>
      <c r="S180" s="51" t="s">
        <v>159</v>
      </c>
      <c r="T180" s="69" t="s">
        <v>480</v>
      </c>
      <c r="U180">
        <v>0.238846849334499</v>
      </c>
      <c r="V180" s="61" t="s">
        <v>77</v>
      </c>
    </row>
    <row r="181" ht="14.5" spans="1:22">
      <c r="A181" s="34" t="s">
        <v>75</v>
      </c>
      <c r="B181" s="26"/>
      <c r="C181" s="26" t="s">
        <v>281</v>
      </c>
      <c r="D181" s="26" t="s">
        <v>136</v>
      </c>
      <c r="E181" s="26" t="s">
        <v>171</v>
      </c>
      <c r="F181" s="28">
        <v>1</v>
      </c>
      <c r="G181" s="28">
        <v>1</v>
      </c>
      <c r="H181" s="28">
        <v>1</v>
      </c>
      <c r="I181" s="28">
        <v>1</v>
      </c>
      <c r="J181" s="28">
        <v>1</v>
      </c>
      <c r="K181" s="28">
        <v>1</v>
      </c>
      <c r="L181" s="28">
        <v>1</v>
      </c>
      <c r="M181" s="46"/>
      <c r="N181" s="46"/>
      <c r="O181" s="46"/>
      <c r="P181" s="46"/>
      <c r="R181" s="61" t="s">
        <v>470</v>
      </c>
      <c r="S181" s="51" t="s">
        <v>159</v>
      </c>
      <c r="T181" s="69" t="s">
        <v>481</v>
      </c>
      <c r="U181">
        <v>0.112693139921913</v>
      </c>
      <c r="V181" s="61" t="s">
        <v>77</v>
      </c>
    </row>
    <row r="182" ht="14.5" spans="1:22">
      <c r="A182" s="35" t="s">
        <v>35</v>
      </c>
      <c r="B182" s="26"/>
      <c r="C182" s="26" t="s">
        <v>282</v>
      </c>
      <c r="D182" s="26" t="s">
        <v>218</v>
      </c>
      <c r="E182" s="26" t="s">
        <v>173</v>
      </c>
      <c r="F182" s="28">
        <v>31.54</v>
      </c>
      <c r="G182" s="28">
        <v>31.54</v>
      </c>
      <c r="H182" s="28">
        <v>31.54</v>
      </c>
      <c r="I182" s="28">
        <v>31.54</v>
      </c>
      <c r="J182" s="28">
        <v>31.54</v>
      </c>
      <c r="K182" s="28">
        <v>31.54</v>
      </c>
      <c r="L182" s="28">
        <v>31.54</v>
      </c>
      <c r="M182" s="46"/>
      <c r="N182" s="29" t="s">
        <v>457</v>
      </c>
      <c r="O182" s="46"/>
      <c r="P182" s="46"/>
      <c r="R182" s="66" t="s">
        <v>470</v>
      </c>
      <c r="S182" s="51" t="s">
        <v>159</v>
      </c>
      <c r="T182" s="70" t="s">
        <v>482</v>
      </c>
      <c r="U182">
        <v>0.0241038104832981</v>
      </c>
      <c r="V182" s="71" t="s">
        <v>77</v>
      </c>
    </row>
    <row r="183" ht="14.5" spans="1:22">
      <c r="A183" s="35" t="s">
        <v>113</v>
      </c>
      <c r="B183" s="26"/>
      <c r="C183" s="26" t="s">
        <v>283</v>
      </c>
      <c r="D183" s="26" t="s">
        <v>222</v>
      </c>
      <c r="E183" s="26" t="s">
        <v>173</v>
      </c>
      <c r="F183" s="28">
        <v>1</v>
      </c>
      <c r="G183" s="28">
        <v>1</v>
      </c>
      <c r="H183" s="28">
        <v>1</v>
      </c>
      <c r="I183" s="28">
        <v>1</v>
      </c>
      <c r="J183" s="28">
        <v>1</v>
      </c>
      <c r="K183" s="28">
        <v>1</v>
      </c>
      <c r="L183" s="28">
        <v>1</v>
      </c>
      <c r="M183" s="46"/>
      <c r="N183" s="46"/>
      <c r="O183" s="46"/>
      <c r="P183" s="46"/>
      <c r="R183" s="61" t="s">
        <v>470</v>
      </c>
      <c r="S183" s="51" t="s">
        <v>161</v>
      </c>
      <c r="T183" s="69" t="s">
        <v>471</v>
      </c>
      <c r="U183">
        <v>0.132592323903861</v>
      </c>
      <c r="V183" s="61" t="s">
        <v>77</v>
      </c>
    </row>
    <row r="184" ht="14.5" spans="1:22">
      <c r="A184" s="32" t="s">
        <v>61</v>
      </c>
      <c r="B184" s="26"/>
      <c r="C184" s="26" t="s">
        <v>284</v>
      </c>
      <c r="D184" s="26" t="s">
        <v>224</v>
      </c>
      <c r="E184" s="26" t="s">
        <v>173</v>
      </c>
      <c r="F184" s="28">
        <v>1</v>
      </c>
      <c r="G184" s="28">
        <v>1</v>
      </c>
      <c r="H184" s="28">
        <v>1</v>
      </c>
      <c r="I184" s="28">
        <v>1</v>
      </c>
      <c r="J184" s="28">
        <v>1</v>
      </c>
      <c r="K184" s="28">
        <v>1</v>
      </c>
      <c r="L184" s="28">
        <v>1</v>
      </c>
      <c r="M184" s="46"/>
      <c r="N184" s="46"/>
      <c r="O184" s="46"/>
      <c r="P184" s="46"/>
      <c r="R184" s="61" t="s">
        <v>470</v>
      </c>
      <c r="S184" s="51" t="s">
        <v>161</v>
      </c>
      <c r="T184" s="69" t="s">
        <v>472</v>
      </c>
      <c r="U184">
        <v>0.0625599431263302</v>
      </c>
      <c r="V184" s="61" t="s">
        <v>77</v>
      </c>
    </row>
    <row r="185" ht="14.5" spans="1:22">
      <c r="A185" s="31" t="s">
        <v>65</v>
      </c>
      <c r="B185" s="26"/>
      <c r="C185" s="26" t="s">
        <v>285</v>
      </c>
      <c r="D185" s="26" t="s">
        <v>226</v>
      </c>
      <c r="E185" s="26" t="s">
        <v>173</v>
      </c>
      <c r="F185" s="28">
        <v>1</v>
      </c>
      <c r="G185" s="28">
        <v>1</v>
      </c>
      <c r="H185" s="28">
        <v>1</v>
      </c>
      <c r="I185" s="28">
        <v>1</v>
      </c>
      <c r="J185" s="28">
        <v>1</v>
      </c>
      <c r="K185" s="28">
        <v>1</v>
      </c>
      <c r="L185" s="28">
        <v>1</v>
      </c>
      <c r="M185" s="46"/>
      <c r="N185" s="46"/>
      <c r="O185" s="46"/>
      <c r="P185" s="46"/>
      <c r="R185" s="61" t="s">
        <v>470</v>
      </c>
      <c r="S185" s="51" t="s">
        <v>161</v>
      </c>
      <c r="T185" s="69" t="s">
        <v>473</v>
      </c>
      <c r="U185">
        <v>0.0133808767242429</v>
      </c>
      <c r="V185" s="61" t="s">
        <v>77</v>
      </c>
    </row>
    <row r="186" ht="14.5" spans="1:22">
      <c r="A186" s="31" t="s">
        <v>70</v>
      </c>
      <c r="B186" s="26"/>
      <c r="C186" s="26" t="s">
        <v>286</v>
      </c>
      <c r="D186" s="26" t="s">
        <v>228</v>
      </c>
      <c r="E186" s="26" t="s">
        <v>173</v>
      </c>
      <c r="F186" s="28">
        <v>1</v>
      </c>
      <c r="G186" s="28">
        <v>1</v>
      </c>
      <c r="H186" s="28">
        <v>1</v>
      </c>
      <c r="I186" s="28">
        <v>1</v>
      </c>
      <c r="J186" s="28">
        <v>1</v>
      </c>
      <c r="K186" s="28">
        <v>1</v>
      </c>
      <c r="L186" s="28">
        <v>1</v>
      </c>
      <c r="M186" s="46"/>
      <c r="N186" s="46"/>
      <c r="O186" s="46"/>
      <c r="P186" s="46"/>
      <c r="R186" s="65" t="s">
        <v>470</v>
      </c>
      <c r="S186" s="51" t="s">
        <v>161</v>
      </c>
      <c r="T186" s="69" t="s">
        <v>474</v>
      </c>
      <c r="U186">
        <v>0.137342926133866</v>
      </c>
      <c r="V186" s="61" t="s">
        <v>77</v>
      </c>
    </row>
    <row r="187" ht="14.5" spans="1:22">
      <c r="A187" s="34" t="s">
        <v>75</v>
      </c>
      <c r="B187" s="26"/>
      <c r="C187" s="26" t="s">
        <v>287</v>
      </c>
      <c r="D187" s="26" t="s">
        <v>136</v>
      </c>
      <c r="E187" s="26" t="s">
        <v>173</v>
      </c>
      <c r="F187" s="28">
        <v>1</v>
      </c>
      <c r="G187" s="28">
        <v>1</v>
      </c>
      <c r="H187" s="28">
        <v>1</v>
      </c>
      <c r="I187" s="28">
        <v>1</v>
      </c>
      <c r="J187" s="28">
        <v>1</v>
      </c>
      <c r="K187" s="28">
        <v>1</v>
      </c>
      <c r="L187" s="28">
        <v>1</v>
      </c>
      <c r="M187" s="46"/>
      <c r="N187" s="46"/>
      <c r="O187" s="46"/>
      <c r="P187" s="46"/>
      <c r="R187" s="61" t="s">
        <v>470</v>
      </c>
      <c r="S187" s="51" t="s">
        <v>161</v>
      </c>
      <c r="T187" s="69" t="s">
        <v>475</v>
      </c>
      <c r="U187">
        <v>0.0648013806136195</v>
      </c>
      <c r="V187" s="61" t="s">
        <v>77</v>
      </c>
    </row>
    <row r="188" ht="14.5" spans="1:22">
      <c r="A188" s="35" t="s">
        <v>35</v>
      </c>
      <c r="B188" s="26"/>
      <c r="C188" s="26" t="s">
        <v>288</v>
      </c>
      <c r="D188" s="26" t="s">
        <v>218</v>
      </c>
      <c r="E188" s="26" t="s">
        <v>175</v>
      </c>
      <c r="F188" s="28">
        <v>31.54</v>
      </c>
      <c r="G188" s="28">
        <v>31.54</v>
      </c>
      <c r="H188" s="28">
        <v>31.54</v>
      </c>
      <c r="I188" s="28">
        <v>31.54</v>
      </c>
      <c r="J188" s="28">
        <v>31.54</v>
      </c>
      <c r="K188" s="28">
        <v>31.54</v>
      </c>
      <c r="L188" s="28">
        <v>31.54</v>
      </c>
      <c r="M188" s="46"/>
      <c r="N188" s="46" t="s">
        <v>458</v>
      </c>
      <c r="O188" s="46"/>
      <c r="P188" s="46"/>
      <c r="R188" s="61" t="s">
        <v>470</v>
      </c>
      <c r="S188" s="51" t="s">
        <v>161</v>
      </c>
      <c r="T188" s="69" t="s">
        <v>476</v>
      </c>
      <c r="U188">
        <v>0.0138602952979131</v>
      </c>
      <c r="V188" s="61" t="s">
        <v>77</v>
      </c>
    </row>
    <row r="189" ht="14.5" spans="1:22">
      <c r="A189" s="35" t="s">
        <v>113</v>
      </c>
      <c r="B189" s="26"/>
      <c r="C189" s="26" t="s">
        <v>289</v>
      </c>
      <c r="D189" s="26" t="s">
        <v>222</v>
      </c>
      <c r="E189" s="26" t="s">
        <v>175</v>
      </c>
      <c r="F189" s="28">
        <v>1</v>
      </c>
      <c r="G189" s="28">
        <v>1</v>
      </c>
      <c r="H189" s="28">
        <v>1</v>
      </c>
      <c r="I189" s="28">
        <v>1</v>
      </c>
      <c r="J189" s="28">
        <v>1</v>
      </c>
      <c r="K189" s="28">
        <v>1</v>
      </c>
      <c r="L189" s="28">
        <v>1</v>
      </c>
      <c r="M189" s="46"/>
      <c r="N189" s="46"/>
      <c r="O189" s="46"/>
      <c r="P189" s="46"/>
      <c r="R189" s="61" t="s">
        <v>470</v>
      </c>
      <c r="S189" s="51" t="s">
        <v>161</v>
      </c>
      <c r="T189" s="69" t="s">
        <v>477</v>
      </c>
      <c r="U189">
        <v>0.127051233961107</v>
      </c>
      <c r="V189" s="61" t="s">
        <v>77</v>
      </c>
    </row>
    <row r="190" ht="14.5" spans="1:22">
      <c r="A190" s="32" t="s">
        <v>61</v>
      </c>
      <c r="B190" s="26"/>
      <c r="C190" s="26" t="s">
        <v>290</v>
      </c>
      <c r="D190" s="26" t="s">
        <v>224</v>
      </c>
      <c r="E190" s="26" t="s">
        <v>175</v>
      </c>
      <c r="F190" s="28">
        <v>1</v>
      </c>
      <c r="G190" s="28">
        <v>1</v>
      </c>
      <c r="H190" s="28">
        <v>1</v>
      </c>
      <c r="I190" s="28">
        <v>1</v>
      </c>
      <c r="J190" s="28">
        <v>1</v>
      </c>
      <c r="K190" s="28">
        <v>1</v>
      </c>
      <c r="L190" s="28">
        <v>1</v>
      </c>
      <c r="M190" s="46"/>
      <c r="N190" s="46"/>
      <c r="O190" s="46"/>
      <c r="P190" s="46"/>
      <c r="R190" s="65" t="s">
        <v>470</v>
      </c>
      <c r="S190" s="51" t="s">
        <v>161</v>
      </c>
      <c r="T190" s="69" t="s">
        <v>478</v>
      </c>
      <c r="U190">
        <v>0.0599455363381371</v>
      </c>
      <c r="V190" s="61" t="s">
        <v>77</v>
      </c>
    </row>
    <row r="191" ht="14.5" spans="1:22">
      <c r="A191" s="31" t="s">
        <v>65</v>
      </c>
      <c r="B191" s="26"/>
      <c r="C191" s="26" t="s">
        <v>291</v>
      </c>
      <c r="D191" s="26" t="s">
        <v>226</v>
      </c>
      <c r="E191" s="26" t="s">
        <v>175</v>
      </c>
      <c r="F191" s="28">
        <v>1</v>
      </c>
      <c r="G191" s="28">
        <v>1</v>
      </c>
      <c r="H191" s="28">
        <v>1</v>
      </c>
      <c r="I191" s="28">
        <v>1</v>
      </c>
      <c r="J191" s="28">
        <v>1</v>
      </c>
      <c r="K191" s="28">
        <v>1</v>
      </c>
      <c r="L191" s="28">
        <v>1</v>
      </c>
      <c r="M191" s="46"/>
      <c r="N191" s="46"/>
      <c r="O191" s="46"/>
      <c r="P191" s="46"/>
      <c r="R191" s="61" t="s">
        <v>470</v>
      </c>
      <c r="S191" s="51" t="s">
        <v>161</v>
      </c>
      <c r="T191" s="69" t="s">
        <v>479</v>
      </c>
      <c r="U191">
        <v>0.0128216841612127</v>
      </c>
      <c r="V191" s="61" t="s">
        <v>77</v>
      </c>
    </row>
    <row r="192" ht="14.5" spans="1:22">
      <c r="A192" s="31" t="s">
        <v>70</v>
      </c>
      <c r="B192" s="26"/>
      <c r="C192" s="26" t="s">
        <v>292</v>
      </c>
      <c r="D192" s="26" t="s">
        <v>228</v>
      </c>
      <c r="E192" s="26" t="s">
        <v>175</v>
      </c>
      <c r="F192" s="28">
        <v>1</v>
      </c>
      <c r="G192" s="28">
        <v>1</v>
      </c>
      <c r="H192" s="28">
        <v>1</v>
      </c>
      <c r="I192" s="28">
        <v>1</v>
      </c>
      <c r="J192" s="28">
        <v>1</v>
      </c>
      <c r="K192" s="28">
        <v>1</v>
      </c>
      <c r="L192" s="28">
        <v>1</v>
      </c>
      <c r="M192" s="46"/>
      <c r="N192" s="46"/>
      <c r="O192" s="46"/>
      <c r="P192" s="46"/>
      <c r="R192" s="61" t="s">
        <v>470</v>
      </c>
      <c r="S192" s="51" t="s">
        <v>161</v>
      </c>
      <c r="T192" s="69" t="s">
        <v>480</v>
      </c>
      <c r="U192">
        <v>0.238846849334499</v>
      </c>
      <c r="V192" s="61" t="s">
        <v>77</v>
      </c>
    </row>
    <row r="193" ht="15.65" customHeight="1" spans="1:22">
      <c r="A193" s="34" t="s">
        <v>75</v>
      </c>
      <c r="B193" s="26"/>
      <c r="C193" s="26" t="s">
        <v>293</v>
      </c>
      <c r="D193" s="26" t="s">
        <v>136</v>
      </c>
      <c r="E193" s="26" t="s">
        <v>175</v>
      </c>
      <c r="F193" s="28">
        <v>1</v>
      </c>
      <c r="G193" s="28">
        <v>1</v>
      </c>
      <c r="H193" s="28">
        <v>1</v>
      </c>
      <c r="I193" s="28">
        <v>1</v>
      </c>
      <c r="J193" s="28">
        <v>1</v>
      </c>
      <c r="K193" s="28">
        <v>1</v>
      </c>
      <c r="L193" s="28">
        <v>1</v>
      </c>
      <c r="M193" s="46"/>
      <c r="N193" s="46"/>
      <c r="O193" s="46"/>
      <c r="P193" s="46"/>
      <c r="R193" s="61" t="s">
        <v>470</v>
      </c>
      <c r="S193" s="51" t="s">
        <v>161</v>
      </c>
      <c r="T193" s="69" t="s">
        <v>481</v>
      </c>
      <c r="U193">
        <v>0.112693139921913</v>
      </c>
      <c r="V193" s="61" t="s">
        <v>77</v>
      </c>
    </row>
    <row r="194" ht="14.5" spans="1:22">
      <c r="A194" s="72"/>
      <c r="B194" s="26"/>
      <c r="C194" s="26"/>
      <c r="D194" s="26"/>
      <c r="E194" s="26"/>
      <c r="F194" s="28"/>
      <c r="G194" s="28"/>
      <c r="H194" s="28"/>
      <c r="I194" s="28"/>
      <c r="J194" s="28"/>
      <c r="K194" s="28"/>
      <c r="L194" s="28"/>
      <c r="M194" s="46"/>
      <c r="N194" s="46"/>
      <c r="O194" s="46"/>
      <c r="P194" s="46"/>
      <c r="R194" s="66" t="s">
        <v>470</v>
      </c>
      <c r="S194" s="51" t="s">
        <v>161</v>
      </c>
      <c r="T194" s="70" t="s">
        <v>482</v>
      </c>
      <c r="U194">
        <v>0.0241038104832981</v>
      </c>
      <c r="V194" s="71" t="s">
        <v>77</v>
      </c>
    </row>
    <row r="195" ht="14.5" spans="1:22">
      <c r="A195" s="72"/>
      <c r="B195" s="26"/>
      <c r="C195" s="26"/>
      <c r="D195" s="26"/>
      <c r="E195" s="26"/>
      <c r="F195" s="28"/>
      <c r="G195" s="28"/>
      <c r="H195" s="28"/>
      <c r="I195" s="28"/>
      <c r="J195" s="28"/>
      <c r="K195" s="28"/>
      <c r="L195" s="28"/>
      <c r="M195" s="46"/>
      <c r="N195" s="46"/>
      <c r="O195" s="46"/>
      <c r="P195" s="46"/>
      <c r="R195" s="61" t="s">
        <v>470</v>
      </c>
      <c r="S195" s="51" t="s">
        <v>163</v>
      </c>
      <c r="T195" s="69" t="s">
        <v>471</v>
      </c>
      <c r="U195">
        <v>0.132592323903861</v>
      </c>
      <c r="V195" s="61" t="s">
        <v>77</v>
      </c>
    </row>
    <row r="196" ht="14.5" spans="1:22">
      <c r="A196" s="72"/>
      <c r="B196" s="26"/>
      <c r="C196" s="26"/>
      <c r="D196" s="26"/>
      <c r="E196" s="26"/>
      <c r="F196" s="28"/>
      <c r="G196" s="28"/>
      <c r="H196" s="28"/>
      <c r="I196" s="28"/>
      <c r="J196" s="28"/>
      <c r="K196" s="28"/>
      <c r="L196" s="28"/>
      <c r="M196" s="46"/>
      <c r="N196" s="46"/>
      <c r="O196" s="46"/>
      <c r="P196" s="46"/>
      <c r="R196" s="61" t="s">
        <v>470</v>
      </c>
      <c r="S196" s="51" t="s">
        <v>163</v>
      </c>
      <c r="T196" s="69" t="s">
        <v>472</v>
      </c>
      <c r="U196">
        <v>0.0625599431263302</v>
      </c>
      <c r="V196" s="61" t="s">
        <v>77</v>
      </c>
    </row>
    <row r="197" ht="14.5" spans="1:22">
      <c r="A197" s="72"/>
      <c r="B197" s="26"/>
      <c r="C197" s="26"/>
      <c r="D197" s="26"/>
      <c r="E197" s="44" t="s">
        <v>420</v>
      </c>
      <c r="F197" s="28"/>
      <c r="G197" s="28"/>
      <c r="H197" s="28"/>
      <c r="I197" s="28"/>
      <c r="J197" s="28"/>
      <c r="K197" s="28"/>
      <c r="L197" s="28"/>
      <c r="M197" s="46"/>
      <c r="N197" s="46"/>
      <c r="O197" s="46"/>
      <c r="P197" s="46"/>
      <c r="R197" s="61" t="s">
        <v>470</v>
      </c>
      <c r="S197" s="51" t="s">
        <v>163</v>
      </c>
      <c r="T197" s="69" t="s">
        <v>473</v>
      </c>
      <c r="U197">
        <v>0.0133808767242429</v>
      </c>
      <c r="V197" s="61" t="s">
        <v>77</v>
      </c>
    </row>
    <row r="198" ht="15.25" spans="1:22">
      <c r="A198" s="26"/>
      <c r="B198" s="26"/>
      <c r="C198" s="45" t="s">
        <v>13</v>
      </c>
      <c r="D198" s="45" t="s">
        <v>391</v>
      </c>
      <c r="E198" s="45" t="s">
        <v>392</v>
      </c>
      <c r="F198" s="27" t="s">
        <v>393</v>
      </c>
      <c r="G198" s="27" t="s">
        <v>394</v>
      </c>
      <c r="H198" s="27" t="s">
        <v>395</v>
      </c>
      <c r="I198" s="27" t="s">
        <v>396</v>
      </c>
      <c r="J198" s="27" t="s">
        <v>397</v>
      </c>
      <c r="K198" s="27" t="s">
        <v>398</v>
      </c>
      <c r="L198" s="27" t="s">
        <v>399</v>
      </c>
      <c r="M198" s="26"/>
      <c r="N198" s="47"/>
      <c r="O198" s="26"/>
      <c r="P198" s="26"/>
      <c r="R198" s="65" t="s">
        <v>470</v>
      </c>
      <c r="S198" s="51" t="s">
        <v>163</v>
      </c>
      <c r="T198" s="69" t="s">
        <v>474</v>
      </c>
      <c r="U198">
        <v>0.137342926133866</v>
      </c>
      <c r="V198" s="61" t="s">
        <v>77</v>
      </c>
    </row>
    <row r="199" ht="14.5" spans="1:22">
      <c r="A199" s="35" t="s">
        <v>35</v>
      </c>
      <c r="B199" s="26"/>
      <c r="C199" s="26" t="s">
        <v>234</v>
      </c>
      <c r="D199" s="26" t="s">
        <v>218</v>
      </c>
      <c r="E199" s="26" t="s">
        <v>157</v>
      </c>
      <c r="F199" s="28">
        <f>AVERAGE('[2]TechWatHea-SingleDetached-RES'!$F$54,'[2]TechWatHea-SingleAttached'!$F$54,'[2]TechWatHea-Appartment'!$F$54,'[2]TechWatHea-MobileHome'!$F$54)</f>
        <v>0.126482565927887</v>
      </c>
      <c r="G199" s="28">
        <f>AVERAGE('[2]TechWatHea-SingleDetached-RES'!$G$54,'[2]TechWatHea-SingleAttached'!$G$54,'[2]TechWatHea-Appartment'!$G$54,'[2]TechWatHea-MobileHome'!$G$54)</f>
        <v>0.158674245212359</v>
      </c>
      <c r="H199" s="28">
        <f>AVERAGE('[2]TechWatHea-SingleDetached-RES'!$H$54,'[2]TechWatHea-SingleAttached'!$H$54,'[2]TechWatHea-Appartment'!$H$54,'[2]TechWatHea-MobileHome'!$H$54)</f>
        <v>0.0957181361229032</v>
      </c>
      <c r="I199" s="28">
        <f>AVERAGE('[2]TechWatHea-SingleDetached-RES'!$I$54,'[2]TechWatHea-SingleAttached'!$I$54,'[2]TechWatHea-Appartment'!$I$54,'[2]TechWatHea-MobileHome'!$I$54)</f>
        <v>0.162449515014</v>
      </c>
      <c r="J199" s="28">
        <f>AVERAGE('[2]TechWatHea-SingleDetached-RES'!$J$54,'[2]TechWatHea-SingleAttached'!$J$54,'[2]TechWatHea-Appartment'!$J$54,'[2]TechWatHea-MobileHome'!$J$54)</f>
        <v>0.0814320281435683</v>
      </c>
      <c r="K199" s="28">
        <f>AVERAGE('[2]TechWatHea-SingleDetached-RES'!$K$54,'[2]TechWatHea-SingleAttached'!$K$54,'[2]TechWatHea-Appartment'!$K$54,'[2]TechWatHea-MobileHome'!$K$54)</f>
        <v>0.117880476235605</v>
      </c>
      <c r="L199" s="28">
        <f>AVERAGE('[2]TechWatHea-SingleDetached-RES'!$L$54,'[2]TechWatHea-SingleAttached'!$L$54,'[2]TechWatHea-Appartment'!$L$54,'[2]TechWatHea-MobileHome'!$L$54)</f>
        <v>0.145530284352531</v>
      </c>
      <c r="M199" s="46"/>
      <c r="N199" s="46" t="s">
        <v>449</v>
      </c>
      <c r="O199" s="46"/>
      <c r="P199" s="46"/>
      <c r="R199" s="61" t="s">
        <v>470</v>
      </c>
      <c r="S199" s="51" t="s">
        <v>163</v>
      </c>
      <c r="T199" s="69" t="s">
        <v>475</v>
      </c>
      <c r="U199">
        <v>0.0648013806136195</v>
      </c>
      <c r="V199" s="61" t="s">
        <v>77</v>
      </c>
    </row>
    <row r="200" ht="14.5" spans="1:22">
      <c r="A200" s="35" t="s">
        <v>113</v>
      </c>
      <c r="B200" s="26"/>
      <c r="C200" s="26" t="s">
        <v>235</v>
      </c>
      <c r="D200" s="26" t="s">
        <v>222</v>
      </c>
      <c r="E200" s="26" t="s">
        <v>157</v>
      </c>
      <c r="F200" s="28">
        <f>AVERAGE('[2]TechWatHea-SingleDetached-RES'!$F$55,'[2]TechWatHea-SingleAttached'!$F$55,'[2]TechWatHea-Appartment'!$F$55,'[2]TechWatHea-MobileHome'!$F$55)</f>
        <v>0.173483508892658</v>
      </c>
      <c r="G200" s="28">
        <f>AVERAGE('[2]TechWatHea-SingleDetached-RES'!$G$55,'[2]TechWatHea-SingleAttached'!$G$55,'[2]TechWatHea-Appartment'!$G$55,'[2]TechWatHea-MobileHome'!$G$55)</f>
        <v>0.468692920953445</v>
      </c>
      <c r="H200" s="28">
        <f>AVERAGE('[2]TechWatHea-SingleDetached-RES'!$H$55,'[2]TechWatHea-SingleAttached'!$H$55,'[2]TechWatHea-Appartment'!$H$55,'[2]TechWatHea-MobileHome'!$H$55)</f>
        <v>0.24286568521329</v>
      </c>
      <c r="I200" s="28">
        <f>AVERAGE('[2]TechWatHea-SingleDetached-RES'!$I$55,'[2]TechWatHea-SingleAttached'!$I$55,'[2]TechWatHea-Appartment'!$I$55,'[2]TechWatHea-MobileHome'!$I$55)</f>
        <v>0.294144069396562</v>
      </c>
      <c r="J200" s="28">
        <f>AVERAGE('[2]TechWatHea-SingleDetached-RES'!$J$55,'[2]TechWatHea-SingleAttached'!$J$55,'[2]TechWatHea-Appartment'!$J$55,'[2]TechWatHea-MobileHome'!$J$55)</f>
        <v>0.232174797184658</v>
      </c>
      <c r="K200" s="28">
        <f>AVERAGE('[2]TechWatHea-SingleDetached-RES'!$K$55,'[2]TechWatHea-SingleAttached'!$K$55,'[2]TechWatHea-Appartment'!$K$55,'[2]TechWatHea-MobileHome'!$K$55)</f>
        <v>0.403492958352608</v>
      </c>
      <c r="L200" s="28">
        <f>AVERAGE('[2]TechWatHea-SingleDetached-RES'!$L$55,'[2]TechWatHea-SingleAttached'!$L$55,'[2]TechWatHea-Appartment'!$L$55,'[2]TechWatHea-MobileHome'!$L$55)</f>
        <v>0.42210473183528</v>
      </c>
      <c r="M200" s="46"/>
      <c r="N200" s="46"/>
      <c r="O200" s="46"/>
      <c r="P200" s="46"/>
      <c r="R200" s="61" t="s">
        <v>470</v>
      </c>
      <c r="S200" s="51" t="s">
        <v>163</v>
      </c>
      <c r="T200" s="69" t="s">
        <v>476</v>
      </c>
      <c r="U200">
        <v>0.0138602952979131</v>
      </c>
      <c r="V200" s="61" t="s">
        <v>77</v>
      </c>
    </row>
    <row r="201" ht="14.5" spans="1:22">
      <c r="A201" s="32" t="s">
        <v>61</v>
      </c>
      <c r="B201" s="26"/>
      <c r="C201" s="26" t="s">
        <v>236</v>
      </c>
      <c r="D201" s="26" t="s">
        <v>224</v>
      </c>
      <c r="E201" s="26" t="s">
        <v>157</v>
      </c>
      <c r="F201" s="28">
        <f>AVERAGE('[2]TechWatHea-SingleDetached-RES'!$F$56,'[2]TechWatHea-SingleAttached'!$F$56,'[2]TechWatHea-Appartment'!$F$56,'[2]TechWatHea-MobileHome'!$F$56)</f>
        <v>0.374942614982361</v>
      </c>
      <c r="G201" s="28">
        <f>AVERAGE('[2]TechWatHea-SingleDetached-RES'!$G$56,'[2]TechWatHea-SingleAttached'!$G$56,'[2]TechWatHea-Appartment'!$G$56,'[2]TechWatHea-MobileHome'!$G$56)</f>
        <v>0.134641477110402</v>
      </c>
      <c r="H201" s="28">
        <f>AVERAGE('[2]TechWatHea-SingleDetached-RES'!$H$56,'[2]TechWatHea-SingleAttached'!$H$56,'[2]TechWatHea-Appartment'!$H$56,'[2]TechWatHea-MobileHome'!$H$56)</f>
        <v>0.11920079657734</v>
      </c>
      <c r="I201" s="28">
        <f>AVERAGE('[2]TechWatHea-SingleDetached-RES'!$I$56,'[2]TechWatHea-SingleAttached'!$I$56,'[2]TechWatHea-Appartment'!$I$56,'[2]TechWatHea-MobileHome'!$I$56)</f>
        <v>0.117357829330271</v>
      </c>
      <c r="J201" s="28">
        <f>AVERAGE('[2]TechWatHea-SingleDetached-RES'!$J$56,'[2]TechWatHea-SingleAttached'!$J$56,'[2]TechWatHea-Appartment'!$J$56,'[2]TechWatHea-MobileHome'!$J$56)</f>
        <v>0.0322168258094596</v>
      </c>
      <c r="K201" s="28">
        <f>AVERAGE('[2]TechWatHea-SingleDetached-RES'!$K$56,'[2]TechWatHea-SingleAttached'!$K$56,'[2]TechWatHea-Appartment'!$K$56,'[2]TechWatHea-MobileHome'!$K$56)</f>
        <v>0.0052588605231865</v>
      </c>
      <c r="L201" s="28">
        <f>AVERAGE('[2]TechWatHea-SingleDetached-RES'!$L$56,'[2]TechWatHea-SingleAttached'!$L$56,'[2]TechWatHea-Appartment'!$L$56,'[2]TechWatHea-MobileHome'!$L$56)</f>
        <v>0.0301231965418419</v>
      </c>
      <c r="M201" s="46"/>
      <c r="N201" s="46"/>
      <c r="O201" s="46"/>
      <c r="P201" s="46"/>
      <c r="R201" s="61" t="s">
        <v>470</v>
      </c>
      <c r="S201" s="51" t="s">
        <v>163</v>
      </c>
      <c r="T201" s="69" t="s">
        <v>477</v>
      </c>
      <c r="U201">
        <v>0.127051233961107</v>
      </c>
      <c r="V201" s="61" t="s">
        <v>77</v>
      </c>
    </row>
    <row r="202" ht="14.5" spans="1:22">
      <c r="A202" s="31" t="s">
        <v>65</v>
      </c>
      <c r="B202" s="26"/>
      <c r="C202" s="26" t="s">
        <v>237</v>
      </c>
      <c r="D202" s="26" t="s">
        <v>226</v>
      </c>
      <c r="E202" s="26" t="s">
        <v>157</v>
      </c>
      <c r="F202" s="28">
        <f>AVERAGE('[2]TechWatHea-SingleDetached-RES'!$F$56,'[2]TechWatHea-SingleAttached'!$F$56,'[2]TechWatHea-Appartment'!$F$56,'[2]TechWatHea-MobileHome'!$F$56)</f>
        <v>0.374942614982361</v>
      </c>
      <c r="G202" s="28">
        <f>AVERAGE('[2]TechWatHea-SingleDetached-RES'!$G$56,'[2]TechWatHea-SingleAttached'!$G$56,'[2]TechWatHea-Appartment'!$G$56,'[2]TechWatHea-MobileHome'!$G$56)</f>
        <v>0.134641477110402</v>
      </c>
      <c r="H202" s="28">
        <f>AVERAGE('[2]TechWatHea-SingleDetached-RES'!$H$56,'[2]TechWatHea-SingleAttached'!$H$56,'[2]TechWatHea-Appartment'!$H$56,'[2]TechWatHea-MobileHome'!$H$56)</f>
        <v>0.11920079657734</v>
      </c>
      <c r="I202" s="28">
        <f>AVERAGE('[2]TechWatHea-SingleDetached-RES'!$I$56,'[2]TechWatHea-SingleAttached'!$I$56,'[2]TechWatHea-Appartment'!$I$56,'[2]TechWatHea-MobileHome'!$I$56)</f>
        <v>0.117357829330271</v>
      </c>
      <c r="J202" s="28">
        <f>AVERAGE('[2]TechWatHea-SingleDetached-RES'!$J$56,'[2]TechWatHea-SingleAttached'!$J$56,'[2]TechWatHea-Appartment'!$J$56,'[2]TechWatHea-MobileHome'!$J$56)</f>
        <v>0.0322168258094596</v>
      </c>
      <c r="K202" s="28">
        <f>AVERAGE('[2]TechWatHea-SingleDetached-RES'!$K$56,'[2]TechWatHea-SingleAttached'!$K$56,'[2]TechWatHea-Appartment'!$K$56,'[2]TechWatHea-MobileHome'!$K$56)</f>
        <v>0.0052588605231865</v>
      </c>
      <c r="L202" s="28">
        <f>AVERAGE('[2]TechWatHea-SingleDetached-RES'!$L$56,'[2]TechWatHea-SingleAttached'!$L$56,'[2]TechWatHea-Appartment'!$L$56,'[2]TechWatHea-MobileHome'!$L$56)</f>
        <v>0.0301231965418419</v>
      </c>
      <c r="M202" s="46"/>
      <c r="N202" s="46"/>
      <c r="O202" s="46"/>
      <c r="P202" s="46"/>
      <c r="R202" s="65" t="s">
        <v>470</v>
      </c>
      <c r="S202" s="51" t="s">
        <v>163</v>
      </c>
      <c r="T202" s="69" t="s">
        <v>478</v>
      </c>
      <c r="U202">
        <v>0.0599455363381371</v>
      </c>
      <c r="V202" s="61" t="s">
        <v>77</v>
      </c>
    </row>
    <row r="203" ht="14.5" spans="1:22">
      <c r="A203" s="31" t="s">
        <v>70</v>
      </c>
      <c r="B203" s="26"/>
      <c r="C203" s="26" t="s">
        <v>238</v>
      </c>
      <c r="D203" s="26" t="s">
        <v>228</v>
      </c>
      <c r="E203" s="26" t="s">
        <v>157</v>
      </c>
      <c r="F203" s="28">
        <f>AVERAGE('[2]TechWatHea-SingleDetached-RES'!$F$57,'[2]TechWatHea-SingleAttached'!$F$57,'[2]TechWatHea-Appartment'!$F$57,'[2]TechWatHea-MobileHome'!$F$57)</f>
        <v>0.32529232933314</v>
      </c>
      <c r="G203" s="28">
        <f>AVERAGE('[2]TechWatHea-SingleDetached-RES'!$G$57,'[2]TechWatHea-SingleAttached'!$G$57,'[2]TechWatHea-Appartment'!$G$57,'[2]TechWatHea-MobileHome'!$G$57)</f>
        <v>0.245842718002312</v>
      </c>
      <c r="H203" s="28">
        <f>AVERAGE('[2]TechWatHea-SingleDetached-RES'!$H$57,'[2]TechWatHea-SingleAttached'!$H$57,'[2]TechWatHea-Appartment'!$H$57,'[2]TechWatHea-MobileHome'!$H$57)</f>
        <v>0.0980187906657711</v>
      </c>
      <c r="I203" s="28">
        <f>AVERAGE('[2]TechWatHea-SingleDetached-RES'!$I$57,'[2]TechWatHea-SingleAttached'!$I$57,'[2]TechWatHea-Appartment'!$I$57,'[2]TechWatHea-MobileHome'!$I$57)</f>
        <v>0.279499002829547</v>
      </c>
      <c r="J203" s="28">
        <f>AVERAGE('[2]TechWatHea-SingleDetached-RES'!$J$57,'[2]TechWatHea-SingleAttached'!$J$57,'[2]TechWatHea-Appartment'!$J$57,'[2]TechWatHea-MobileHome'!$J$57)</f>
        <v>0.0855536854386403</v>
      </c>
      <c r="K203" s="28">
        <f>AVERAGE('[2]TechWatHea-SingleDetached-RES'!$K$57,'[2]TechWatHea-SingleAttached'!$K$57,'[2]TechWatHea-Appartment'!$K$57,'[2]TechWatHea-MobileHome'!$K$57)</f>
        <v>0.267159302198719</v>
      </c>
      <c r="L203" s="28">
        <f>AVERAGE('[2]TechWatHea-SingleDetached-RES'!$L$57,'[2]TechWatHea-SingleAttached'!$L$57,'[2]TechWatHea-Appartment'!$L$57,'[2]TechWatHea-MobileHome'!$L$57)</f>
        <v>0.14255294359114</v>
      </c>
      <c r="M203" s="46"/>
      <c r="N203" s="46"/>
      <c r="O203" s="46"/>
      <c r="P203" s="46"/>
      <c r="R203" s="61" t="s">
        <v>470</v>
      </c>
      <c r="S203" s="51" t="s">
        <v>163</v>
      </c>
      <c r="T203" s="69" t="s">
        <v>479</v>
      </c>
      <c r="U203">
        <v>0.0128216841612127</v>
      </c>
      <c r="V203" s="61" t="s">
        <v>77</v>
      </c>
    </row>
    <row r="204" ht="14.5" spans="1:22">
      <c r="A204" s="34" t="s">
        <v>75</v>
      </c>
      <c r="B204" s="26"/>
      <c r="C204" s="26" t="s">
        <v>239</v>
      </c>
      <c r="D204" s="26" t="s">
        <v>136</v>
      </c>
      <c r="E204" s="26" t="s">
        <v>157</v>
      </c>
      <c r="F204" s="28">
        <f>AVERAGE('[2]TechWatHea-SingleDetached-RES'!$F$58,'[2]TechWatHea-SingleAttached'!$F$58,'[2]TechWatHea-Appartment'!$F$58,'[2]TechWatHea-MobileHome'!$F$58)</f>
        <v>0.951552956862792</v>
      </c>
      <c r="G204" s="28">
        <f>AVERAGE('[2]TechWatHea-SingleDetached-RES'!$G$58,'[2]TechWatHea-SingleAttached'!$G$58,'[2]TechWatHea-Appartment'!$G$58,'[2]TechWatHea-MobileHome'!$G$58)</f>
        <v>0.467204946735354</v>
      </c>
      <c r="H204" s="28">
        <f>AVERAGE('[2]TechWatHea-SingleDetached-RES'!$H$58,'[2]TechWatHea-SingleAttached'!$H$58,'[2]TechWatHea-Appartment'!$H$58,'[2]TechWatHea-MobileHome'!$H$58)</f>
        <v>0.0176929561571886</v>
      </c>
      <c r="I204" s="28">
        <f>AVERAGE('[2]TechWatHea-SingleDetached-RES'!$I$58,'[2]TechWatHea-SingleAttached'!$I$58,'[2]TechWatHea-Appartment'!$I$58,'[2]TechWatHea-MobileHome'!$I$58)</f>
        <v>0.77792339410916</v>
      </c>
      <c r="J204" s="28">
        <f>AVERAGE('[2]TechWatHea-SingleDetached-RES'!$J$58,'[2]TechWatHea-SingleAttached'!$J$58,'[2]TechWatHea-Appartment'!$J$58,'[2]TechWatHea-MobileHome'!$J$58)</f>
        <v>0.0388442088992099</v>
      </c>
      <c r="K204" s="28">
        <f>AVERAGE('[2]TechWatHea-SingleDetached-RES'!$K$58,'[2]TechWatHea-SingleAttached'!$K$58,'[2]TechWatHea-Appartment'!$K$58,'[2]TechWatHea-MobileHome'!$K$58)</f>
        <v>0.809164215882197</v>
      </c>
      <c r="L204" s="28">
        <f>AVERAGE('[2]TechWatHea-SingleDetached-RES'!$L$58,'[2]TechWatHea-SingleAttached'!$L$58,'[2]TechWatHea-Appartment'!$L$58,'[2]TechWatHea-MobileHome'!$L$58)</f>
        <v>0.115006505226047</v>
      </c>
      <c r="M204" s="46"/>
      <c r="N204" s="46"/>
      <c r="O204" s="46"/>
      <c r="P204" s="46"/>
      <c r="R204" s="61" t="s">
        <v>470</v>
      </c>
      <c r="S204" s="51" t="s">
        <v>163</v>
      </c>
      <c r="T204" s="69" t="s">
        <v>480</v>
      </c>
      <c r="U204">
        <v>0.238846849334499</v>
      </c>
      <c r="V204" s="61" t="s">
        <v>77</v>
      </c>
    </row>
    <row r="205" ht="14.5" spans="1:22">
      <c r="A205" s="35" t="s">
        <v>35</v>
      </c>
      <c r="B205" s="26"/>
      <c r="C205" s="26" t="s">
        <v>240</v>
      </c>
      <c r="D205" s="26" t="s">
        <v>218</v>
      </c>
      <c r="E205" s="26" t="s">
        <v>159</v>
      </c>
      <c r="F205" s="28">
        <f>F199</f>
        <v>0.126482565927887</v>
      </c>
      <c r="G205" s="28">
        <f t="shared" ref="G205:L205" si="39">G199</f>
        <v>0.158674245212359</v>
      </c>
      <c r="H205" s="28">
        <f t="shared" si="39"/>
        <v>0.0957181361229032</v>
      </c>
      <c r="I205" s="28">
        <f t="shared" si="39"/>
        <v>0.162449515014</v>
      </c>
      <c r="J205" s="28">
        <f t="shared" si="39"/>
        <v>0.0814320281435683</v>
      </c>
      <c r="K205" s="28">
        <f t="shared" si="39"/>
        <v>0.117880476235605</v>
      </c>
      <c r="L205" s="28">
        <f t="shared" si="39"/>
        <v>0.145530284352531</v>
      </c>
      <c r="M205" s="46"/>
      <c r="N205" s="46" t="s">
        <v>450</v>
      </c>
      <c r="O205" s="46"/>
      <c r="P205" s="46"/>
      <c r="R205" s="61" t="s">
        <v>470</v>
      </c>
      <c r="S205" s="51" t="s">
        <v>163</v>
      </c>
      <c r="T205" s="69" t="s">
        <v>481</v>
      </c>
      <c r="U205">
        <v>0.112693139921913</v>
      </c>
      <c r="V205" s="61" t="s">
        <v>77</v>
      </c>
    </row>
    <row r="206" ht="14.5" spans="1:22">
      <c r="A206" s="35" t="s">
        <v>113</v>
      </c>
      <c r="B206" s="26"/>
      <c r="C206" s="26" t="s">
        <v>241</v>
      </c>
      <c r="D206" s="26" t="s">
        <v>222</v>
      </c>
      <c r="E206" s="26" t="s">
        <v>159</v>
      </c>
      <c r="F206" s="28">
        <f t="shared" ref="F206:L206" si="40">F200</f>
        <v>0.173483508892658</v>
      </c>
      <c r="G206" s="28">
        <f t="shared" si="40"/>
        <v>0.468692920953445</v>
      </c>
      <c r="H206" s="28">
        <f t="shared" si="40"/>
        <v>0.24286568521329</v>
      </c>
      <c r="I206" s="28">
        <f t="shared" si="40"/>
        <v>0.294144069396562</v>
      </c>
      <c r="J206" s="28">
        <f t="shared" si="40"/>
        <v>0.232174797184658</v>
      </c>
      <c r="K206" s="28">
        <f t="shared" si="40"/>
        <v>0.403492958352608</v>
      </c>
      <c r="L206" s="28">
        <f t="shared" si="40"/>
        <v>0.42210473183528</v>
      </c>
      <c r="M206" s="46"/>
      <c r="N206" s="46"/>
      <c r="O206" s="46"/>
      <c r="P206" s="46"/>
      <c r="R206" s="66" t="s">
        <v>470</v>
      </c>
      <c r="S206" s="51" t="s">
        <v>163</v>
      </c>
      <c r="T206" s="70" t="s">
        <v>482</v>
      </c>
      <c r="U206">
        <v>0.0241038104832981</v>
      </c>
      <c r="V206" s="71" t="s">
        <v>77</v>
      </c>
    </row>
    <row r="207" ht="14.5" spans="1:22">
      <c r="A207" s="32" t="s">
        <v>61</v>
      </c>
      <c r="B207" s="26"/>
      <c r="C207" s="26" t="s">
        <v>242</v>
      </c>
      <c r="D207" s="26" t="s">
        <v>224</v>
      </c>
      <c r="E207" s="26" t="s">
        <v>159</v>
      </c>
      <c r="F207" s="28">
        <f t="shared" ref="F207:L207" si="41">F201</f>
        <v>0.374942614982361</v>
      </c>
      <c r="G207" s="28">
        <f t="shared" si="41"/>
        <v>0.134641477110402</v>
      </c>
      <c r="H207" s="28">
        <f t="shared" si="41"/>
        <v>0.11920079657734</v>
      </c>
      <c r="I207" s="28">
        <f t="shared" si="41"/>
        <v>0.117357829330271</v>
      </c>
      <c r="J207" s="28">
        <f t="shared" si="41"/>
        <v>0.0322168258094596</v>
      </c>
      <c r="K207" s="28">
        <f t="shared" si="41"/>
        <v>0.0052588605231865</v>
      </c>
      <c r="L207" s="28">
        <f t="shared" si="41"/>
        <v>0.0301231965418419</v>
      </c>
      <c r="M207" s="46"/>
      <c r="N207" s="46"/>
      <c r="O207" s="46"/>
      <c r="P207" s="46"/>
      <c r="R207" s="61" t="s">
        <v>470</v>
      </c>
      <c r="S207" s="51" t="s">
        <v>165</v>
      </c>
      <c r="T207" s="69" t="s">
        <v>471</v>
      </c>
      <c r="U207">
        <v>0.132592323903861</v>
      </c>
      <c r="V207" s="61" t="s">
        <v>77</v>
      </c>
    </row>
    <row r="208" ht="14.5" spans="1:22">
      <c r="A208" s="31" t="s">
        <v>65</v>
      </c>
      <c r="B208" s="26"/>
      <c r="C208" s="26" t="s">
        <v>243</v>
      </c>
      <c r="D208" s="26" t="s">
        <v>226</v>
      </c>
      <c r="E208" s="26" t="s">
        <v>159</v>
      </c>
      <c r="F208" s="28">
        <f t="shared" ref="F208:L208" si="42">F202</f>
        <v>0.374942614982361</v>
      </c>
      <c r="G208" s="28">
        <f t="shared" si="42"/>
        <v>0.134641477110402</v>
      </c>
      <c r="H208" s="28">
        <f t="shared" si="42"/>
        <v>0.11920079657734</v>
      </c>
      <c r="I208" s="28">
        <f t="shared" si="42"/>
        <v>0.117357829330271</v>
      </c>
      <c r="J208" s="28">
        <f t="shared" si="42"/>
        <v>0.0322168258094596</v>
      </c>
      <c r="K208" s="28">
        <f t="shared" si="42"/>
        <v>0.0052588605231865</v>
      </c>
      <c r="L208" s="28">
        <f t="shared" si="42"/>
        <v>0.0301231965418419</v>
      </c>
      <c r="M208" s="46"/>
      <c r="N208" s="46"/>
      <c r="O208" s="46"/>
      <c r="P208" s="46"/>
      <c r="R208" s="61" t="s">
        <v>470</v>
      </c>
      <c r="S208" s="51" t="s">
        <v>165</v>
      </c>
      <c r="T208" s="69" t="s">
        <v>472</v>
      </c>
      <c r="U208">
        <v>0.0625599431263302</v>
      </c>
      <c r="V208" s="61" t="s">
        <v>77</v>
      </c>
    </row>
    <row r="209" ht="14.5" spans="1:22">
      <c r="A209" s="31" t="s">
        <v>70</v>
      </c>
      <c r="B209" s="26"/>
      <c r="C209" s="26" t="s">
        <v>244</v>
      </c>
      <c r="D209" s="26" t="s">
        <v>228</v>
      </c>
      <c r="E209" s="26" t="s">
        <v>159</v>
      </c>
      <c r="F209" s="28">
        <f t="shared" ref="F209:L209" si="43">F203</f>
        <v>0.32529232933314</v>
      </c>
      <c r="G209" s="28">
        <f t="shared" si="43"/>
        <v>0.245842718002312</v>
      </c>
      <c r="H209" s="28">
        <f t="shared" si="43"/>
        <v>0.0980187906657711</v>
      </c>
      <c r="I209" s="28">
        <f t="shared" si="43"/>
        <v>0.279499002829547</v>
      </c>
      <c r="J209" s="28">
        <f t="shared" si="43"/>
        <v>0.0855536854386403</v>
      </c>
      <c r="K209" s="28">
        <f t="shared" si="43"/>
        <v>0.267159302198719</v>
      </c>
      <c r="L209" s="28">
        <f t="shared" si="43"/>
        <v>0.14255294359114</v>
      </c>
      <c r="M209" s="46"/>
      <c r="N209" s="46"/>
      <c r="O209" s="46"/>
      <c r="P209" s="46"/>
      <c r="R209" s="61" t="s">
        <v>470</v>
      </c>
      <c r="S209" s="51" t="s">
        <v>165</v>
      </c>
      <c r="T209" s="69" t="s">
        <v>473</v>
      </c>
      <c r="U209">
        <v>0.0133808767242429</v>
      </c>
      <c r="V209" s="61" t="s">
        <v>77</v>
      </c>
    </row>
    <row r="210" ht="14.5" spans="1:22">
      <c r="A210" s="34" t="s">
        <v>75</v>
      </c>
      <c r="B210" s="26"/>
      <c r="C210" s="26" t="s">
        <v>245</v>
      </c>
      <c r="D210" s="26" t="s">
        <v>136</v>
      </c>
      <c r="E210" s="26" t="s">
        <v>159</v>
      </c>
      <c r="F210" s="28">
        <f t="shared" ref="F210:L210" si="44">F204</f>
        <v>0.951552956862792</v>
      </c>
      <c r="G210" s="28">
        <f t="shared" si="44"/>
        <v>0.467204946735354</v>
      </c>
      <c r="H210" s="28">
        <f t="shared" si="44"/>
        <v>0.0176929561571886</v>
      </c>
      <c r="I210" s="28">
        <f t="shared" si="44"/>
        <v>0.77792339410916</v>
      </c>
      <c r="J210" s="28">
        <f t="shared" si="44"/>
        <v>0.0388442088992099</v>
      </c>
      <c r="K210" s="28">
        <f t="shared" si="44"/>
        <v>0.809164215882197</v>
      </c>
      <c r="L210" s="28">
        <f t="shared" si="44"/>
        <v>0.115006505226047</v>
      </c>
      <c r="M210" s="46"/>
      <c r="N210" s="46"/>
      <c r="O210" s="46"/>
      <c r="P210" s="46"/>
      <c r="R210" s="65" t="s">
        <v>470</v>
      </c>
      <c r="S210" s="51" t="s">
        <v>165</v>
      </c>
      <c r="T210" s="69" t="s">
        <v>474</v>
      </c>
      <c r="U210">
        <v>0.137342926133866</v>
      </c>
      <c r="V210" s="61" t="s">
        <v>77</v>
      </c>
    </row>
    <row r="211" ht="14.5" spans="1:22">
      <c r="A211" s="35" t="s">
        <v>35</v>
      </c>
      <c r="B211" s="26"/>
      <c r="C211" s="26" t="s">
        <v>246</v>
      </c>
      <c r="D211" s="26" t="s">
        <v>218</v>
      </c>
      <c r="E211" s="26" t="s">
        <v>161</v>
      </c>
      <c r="F211" s="28">
        <f>F205</f>
        <v>0.126482565927887</v>
      </c>
      <c r="G211" s="28">
        <f t="shared" ref="G211:L211" si="45">G205</f>
        <v>0.158674245212359</v>
      </c>
      <c r="H211" s="28">
        <f t="shared" si="45"/>
        <v>0.0957181361229032</v>
      </c>
      <c r="I211" s="28">
        <f t="shared" si="45"/>
        <v>0.162449515014</v>
      </c>
      <c r="J211" s="28">
        <f t="shared" si="45"/>
        <v>0.0814320281435683</v>
      </c>
      <c r="K211" s="28">
        <f t="shared" si="45"/>
        <v>0.117880476235605</v>
      </c>
      <c r="L211" s="28">
        <f t="shared" si="45"/>
        <v>0.145530284352531</v>
      </c>
      <c r="M211" s="46"/>
      <c r="N211" s="29" t="s">
        <v>451</v>
      </c>
      <c r="O211" s="46"/>
      <c r="P211" s="46"/>
      <c r="R211" s="61" t="s">
        <v>470</v>
      </c>
      <c r="S211" s="51" t="s">
        <v>165</v>
      </c>
      <c r="T211" s="69" t="s">
        <v>475</v>
      </c>
      <c r="U211">
        <v>0.0648013806136195</v>
      </c>
      <c r="V211" s="61" t="s">
        <v>77</v>
      </c>
    </row>
    <row r="212" ht="14.5" spans="1:22">
      <c r="A212" s="35" t="s">
        <v>113</v>
      </c>
      <c r="B212" s="26"/>
      <c r="C212" s="26" t="s">
        <v>247</v>
      </c>
      <c r="D212" s="26" t="s">
        <v>222</v>
      </c>
      <c r="E212" s="26" t="s">
        <v>161</v>
      </c>
      <c r="F212" s="28">
        <f t="shared" ref="F212:F258" si="46">F206</f>
        <v>0.173483508892658</v>
      </c>
      <c r="G212" s="28">
        <f t="shared" ref="G212:G258" si="47">G206</f>
        <v>0.468692920953445</v>
      </c>
      <c r="H212" s="28">
        <f t="shared" ref="H212:H258" si="48">H206</f>
        <v>0.24286568521329</v>
      </c>
      <c r="I212" s="28">
        <f t="shared" ref="I212:I258" si="49">I206</f>
        <v>0.294144069396562</v>
      </c>
      <c r="J212" s="28">
        <f t="shared" ref="J212:J258" si="50">J206</f>
        <v>0.232174797184658</v>
      </c>
      <c r="K212" s="28">
        <f t="shared" ref="K212:K258" si="51">K206</f>
        <v>0.403492958352608</v>
      </c>
      <c r="L212" s="28">
        <f t="shared" ref="L212:L258" si="52">L206</f>
        <v>0.42210473183528</v>
      </c>
      <c r="M212" s="46"/>
      <c r="N212" s="46"/>
      <c r="O212" s="46"/>
      <c r="P212" s="46"/>
      <c r="R212" s="61" t="s">
        <v>470</v>
      </c>
      <c r="S212" s="51" t="s">
        <v>165</v>
      </c>
      <c r="T212" s="69" t="s">
        <v>476</v>
      </c>
      <c r="U212">
        <v>0.0138602952979131</v>
      </c>
      <c r="V212" s="61" t="s">
        <v>77</v>
      </c>
    </row>
    <row r="213" ht="14.5" spans="1:22">
      <c r="A213" s="32" t="s">
        <v>61</v>
      </c>
      <c r="B213" s="26"/>
      <c r="C213" s="26" t="s">
        <v>248</v>
      </c>
      <c r="D213" s="26" t="s">
        <v>224</v>
      </c>
      <c r="E213" s="26" t="s">
        <v>161</v>
      </c>
      <c r="F213" s="28">
        <f t="shared" si="46"/>
        <v>0.374942614982361</v>
      </c>
      <c r="G213" s="28">
        <f t="shared" si="47"/>
        <v>0.134641477110402</v>
      </c>
      <c r="H213" s="28">
        <f t="shared" si="48"/>
        <v>0.11920079657734</v>
      </c>
      <c r="I213" s="28">
        <f t="shared" si="49"/>
        <v>0.117357829330271</v>
      </c>
      <c r="J213" s="28">
        <f t="shared" si="50"/>
        <v>0.0322168258094596</v>
      </c>
      <c r="K213" s="28">
        <f t="shared" si="51"/>
        <v>0.0052588605231865</v>
      </c>
      <c r="L213" s="28">
        <f t="shared" si="52"/>
        <v>0.0301231965418419</v>
      </c>
      <c r="M213" s="46"/>
      <c r="N213" s="46"/>
      <c r="O213" s="46"/>
      <c r="P213" s="46"/>
      <c r="R213" s="61" t="s">
        <v>470</v>
      </c>
      <c r="S213" s="51" t="s">
        <v>165</v>
      </c>
      <c r="T213" s="69" t="s">
        <v>477</v>
      </c>
      <c r="U213">
        <v>0.127051233961107</v>
      </c>
      <c r="V213" s="61" t="s">
        <v>77</v>
      </c>
    </row>
    <row r="214" ht="14.5" spans="1:22">
      <c r="A214" s="31" t="s">
        <v>65</v>
      </c>
      <c r="B214" s="26"/>
      <c r="C214" s="26" t="s">
        <v>249</v>
      </c>
      <c r="D214" s="26" t="s">
        <v>226</v>
      </c>
      <c r="E214" s="26" t="s">
        <v>161</v>
      </c>
      <c r="F214" s="28">
        <f t="shared" si="46"/>
        <v>0.374942614982361</v>
      </c>
      <c r="G214" s="28">
        <f t="shared" si="47"/>
        <v>0.134641477110402</v>
      </c>
      <c r="H214" s="28">
        <f t="shared" si="48"/>
        <v>0.11920079657734</v>
      </c>
      <c r="I214" s="28">
        <f t="shared" si="49"/>
        <v>0.117357829330271</v>
      </c>
      <c r="J214" s="28">
        <f t="shared" si="50"/>
        <v>0.0322168258094596</v>
      </c>
      <c r="K214" s="28">
        <f t="shared" si="51"/>
        <v>0.0052588605231865</v>
      </c>
      <c r="L214" s="28">
        <f t="shared" si="52"/>
        <v>0.0301231965418419</v>
      </c>
      <c r="M214" s="46"/>
      <c r="N214" s="46"/>
      <c r="O214" s="46"/>
      <c r="P214" s="46"/>
      <c r="R214" s="65" t="s">
        <v>470</v>
      </c>
      <c r="S214" s="51" t="s">
        <v>165</v>
      </c>
      <c r="T214" s="69" t="s">
        <v>478</v>
      </c>
      <c r="U214">
        <v>0.0599455363381371</v>
      </c>
      <c r="V214" s="61" t="s">
        <v>77</v>
      </c>
    </row>
    <row r="215" ht="14.5" spans="1:22">
      <c r="A215" s="31" t="s">
        <v>70</v>
      </c>
      <c r="B215" s="26"/>
      <c r="C215" s="26" t="s">
        <v>250</v>
      </c>
      <c r="D215" s="26" t="s">
        <v>228</v>
      </c>
      <c r="E215" s="26" t="s">
        <v>161</v>
      </c>
      <c r="F215" s="28">
        <f t="shared" si="46"/>
        <v>0.32529232933314</v>
      </c>
      <c r="G215" s="28">
        <f t="shared" si="47"/>
        <v>0.245842718002312</v>
      </c>
      <c r="H215" s="28">
        <f t="shared" si="48"/>
        <v>0.0980187906657711</v>
      </c>
      <c r="I215" s="28">
        <f t="shared" si="49"/>
        <v>0.279499002829547</v>
      </c>
      <c r="J215" s="28">
        <f t="shared" si="50"/>
        <v>0.0855536854386403</v>
      </c>
      <c r="K215" s="28">
        <f t="shared" si="51"/>
        <v>0.267159302198719</v>
      </c>
      <c r="L215" s="28">
        <f t="shared" si="52"/>
        <v>0.14255294359114</v>
      </c>
      <c r="M215" s="46"/>
      <c r="N215" s="46"/>
      <c r="O215" s="46"/>
      <c r="P215" s="46"/>
      <c r="R215" s="61" t="s">
        <v>470</v>
      </c>
      <c r="S215" s="51" t="s">
        <v>165</v>
      </c>
      <c r="T215" s="69" t="s">
        <v>479</v>
      </c>
      <c r="U215">
        <v>0.0128216841612127</v>
      </c>
      <c r="V215" s="61" t="s">
        <v>77</v>
      </c>
    </row>
    <row r="216" ht="14.5" spans="1:22">
      <c r="A216" s="34" t="s">
        <v>75</v>
      </c>
      <c r="B216" s="26"/>
      <c r="C216" s="26" t="s">
        <v>251</v>
      </c>
      <c r="D216" s="26" t="s">
        <v>136</v>
      </c>
      <c r="E216" s="26" t="s">
        <v>161</v>
      </c>
      <c r="F216" s="28">
        <f t="shared" si="46"/>
        <v>0.951552956862792</v>
      </c>
      <c r="G216" s="28">
        <f t="shared" si="47"/>
        <v>0.467204946735354</v>
      </c>
      <c r="H216" s="28">
        <f t="shared" si="48"/>
        <v>0.0176929561571886</v>
      </c>
      <c r="I216" s="28">
        <f t="shared" si="49"/>
        <v>0.77792339410916</v>
      </c>
      <c r="J216" s="28">
        <f t="shared" si="50"/>
        <v>0.0388442088992099</v>
      </c>
      <c r="K216" s="28">
        <f t="shared" si="51"/>
        <v>0.809164215882197</v>
      </c>
      <c r="L216" s="28">
        <f t="shared" si="52"/>
        <v>0.115006505226047</v>
      </c>
      <c r="M216" s="46"/>
      <c r="N216" s="46"/>
      <c r="O216" s="46"/>
      <c r="P216" s="46"/>
      <c r="R216" s="61" t="s">
        <v>470</v>
      </c>
      <c r="S216" s="51" t="s">
        <v>165</v>
      </c>
      <c r="T216" s="69" t="s">
        <v>480</v>
      </c>
      <c r="U216">
        <v>0.238846849334499</v>
      </c>
      <c r="V216" s="61" t="s">
        <v>77</v>
      </c>
    </row>
    <row r="217" ht="14.5" spans="1:22">
      <c r="A217" s="35" t="s">
        <v>35</v>
      </c>
      <c r="B217" s="26"/>
      <c r="C217" s="26" t="s">
        <v>252</v>
      </c>
      <c r="D217" s="26" t="s">
        <v>218</v>
      </c>
      <c r="E217" s="26" t="s">
        <v>163</v>
      </c>
      <c r="F217" s="28">
        <f t="shared" si="46"/>
        <v>0.126482565927887</v>
      </c>
      <c r="G217" s="28">
        <f t="shared" si="47"/>
        <v>0.158674245212359</v>
      </c>
      <c r="H217" s="28">
        <f t="shared" si="48"/>
        <v>0.0957181361229032</v>
      </c>
      <c r="I217" s="28">
        <f t="shared" si="49"/>
        <v>0.162449515014</v>
      </c>
      <c r="J217" s="28">
        <f t="shared" si="50"/>
        <v>0.0814320281435683</v>
      </c>
      <c r="K217" s="28">
        <f t="shared" si="51"/>
        <v>0.117880476235605</v>
      </c>
      <c r="L217" s="28">
        <f t="shared" si="52"/>
        <v>0.145530284352531</v>
      </c>
      <c r="M217" s="46"/>
      <c r="N217" s="29" t="s">
        <v>452</v>
      </c>
      <c r="O217" s="46"/>
      <c r="P217" s="46"/>
      <c r="R217" s="61" t="s">
        <v>470</v>
      </c>
      <c r="S217" s="51" t="s">
        <v>165</v>
      </c>
      <c r="T217" s="69" t="s">
        <v>481</v>
      </c>
      <c r="U217">
        <v>0.112693139921913</v>
      </c>
      <c r="V217" s="61" t="s">
        <v>77</v>
      </c>
    </row>
    <row r="218" ht="14.5" spans="1:22">
      <c r="A218" s="35" t="s">
        <v>113</v>
      </c>
      <c r="B218" s="26"/>
      <c r="C218" s="26" t="s">
        <v>253</v>
      </c>
      <c r="D218" s="26" t="s">
        <v>222</v>
      </c>
      <c r="E218" s="26" t="s">
        <v>163</v>
      </c>
      <c r="F218" s="28">
        <f t="shared" si="46"/>
        <v>0.173483508892658</v>
      </c>
      <c r="G218" s="28">
        <f t="shared" si="47"/>
        <v>0.468692920953445</v>
      </c>
      <c r="H218" s="28">
        <f t="shared" si="48"/>
        <v>0.24286568521329</v>
      </c>
      <c r="I218" s="28">
        <f t="shared" si="49"/>
        <v>0.294144069396562</v>
      </c>
      <c r="J218" s="28">
        <f t="shared" si="50"/>
        <v>0.232174797184658</v>
      </c>
      <c r="K218" s="28">
        <f t="shared" si="51"/>
        <v>0.403492958352608</v>
      </c>
      <c r="L218" s="28">
        <f t="shared" si="52"/>
        <v>0.42210473183528</v>
      </c>
      <c r="M218" s="46"/>
      <c r="N218" s="46"/>
      <c r="O218" s="46"/>
      <c r="P218" s="46"/>
      <c r="R218" s="66" t="s">
        <v>470</v>
      </c>
      <c r="S218" s="51" t="s">
        <v>165</v>
      </c>
      <c r="T218" s="70" t="s">
        <v>482</v>
      </c>
      <c r="U218">
        <v>0.0241038104832981</v>
      </c>
      <c r="V218" s="71" t="s">
        <v>77</v>
      </c>
    </row>
    <row r="219" ht="14.5" spans="1:22">
      <c r="A219" s="32" t="s">
        <v>61</v>
      </c>
      <c r="B219" s="26"/>
      <c r="C219" s="26" t="s">
        <v>254</v>
      </c>
      <c r="D219" s="26" t="s">
        <v>224</v>
      </c>
      <c r="E219" s="26" t="s">
        <v>163</v>
      </c>
      <c r="F219" s="28">
        <f t="shared" si="46"/>
        <v>0.374942614982361</v>
      </c>
      <c r="G219" s="28">
        <f t="shared" si="47"/>
        <v>0.134641477110402</v>
      </c>
      <c r="H219" s="28">
        <f t="shared" si="48"/>
        <v>0.11920079657734</v>
      </c>
      <c r="I219" s="28">
        <f t="shared" si="49"/>
        <v>0.117357829330271</v>
      </c>
      <c r="J219" s="28">
        <f t="shared" si="50"/>
        <v>0.0322168258094596</v>
      </c>
      <c r="K219" s="28">
        <f t="shared" si="51"/>
        <v>0.0052588605231865</v>
      </c>
      <c r="L219" s="28">
        <f t="shared" si="52"/>
        <v>0.0301231965418419</v>
      </c>
      <c r="M219" s="46"/>
      <c r="N219" s="46"/>
      <c r="O219" s="46"/>
      <c r="P219" s="46"/>
      <c r="R219" s="61" t="s">
        <v>470</v>
      </c>
      <c r="S219" s="51" t="s">
        <v>167</v>
      </c>
      <c r="T219" s="69" t="s">
        <v>471</v>
      </c>
      <c r="U219">
        <v>0.132592323903861</v>
      </c>
      <c r="V219" s="61" t="s">
        <v>77</v>
      </c>
    </row>
    <row r="220" ht="14.5" spans="1:22">
      <c r="A220" s="31" t="s">
        <v>65</v>
      </c>
      <c r="B220" s="26"/>
      <c r="C220" s="26" t="s">
        <v>255</v>
      </c>
      <c r="D220" s="26" t="s">
        <v>226</v>
      </c>
      <c r="E220" s="26" t="s">
        <v>163</v>
      </c>
      <c r="F220" s="28">
        <f t="shared" si="46"/>
        <v>0.374942614982361</v>
      </c>
      <c r="G220" s="28">
        <f t="shared" si="47"/>
        <v>0.134641477110402</v>
      </c>
      <c r="H220" s="28">
        <f t="shared" si="48"/>
        <v>0.11920079657734</v>
      </c>
      <c r="I220" s="28">
        <f t="shared" si="49"/>
        <v>0.117357829330271</v>
      </c>
      <c r="J220" s="28">
        <f t="shared" si="50"/>
        <v>0.0322168258094596</v>
      </c>
      <c r="K220" s="28">
        <f t="shared" si="51"/>
        <v>0.0052588605231865</v>
      </c>
      <c r="L220" s="28">
        <f t="shared" si="52"/>
        <v>0.0301231965418419</v>
      </c>
      <c r="M220" s="46"/>
      <c r="N220" s="46"/>
      <c r="O220" s="46"/>
      <c r="P220" s="46"/>
      <c r="R220" s="61" t="s">
        <v>470</v>
      </c>
      <c r="S220" s="51" t="s">
        <v>167</v>
      </c>
      <c r="T220" s="69" t="s">
        <v>472</v>
      </c>
      <c r="U220">
        <v>0.0625599431263302</v>
      </c>
      <c r="V220" s="61" t="s">
        <v>77</v>
      </c>
    </row>
    <row r="221" ht="14.5" spans="1:22">
      <c r="A221" s="31" t="s">
        <v>70</v>
      </c>
      <c r="B221" s="26"/>
      <c r="C221" s="26" t="s">
        <v>256</v>
      </c>
      <c r="D221" s="26" t="s">
        <v>228</v>
      </c>
      <c r="E221" s="26" t="s">
        <v>163</v>
      </c>
      <c r="F221" s="28">
        <f t="shared" si="46"/>
        <v>0.32529232933314</v>
      </c>
      <c r="G221" s="28">
        <f t="shared" si="47"/>
        <v>0.245842718002312</v>
      </c>
      <c r="H221" s="28">
        <f t="shared" si="48"/>
        <v>0.0980187906657711</v>
      </c>
      <c r="I221" s="28">
        <f t="shared" si="49"/>
        <v>0.279499002829547</v>
      </c>
      <c r="J221" s="28">
        <f t="shared" si="50"/>
        <v>0.0855536854386403</v>
      </c>
      <c r="K221" s="28">
        <f t="shared" si="51"/>
        <v>0.267159302198719</v>
      </c>
      <c r="L221" s="28">
        <f t="shared" si="52"/>
        <v>0.14255294359114</v>
      </c>
      <c r="M221" s="46"/>
      <c r="N221" s="46"/>
      <c r="O221" s="46"/>
      <c r="P221" s="46"/>
      <c r="R221" s="61" t="s">
        <v>470</v>
      </c>
      <c r="S221" s="51" t="s">
        <v>167</v>
      </c>
      <c r="T221" s="69" t="s">
        <v>473</v>
      </c>
      <c r="U221">
        <v>0.0133808767242429</v>
      </c>
      <c r="V221" s="61" t="s">
        <v>77</v>
      </c>
    </row>
    <row r="222" ht="14.5" spans="1:22">
      <c r="A222" s="34" t="s">
        <v>75</v>
      </c>
      <c r="B222" s="26"/>
      <c r="C222" s="26" t="s">
        <v>257</v>
      </c>
      <c r="D222" s="26" t="s">
        <v>136</v>
      </c>
      <c r="E222" s="26" t="s">
        <v>163</v>
      </c>
      <c r="F222" s="28">
        <f t="shared" si="46"/>
        <v>0.951552956862792</v>
      </c>
      <c r="G222" s="28">
        <f t="shared" si="47"/>
        <v>0.467204946735354</v>
      </c>
      <c r="H222" s="28">
        <f t="shared" si="48"/>
        <v>0.0176929561571886</v>
      </c>
      <c r="I222" s="28">
        <f t="shared" si="49"/>
        <v>0.77792339410916</v>
      </c>
      <c r="J222" s="28">
        <f t="shared" si="50"/>
        <v>0.0388442088992099</v>
      </c>
      <c r="K222" s="28">
        <f t="shared" si="51"/>
        <v>0.809164215882197</v>
      </c>
      <c r="L222" s="28">
        <f t="shared" si="52"/>
        <v>0.115006505226047</v>
      </c>
      <c r="M222" s="46"/>
      <c r="N222" s="46"/>
      <c r="O222" s="46"/>
      <c r="P222" s="46"/>
      <c r="R222" s="65" t="s">
        <v>470</v>
      </c>
      <c r="S222" s="51" t="s">
        <v>167</v>
      </c>
      <c r="T222" s="69" t="s">
        <v>474</v>
      </c>
      <c r="U222">
        <v>0.137342926133866</v>
      </c>
      <c r="V222" s="61" t="s">
        <v>77</v>
      </c>
    </row>
    <row r="223" ht="14.5" spans="1:22">
      <c r="A223" s="35" t="s">
        <v>35</v>
      </c>
      <c r="B223" s="26"/>
      <c r="C223" s="26" t="s">
        <v>258</v>
      </c>
      <c r="D223" s="26" t="s">
        <v>218</v>
      </c>
      <c r="E223" s="26" t="s">
        <v>165</v>
      </c>
      <c r="F223" s="28">
        <f t="shared" si="46"/>
        <v>0.126482565927887</v>
      </c>
      <c r="G223" s="28">
        <f t="shared" si="47"/>
        <v>0.158674245212359</v>
      </c>
      <c r="H223" s="28">
        <f t="shared" si="48"/>
        <v>0.0957181361229032</v>
      </c>
      <c r="I223" s="28">
        <f t="shared" si="49"/>
        <v>0.162449515014</v>
      </c>
      <c r="J223" s="28">
        <f t="shared" si="50"/>
        <v>0.0814320281435683</v>
      </c>
      <c r="K223" s="28">
        <f t="shared" si="51"/>
        <v>0.117880476235605</v>
      </c>
      <c r="L223" s="28">
        <f t="shared" si="52"/>
        <v>0.145530284352531</v>
      </c>
      <c r="M223" s="46"/>
      <c r="N223" s="29" t="s">
        <v>453</v>
      </c>
      <c r="O223" s="46"/>
      <c r="P223" s="46"/>
      <c r="R223" s="61" t="s">
        <v>470</v>
      </c>
      <c r="S223" s="51" t="s">
        <v>167</v>
      </c>
      <c r="T223" s="69" t="s">
        <v>475</v>
      </c>
      <c r="U223">
        <v>0.0648013806136195</v>
      </c>
      <c r="V223" s="61" t="s">
        <v>77</v>
      </c>
    </row>
    <row r="224" ht="14.5" spans="1:22">
      <c r="A224" s="35" t="s">
        <v>113</v>
      </c>
      <c r="B224" s="26"/>
      <c r="C224" s="26" t="s">
        <v>259</v>
      </c>
      <c r="D224" s="26" t="s">
        <v>222</v>
      </c>
      <c r="E224" s="26" t="s">
        <v>165</v>
      </c>
      <c r="F224" s="28">
        <f t="shared" si="46"/>
        <v>0.173483508892658</v>
      </c>
      <c r="G224" s="28">
        <f t="shared" si="47"/>
        <v>0.468692920953445</v>
      </c>
      <c r="H224" s="28">
        <f t="shared" si="48"/>
        <v>0.24286568521329</v>
      </c>
      <c r="I224" s="28">
        <f t="shared" si="49"/>
        <v>0.294144069396562</v>
      </c>
      <c r="J224" s="28">
        <f t="shared" si="50"/>
        <v>0.232174797184658</v>
      </c>
      <c r="K224" s="28">
        <f t="shared" si="51"/>
        <v>0.403492958352608</v>
      </c>
      <c r="L224" s="28">
        <f t="shared" si="52"/>
        <v>0.42210473183528</v>
      </c>
      <c r="M224" s="46"/>
      <c r="N224" s="46"/>
      <c r="O224" s="46"/>
      <c r="P224" s="46"/>
      <c r="R224" s="61" t="s">
        <v>470</v>
      </c>
      <c r="S224" s="51" t="s">
        <v>167</v>
      </c>
      <c r="T224" s="69" t="s">
        <v>476</v>
      </c>
      <c r="U224">
        <v>0.0138602952979131</v>
      </c>
      <c r="V224" s="61" t="s">
        <v>77</v>
      </c>
    </row>
    <row r="225" ht="14.5" spans="1:22">
      <c r="A225" s="32" t="s">
        <v>61</v>
      </c>
      <c r="B225" s="26"/>
      <c r="C225" s="26" t="s">
        <v>260</v>
      </c>
      <c r="D225" s="26" t="s">
        <v>224</v>
      </c>
      <c r="E225" s="26" t="s">
        <v>165</v>
      </c>
      <c r="F225" s="28">
        <f t="shared" si="46"/>
        <v>0.374942614982361</v>
      </c>
      <c r="G225" s="28">
        <f t="shared" si="47"/>
        <v>0.134641477110402</v>
      </c>
      <c r="H225" s="28">
        <f t="shared" si="48"/>
        <v>0.11920079657734</v>
      </c>
      <c r="I225" s="28">
        <f t="shared" si="49"/>
        <v>0.117357829330271</v>
      </c>
      <c r="J225" s="28">
        <f t="shared" si="50"/>
        <v>0.0322168258094596</v>
      </c>
      <c r="K225" s="28">
        <f t="shared" si="51"/>
        <v>0.0052588605231865</v>
      </c>
      <c r="L225" s="28">
        <f t="shared" si="52"/>
        <v>0.0301231965418419</v>
      </c>
      <c r="M225" s="46"/>
      <c r="N225" s="46"/>
      <c r="O225" s="46"/>
      <c r="P225" s="46"/>
      <c r="R225" s="61" t="s">
        <v>470</v>
      </c>
      <c r="S225" s="51" t="s">
        <v>167</v>
      </c>
      <c r="T225" s="69" t="s">
        <v>477</v>
      </c>
      <c r="U225">
        <v>0.127051233961107</v>
      </c>
      <c r="V225" s="61" t="s">
        <v>77</v>
      </c>
    </row>
    <row r="226" ht="14.5" spans="1:22">
      <c r="A226" s="31" t="s">
        <v>65</v>
      </c>
      <c r="B226" s="26"/>
      <c r="C226" s="26" t="s">
        <v>261</v>
      </c>
      <c r="D226" s="26" t="s">
        <v>226</v>
      </c>
      <c r="E226" s="26" t="s">
        <v>165</v>
      </c>
      <c r="F226" s="28">
        <f t="shared" si="46"/>
        <v>0.374942614982361</v>
      </c>
      <c r="G226" s="28">
        <f t="shared" si="47"/>
        <v>0.134641477110402</v>
      </c>
      <c r="H226" s="28">
        <f t="shared" si="48"/>
        <v>0.11920079657734</v>
      </c>
      <c r="I226" s="28">
        <f t="shared" si="49"/>
        <v>0.117357829330271</v>
      </c>
      <c r="J226" s="28">
        <f t="shared" si="50"/>
        <v>0.0322168258094596</v>
      </c>
      <c r="K226" s="28">
        <f t="shared" si="51"/>
        <v>0.0052588605231865</v>
      </c>
      <c r="L226" s="28">
        <f t="shared" si="52"/>
        <v>0.0301231965418419</v>
      </c>
      <c r="M226" s="46"/>
      <c r="N226" s="46"/>
      <c r="O226" s="46"/>
      <c r="P226" s="46"/>
      <c r="R226" s="65" t="s">
        <v>470</v>
      </c>
      <c r="S226" s="51" t="s">
        <v>167</v>
      </c>
      <c r="T226" s="69" t="s">
        <v>478</v>
      </c>
      <c r="U226">
        <v>0.0599455363381371</v>
      </c>
      <c r="V226" s="61" t="s">
        <v>77</v>
      </c>
    </row>
    <row r="227" ht="14.5" spans="1:22">
      <c r="A227" s="31" t="s">
        <v>70</v>
      </c>
      <c r="B227" s="26"/>
      <c r="C227" s="26" t="s">
        <v>262</v>
      </c>
      <c r="D227" s="26" t="s">
        <v>228</v>
      </c>
      <c r="E227" s="26" t="s">
        <v>165</v>
      </c>
      <c r="F227" s="28">
        <f t="shared" si="46"/>
        <v>0.32529232933314</v>
      </c>
      <c r="G227" s="28">
        <f t="shared" si="47"/>
        <v>0.245842718002312</v>
      </c>
      <c r="H227" s="28">
        <f t="shared" si="48"/>
        <v>0.0980187906657711</v>
      </c>
      <c r="I227" s="28">
        <f t="shared" si="49"/>
        <v>0.279499002829547</v>
      </c>
      <c r="J227" s="28">
        <f t="shared" si="50"/>
        <v>0.0855536854386403</v>
      </c>
      <c r="K227" s="28">
        <f t="shared" si="51"/>
        <v>0.267159302198719</v>
      </c>
      <c r="L227" s="28">
        <f t="shared" si="52"/>
        <v>0.14255294359114</v>
      </c>
      <c r="M227" s="46"/>
      <c r="N227" s="46"/>
      <c r="O227" s="46"/>
      <c r="P227" s="46"/>
      <c r="R227" s="61" t="s">
        <v>470</v>
      </c>
      <c r="S227" s="51" t="s">
        <v>167</v>
      </c>
      <c r="T227" s="69" t="s">
        <v>479</v>
      </c>
      <c r="U227">
        <v>0.0128216841612127</v>
      </c>
      <c r="V227" s="61" t="s">
        <v>77</v>
      </c>
    </row>
    <row r="228" ht="14.5" spans="1:22">
      <c r="A228" s="34" t="s">
        <v>75</v>
      </c>
      <c r="B228" s="26"/>
      <c r="C228" s="26" t="s">
        <v>263</v>
      </c>
      <c r="D228" s="26" t="s">
        <v>136</v>
      </c>
      <c r="E228" s="26" t="s">
        <v>165</v>
      </c>
      <c r="F228" s="28">
        <f t="shared" si="46"/>
        <v>0.951552956862792</v>
      </c>
      <c r="G228" s="28">
        <f t="shared" si="47"/>
        <v>0.467204946735354</v>
      </c>
      <c r="H228" s="28">
        <f t="shared" si="48"/>
        <v>0.0176929561571886</v>
      </c>
      <c r="I228" s="28">
        <f t="shared" si="49"/>
        <v>0.77792339410916</v>
      </c>
      <c r="J228" s="28">
        <f t="shared" si="50"/>
        <v>0.0388442088992099</v>
      </c>
      <c r="K228" s="28">
        <f t="shared" si="51"/>
        <v>0.809164215882197</v>
      </c>
      <c r="L228" s="28">
        <f t="shared" si="52"/>
        <v>0.115006505226047</v>
      </c>
      <c r="M228" s="46"/>
      <c r="N228" s="46"/>
      <c r="O228" s="46"/>
      <c r="P228" s="46"/>
      <c r="R228" s="61" t="s">
        <v>470</v>
      </c>
      <c r="S228" s="51" t="s">
        <v>167</v>
      </c>
      <c r="T228" s="69" t="s">
        <v>480</v>
      </c>
      <c r="U228">
        <v>0.238846849334499</v>
      </c>
      <c r="V228" s="61" t="s">
        <v>77</v>
      </c>
    </row>
    <row r="229" ht="14.5" spans="1:22">
      <c r="A229" s="35" t="s">
        <v>35</v>
      </c>
      <c r="B229" s="26"/>
      <c r="C229" s="26" t="s">
        <v>264</v>
      </c>
      <c r="D229" s="26" t="s">
        <v>218</v>
      </c>
      <c r="E229" s="26" t="s">
        <v>167</v>
      </c>
      <c r="F229" s="28">
        <f t="shared" si="46"/>
        <v>0.126482565927887</v>
      </c>
      <c r="G229" s="28">
        <f t="shared" si="47"/>
        <v>0.158674245212359</v>
      </c>
      <c r="H229" s="28">
        <f t="shared" si="48"/>
        <v>0.0957181361229032</v>
      </c>
      <c r="I229" s="28">
        <f t="shared" si="49"/>
        <v>0.162449515014</v>
      </c>
      <c r="J229" s="28">
        <f t="shared" si="50"/>
        <v>0.0814320281435683</v>
      </c>
      <c r="K229" s="28">
        <f t="shared" si="51"/>
        <v>0.117880476235605</v>
      </c>
      <c r="L229" s="28">
        <f t="shared" si="52"/>
        <v>0.145530284352531</v>
      </c>
      <c r="M229" s="46"/>
      <c r="N229" s="29" t="s">
        <v>454</v>
      </c>
      <c r="O229" s="46"/>
      <c r="P229" s="46"/>
      <c r="R229" s="61" t="s">
        <v>470</v>
      </c>
      <c r="S229" s="51" t="s">
        <v>167</v>
      </c>
      <c r="T229" s="69" t="s">
        <v>481</v>
      </c>
      <c r="U229">
        <v>0.112693139921913</v>
      </c>
      <c r="V229" s="61" t="s">
        <v>77</v>
      </c>
    </row>
    <row r="230" ht="14.5" spans="1:22">
      <c r="A230" s="35" t="s">
        <v>113</v>
      </c>
      <c r="B230" s="26"/>
      <c r="C230" s="26" t="s">
        <v>265</v>
      </c>
      <c r="D230" s="26" t="s">
        <v>222</v>
      </c>
      <c r="E230" s="26" t="s">
        <v>167</v>
      </c>
      <c r="F230" s="28">
        <f t="shared" si="46"/>
        <v>0.173483508892658</v>
      </c>
      <c r="G230" s="28">
        <f t="shared" si="47"/>
        <v>0.468692920953445</v>
      </c>
      <c r="H230" s="28">
        <f t="shared" si="48"/>
        <v>0.24286568521329</v>
      </c>
      <c r="I230" s="28">
        <f t="shared" si="49"/>
        <v>0.294144069396562</v>
      </c>
      <c r="J230" s="28">
        <f t="shared" si="50"/>
        <v>0.232174797184658</v>
      </c>
      <c r="K230" s="28">
        <f t="shared" si="51"/>
        <v>0.403492958352608</v>
      </c>
      <c r="L230" s="28">
        <f t="shared" si="52"/>
        <v>0.42210473183528</v>
      </c>
      <c r="M230" s="46"/>
      <c r="N230" s="46"/>
      <c r="O230" s="46"/>
      <c r="P230" s="46"/>
      <c r="R230" s="66" t="s">
        <v>470</v>
      </c>
      <c r="S230" s="51" t="s">
        <v>167</v>
      </c>
      <c r="T230" s="70" t="s">
        <v>482</v>
      </c>
      <c r="U230">
        <v>0.0241038104832981</v>
      </c>
      <c r="V230" s="71" t="s">
        <v>77</v>
      </c>
    </row>
    <row r="231" ht="14.5" spans="1:22">
      <c r="A231" s="32" t="s">
        <v>61</v>
      </c>
      <c r="B231" s="26"/>
      <c r="C231" s="26" t="s">
        <v>266</v>
      </c>
      <c r="D231" s="26" t="s">
        <v>224</v>
      </c>
      <c r="E231" s="26" t="s">
        <v>167</v>
      </c>
      <c r="F231" s="28">
        <f t="shared" si="46"/>
        <v>0.374942614982361</v>
      </c>
      <c r="G231" s="28">
        <f t="shared" si="47"/>
        <v>0.134641477110402</v>
      </c>
      <c r="H231" s="28">
        <f t="shared" si="48"/>
        <v>0.11920079657734</v>
      </c>
      <c r="I231" s="28">
        <f t="shared" si="49"/>
        <v>0.117357829330271</v>
      </c>
      <c r="J231" s="28">
        <f t="shared" si="50"/>
        <v>0.0322168258094596</v>
      </c>
      <c r="K231" s="28">
        <f t="shared" si="51"/>
        <v>0.0052588605231865</v>
      </c>
      <c r="L231" s="28">
        <f t="shared" si="52"/>
        <v>0.0301231965418419</v>
      </c>
      <c r="M231" s="46"/>
      <c r="N231" s="46"/>
      <c r="O231" s="46"/>
      <c r="P231" s="46"/>
      <c r="R231" s="61" t="s">
        <v>470</v>
      </c>
      <c r="S231" s="51" t="s">
        <v>169</v>
      </c>
      <c r="T231" s="69" t="s">
        <v>471</v>
      </c>
      <c r="U231">
        <v>0.132592323903861</v>
      </c>
      <c r="V231" s="61" t="s">
        <v>77</v>
      </c>
    </row>
    <row r="232" ht="14.5" spans="1:22">
      <c r="A232" s="31" t="s">
        <v>65</v>
      </c>
      <c r="B232" s="26"/>
      <c r="C232" s="26" t="s">
        <v>267</v>
      </c>
      <c r="D232" s="26" t="s">
        <v>226</v>
      </c>
      <c r="E232" s="26" t="s">
        <v>167</v>
      </c>
      <c r="F232" s="28">
        <f t="shared" si="46"/>
        <v>0.374942614982361</v>
      </c>
      <c r="G232" s="28">
        <f t="shared" si="47"/>
        <v>0.134641477110402</v>
      </c>
      <c r="H232" s="28">
        <f t="shared" si="48"/>
        <v>0.11920079657734</v>
      </c>
      <c r="I232" s="28">
        <f t="shared" si="49"/>
        <v>0.117357829330271</v>
      </c>
      <c r="J232" s="28">
        <f t="shared" si="50"/>
        <v>0.0322168258094596</v>
      </c>
      <c r="K232" s="28">
        <f t="shared" si="51"/>
        <v>0.0052588605231865</v>
      </c>
      <c r="L232" s="28">
        <f t="shared" si="52"/>
        <v>0.0301231965418419</v>
      </c>
      <c r="M232" s="46"/>
      <c r="N232" s="46"/>
      <c r="O232" s="46"/>
      <c r="P232" s="46"/>
      <c r="R232" s="61" t="s">
        <v>470</v>
      </c>
      <c r="S232" s="51" t="s">
        <v>169</v>
      </c>
      <c r="T232" s="69" t="s">
        <v>472</v>
      </c>
      <c r="U232">
        <v>0.0625599431263302</v>
      </c>
      <c r="V232" s="61" t="s">
        <v>77</v>
      </c>
    </row>
    <row r="233" ht="14.5" spans="1:22">
      <c r="A233" s="31" t="s">
        <v>70</v>
      </c>
      <c r="B233" s="26"/>
      <c r="C233" s="26" t="s">
        <v>268</v>
      </c>
      <c r="D233" s="26" t="s">
        <v>228</v>
      </c>
      <c r="E233" s="26" t="s">
        <v>167</v>
      </c>
      <c r="F233" s="28">
        <f t="shared" si="46"/>
        <v>0.32529232933314</v>
      </c>
      <c r="G233" s="28">
        <f t="shared" si="47"/>
        <v>0.245842718002312</v>
      </c>
      <c r="H233" s="28">
        <f t="shared" si="48"/>
        <v>0.0980187906657711</v>
      </c>
      <c r="I233" s="28">
        <f t="shared" si="49"/>
        <v>0.279499002829547</v>
      </c>
      <c r="J233" s="28">
        <f t="shared" si="50"/>
        <v>0.0855536854386403</v>
      </c>
      <c r="K233" s="28">
        <f t="shared" si="51"/>
        <v>0.267159302198719</v>
      </c>
      <c r="L233" s="28">
        <f t="shared" si="52"/>
        <v>0.14255294359114</v>
      </c>
      <c r="M233" s="46"/>
      <c r="N233" s="46"/>
      <c r="O233" s="46"/>
      <c r="P233" s="46"/>
      <c r="R233" s="61" t="s">
        <v>470</v>
      </c>
      <c r="S233" s="51" t="s">
        <v>169</v>
      </c>
      <c r="T233" s="69" t="s">
        <v>473</v>
      </c>
      <c r="U233">
        <v>0.0133808767242429</v>
      </c>
      <c r="V233" s="61" t="s">
        <v>77</v>
      </c>
    </row>
    <row r="234" ht="14.5" spans="1:22">
      <c r="A234" s="34" t="s">
        <v>75</v>
      </c>
      <c r="B234" s="26"/>
      <c r="C234" s="26" t="s">
        <v>269</v>
      </c>
      <c r="D234" s="26" t="s">
        <v>136</v>
      </c>
      <c r="E234" s="26" t="s">
        <v>167</v>
      </c>
      <c r="F234" s="28">
        <f t="shared" si="46"/>
        <v>0.951552956862792</v>
      </c>
      <c r="G234" s="28">
        <f t="shared" si="47"/>
        <v>0.467204946735354</v>
      </c>
      <c r="H234" s="28">
        <f t="shared" si="48"/>
        <v>0.0176929561571886</v>
      </c>
      <c r="I234" s="28">
        <f t="shared" si="49"/>
        <v>0.77792339410916</v>
      </c>
      <c r="J234" s="28">
        <f t="shared" si="50"/>
        <v>0.0388442088992099</v>
      </c>
      <c r="K234" s="28">
        <f t="shared" si="51"/>
        <v>0.809164215882197</v>
      </c>
      <c r="L234" s="28">
        <f t="shared" si="52"/>
        <v>0.115006505226047</v>
      </c>
      <c r="M234" s="46"/>
      <c r="N234" s="46"/>
      <c r="O234" s="46"/>
      <c r="P234" s="46"/>
      <c r="R234" s="65" t="s">
        <v>470</v>
      </c>
      <c r="S234" s="51" t="s">
        <v>169</v>
      </c>
      <c r="T234" s="69" t="s">
        <v>474</v>
      </c>
      <c r="U234">
        <v>0.137342926133866</v>
      </c>
      <c r="V234" s="61" t="s">
        <v>77</v>
      </c>
    </row>
    <row r="235" ht="14.5" spans="1:22">
      <c r="A235" s="35" t="s">
        <v>35</v>
      </c>
      <c r="B235" s="26"/>
      <c r="C235" s="26" t="s">
        <v>270</v>
      </c>
      <c r="D235" s="26" t="s">
        <v>218</v>
      </c>
      <c r="E235" s="26" t="s">
        <v>169</v>
      </c>
      <c r="F235" s="28">
        <f t="shared" si="46"/>
        <v>0.126482565927887</v>
      </c>
      <c r="G235" s="28">
        <f t="shared" si="47"/>
        <v>0.158674245212359</v>
      </c>
      <c r="H235" s="28">
        <f t="shared" si="48"/>
        <v>0.0957181361229032</v>
      </c>
      <c r="I235" s="28">
        <f t="shared" si="49"/>
        <v>0.162449515014</v>
      </c>
      <c r="J235" s="28">
        <f t="shared" si="50"/>
        <v>0.0814320281435683</v>
      </c>
      <c r="K235" s="28">
        <f t="shared" si="51"/>
        <v>0.117880476235605</v>
      </c>
      <c r="L235" s="28">
        <f t="shared" si="52"/>
        <v>0.145530284352531</v>
      </c>
      <c r="M235" s="46"/>
      <c r="N235" s="29" t="s">
        <v>455</v>
      </c>
      <c r="O235" s="46"/>
      <c r="P235" s="46"/>
      <c r="R235" s="61" t="s">
        <v>470</v>
      </c>
      <c r="S235" s="51" t="s">
        <v>169</v>
      </c>
      <c r="T235" s="69" t="s">
        <v>475</v>
      </c>
      <c r="U235">
        <v>0.0648013806136195</v>
      </c>
      <c r="V235" s="61" t="s">
        <v>77</v>
      </c>
    </row>
    <row r="236" ht="14.5" spans="1:22">
      <c r="A236" s="35" t="s">
        <v>113</v>
      </c>
      <c r="B236" s="26"/>
      <c r="C236" s="26" t="s">
        <v>271</v>
      </c>
      <c r="D236" s="26" t="s">
        <v>222</v>
      </c>
      <c r="E236" s="26" t="s">
        <v>169</v>
      </c>
      <c r="F236" s="28">
        <f t="shared" si="46"/>
        <v>0.173483508892658</v>
      </c>
      <c r="G236" s="28">
        <f t="shared" si="47"/>
        <v>0.468692920953445</v>
      </c>
      <c r="H236" s="28">
        <f t="shared" si="48"/>
        <v>0.24286568521329</v>
      </c>
      <c r="I236" s="28">
        <f t="shared" si="49"/>
        <v>0.294144069396562</v>
      </c>
      <c r="J236" s="28">
        <f t="shared" si="50"/>
        <v>0.232174797184658</v>
      </c>
      <c r="K236" s="28">
        <f t="shared" si="51"/>
        <v>0.403492958352608</v>
      </c>
      <c r="L236" s="28">
        <f t="shared" si="52"/>
        <v>0.42210473183528</v>
      </c>
      <c r="M236" s="46"/>
      <c r="N236" s="46"/>
      <c r="O236" s="46"/>
      <c r="P236" s="46"/>
      <c r="R236" s="61" t="s">
        <v>470</v>
      </c>
      <c r="S236" s="51" t="s">
        <v>169</v>
      </c>
      <c r="T236" s="69" t="s">
        <v>476</v>
      </c>
      <c r="U236">
        <v>0.0138602952979131</v>
      </c>
      <c r="V236" s="61" t="s">
        <v>77</v>
      </c>
    </row>
    <row r="237" ht="14.5" spans="1:22">
      <c r="A237" s="32" t="s">
        <v>61</v>
      </c>
      <c r="B237" s="26"/>
      <c r="C237" s="26" t="s">
        <v>272</v>
      </c>
      <c r="D237" s="26" t="s">
        <v>224</v>
      </c>
      <c r="E237" s="26" t="s">
        <v>169</v>
      </c>
      <c r="F237" s="28">
        <f t="shared" si="46"/>
        <v>0.374942614982361</v>
      </c>
      <c r="G237" s="28">
        <f t="shared" si="47"/>
        <v>0.134641477110402</v>
      </c>
      <c r="H237" s="28">
        <f t="shared" si="48"/>
        <v>0.11920079657734</v>
      </c>
      <c r="I237" s="28">
        <f t="shared" si="49"/>
        <v>0.117357829330271</v>
      </c>
      <c r="J237" s="28">
        <f t="shared" si="50"/>
        <v>0.0322168258094596</v>
      </c>
      <c r="K237" s="28">
        <f t="shared" si="51"/>
        <v>0.0052588605231865</v>
      </c>
      <c r="L237" s="28">
        <f t="shared" si="52"/>
        <v>0.0301231965418419</v>
      </c>
      <c r="M237" s="46"/>
      <c r="N237" s="46"/>
      <c r="O237" s="46"/>
      <c r="P237" s="46"/>
      <c r="R237" s="61" t="s">
        <v>470</v>
      </c>
      <c r="S237" s="51" t="s">
        <v>169</v>
      </c>
      <c r="T237" s="69" t="s">
        <v>477</v>
      </c>
      <c r="U237">
        <v>0.127051233961107</v>
      </c>
      <c r="V237" s="61" t="s">
        <v>77</v>
      </c>
    </row>
    <row r="238" ht="14.5" spans="1:22">
      <c r="A238" s="31" t="s">
        <v>65</v>
      </c>
      <c r="B238" s="26"/>
      <c r="C238" s="26" t="s">
        <v>273</v>
      </c>
      <c r="D238" s="26" t="s">
        <v>226</v>
      </c>
      <c r="E238" s="26" t="s">
        <v>169</v>
      </c>
      <c r="F238" s="28">
        <f t="shared" si="46"/>
        <v>0.374942614982361</v>
      </c>
      <c r="G238" s="28">
        <f t="shared" si="47"/>
        <v>0.134641477110402</v>
      </c>
      <c r="H238" s="28">
        <f t="shared" si="48"/>
        <v>0.11920079657734</v>
      </c>
      <c r="I238" s="28">
        <f t="shared" si="49"/>
        <v>0.117357829330271</v>
      </c>
      <c r="J238" s="28">
        <f t="shared" si="50"/>
        <v>0.0322168258094596</v>
      </c>
      <c r="K238" s="28">
        <f t="shared" si="51"/>
        <v>0.0052588605231865</v>
      </c>
      <c r="L238" s="28">
        <f t="shared" si="52"/>
        <v>0.0301231965418419</v>
      </c>
      <c r="M238" s="46"/>
      <c r="N238" s="46"/>
      <c r="O238" s="46"/>
      <c r="P238" s="46"/>
      <c r="R238" s="65" t="s">
        <v>470</v>
      </c>
      <c r="S238" s="51" t="s">
        <v>169</v>
      </c>
      <c r="T238" s="69" t="s">
        <v>478</v>
      </c>
      <c r="U238">
        <v>0.0599455363381371</v>
      </c>
      <c r="V238" s="61" t="s">
        <v>77</v>
      </c>
    </row>
    <row r="239" ht="14.5" spans="1:22">
      <c r="A239" s="31" t="s">
        <v>70</v>
      </c>
      <c r="B239" s="26"/>
      <c r="C239" s="26" t="s">
        <v>274</v>
      </c>
      <c r="D239" s="26" t="s">
        <v>228</v>
      </c>
      <c r="E239" s="26" t="s">
        <v>169</v>
      </c>
      <c r="F239" s="28">
        <f t="shared" si="46"/>
        <v>0.32529232933314</v>
      </c>
      <c r="G239" s="28">
        <f t="shared" si="47"/>
        <v>0.245842718002312</v>
      </c>
      <c r="H239" s="28">
        <f t="shared" si="48"/>
        <v>0.0980187906657711</v>
      </c>
      <c r="I239" s="28">
        <f t="shared" si="49"/>
        <v>0.279499002829547</v>
      </c>
      <c r="J239" s="28">
        <f t="shared" si="50"/>
        <v>0.0855536854386403</v>
      </c>
      <c r="K239" s="28">
        <f t="shared" si="51"/>
        <v>0.267159302198719</v>
      </c>
      <c r="L239" s="28">
        <f t="shared" si="52"/>
        <v>0.14255294359114</v>
      </c>
      <c r="M239" s="46"/>
      <c r="N239" s="46"/>
      <c r="O239" s="46"/>
      <c r="P239" s="46"/>
      <c r="R239" s="61" t="s">
        <v>470</v>
      </c>
      <c r="S239" s="51" t="s">
        <v>169</v>
      </c>
      <c r="T239" s="69" t="s">
        <v>479</v>
      </c>
      <c r="U239">
        <v>0.0128216841612127</v>
      </c>
      <c r="V239" s="61" t="s">
        <v>77</v>
      </c>
    </row>
    <row r="240" ht="14.5" spans="1:22">
      <c r="A240" s="34" t="s">
        <v>75</v>
      </c>
      <c r="B240" s="26"/>
      <c r="C240" s="26" t="s">
        <v>275</v>
      </c>
      <c r="D240" s="26" t="s">
        <v>136</v>
      </c>
      <c r="E240" s="26" t="s">
        <v>169</v>
      </c>
      <c r="F240" s="28">
        <f t="shared" si="46"/>
        <v>0.951552956862792</v>
      </c>
      <c r="G240" s="28">
        <f t="shared" si="47"/>
        <v>0.467204946735354</v>
      </c>
      <c r="H240" s="28">
        <f t="shared" si="48"/>
        <v>0.0176929561571886</v>
      </c>
      <c r="I240" s="28">
        <f t="shared" si="49"/>
        <v>0.77792339410916</v>
      </c>
      <c r="J240" s="28">
        <f t="shared" si="50"/>
        <v>0.0388442088992099</v>
      </c>
      <c r="K240" s="28">
        <f t="shared" si="51"/>
        <v>0.809164215882197</v>
      </c>
      <c r="L240" s="28">
        <f t="shared" si="52"/>
        <v>0.115006505226047</v>
      </c>
      <c r="M240" s="46"/>
      <c r="N240" s="46"/>
      <c r="O240" s="46"/>
      <c r="P240" s="46"/>
      <c r="R240" s="61" t="s">
        <v>470</v>
      </c>
      <c r="S240" s="51" t="s">
        <v>169</v>
      </c>
      <c r="T240" s="69" t="s">
        <v>480</v>
      </c>
      <c r="U240">
        <v>0.238846849334499</v>
      </c>
      <c r="V240" s="61" t="s">
        <v>77</v>
      </c>
    </row>
    <row r="241" ht="14.5" spans="1:22">
      <c r="A241" s="35" t="s">
        <v>35</v>
      </c>
      <c r="B241" s="26"/>
      <c r="C241" s="26" t="s">
        <v>276</v>
      </c>
      <c r="D241" s="26" t="s">
        <v>218</v>
      </c>
      <c r="E241" s="26" t="s">
        <v>171</v>
      </c>
      <c r="F241" s="28">
        <f t="shared" si="46"/>
        <v>0.126482565927887</v>
      </c>
      <c r="G241" s="28">
        <f t="shared" si="47"/>
        <v>0.158674245212359</v>
      </c>
      <c r="H241" s="28">
        <f t="shared" si="48"/>
        <v>0.0957181361229032</v>
      </c>
      <c r="I241" s="28">
        <f t="shared" si="49"/>
        <v>0.162449515014</v>
      </c>
      <c r="J241" s="28">
        <f t="shared" si="50"/>
        <v>0.0814320281435683</v>
      </c>
      <c r="K241" s="28">
        <f t="shared" si="51"/>
        <v>0.117880476235605</v>
      </c>
      <c r="L241" s="28">
        <f t="shared" si="52"/>
        <v>0.145530284352531</v>
      </c>
      <c r="M241" s="46"/>
      <c r="N241" s="29" t="s">
        <v>456</v>
      </c>
      <c r="O241" s="46"/>
      <c r="P241" s="46"/>
      <c r="R241" s="61" t="s">
        <v>470</v>
      </c>
      <c r="S241" s="51" t="s">
        <v>169</v>
      </c>
      <c r="T241" s="69" t="s">
        <v>481</v>
      </c>
      <c r="U241">
        <v>0.112693139921913</v>
      </c>
      <c r="V241" s="61" t="s">
        <v>77</v>
      </c>
    </row>
    <row r="242" ht="14.5" spans="1:22">
      <c r="A242" s="35" t="s">
        <v>113</v>
      </c>
      <c r="B242" s="26"/>
      <c r="C242" s="26" t="s">
        <v>277</v>
      </c>
      <c r="D242" s="26" t="s">
        <v>222</v>
      </c>
      <c r="E242" s="26" t="s">
        <v>171</v>
      </c>
      <c r="F242" s="28">
        <f t="shared" si="46"/>
        <v>0.173483508892658</v>
      </c>
      <c r="G242" s="28">
        <f t="shared" si="47"/>
        <v>0.468692920953445</v>
      </c>
      <c r="H242" s="28">
        <f t="shared" si="48"/>
        <v>0.24286568521329</v>
      </c>
      <c r="I242" s="28">
        <f t="shared" si="49"/>
        <v>0.294144069396562</v>
      </c>
      <c r="J242" s="28">
        <f t="shared" si="50"/>
        <v>0.232174797184658</v>
      </c>
      <c r="K242" s="28">
        <f t="shared" si="51"/>
        <v>0.403492958352608</v>
      </c>
      <c r="L242" s="28">
        <f t="shared" si="52"/>
        <v>0.42210473183528</v>
      </c>
      <c r="M242" s="46"/>
      <c r="N242" s="46"/>
      <c r="O242" s="46"/>
      <c r="P242" s="46"/>
      <c r="R242" s="66" t="s">
        <v>470</v>
      </c>
      <c r="S242" s="51" t="s">
        <v>169</v>
      </c>
      <c r="T242" s="70" t="s">
        <v>482</v>
      </c>
      <c r="U242">
        <v>0.0241038104832981</v>
      </c>
      <c r="V242" s="71" t="s">
        <v>77</v>
      </c>
    </row>
    <row r="243" ht="14.5" spans="1:22">
      <c r="A243" s="32" t="s">
        <v>61</v>
      </c>
      <c r="B243" s="26"/>
      <c r="C243" s="26" t="s">
        <v>278</v>
      </c>
      <c r="D243" s="26" t="s">
        <v>224</v>
      </c>
      <c r="E243" s="26" t="s">
        <v>171</v>
      </c>
      <c r="F243" s="28">
        <f t="shared" si="46"/>
        <v>0.374942614982361</v>
      </c>
      <c r="G243" s="28">
        <f t="shared" si="47"/>
        <v>0.134641477110402</v>
      </c>
      <c r="H243" s="28">
        <f t="shared" si="48"/>
        <v>0.11920079657734</v>
      </c>
      <c r="I243" s="28">
        <f t="shared" si="49"/>
        <v>0.117357829330271</v>
      </c>
      <c r="J243" s="28">
        <f t="shared" si="50"/>
        <v>0.0322168258094596</v>
      </c>
      <c r="K243" s="28">
        <f t="shared" si="51"/>
        <v>0.0052588605231865</v>
      </c>
      <c r="L243" s="28">
        <f t="shared" si="52"/>
        <v>0.0301231965418419</v>
      </c>
      <c r="M243" s="46"/>
      <c r="N243" s="46"/>
      <c r="O243" s="46"/>
      <c r="P243" s="46"/>
      <c r="R243" s="61" t="s">
        <v>470</v>
      </c>
      <c r="S243" s="51" t="s">
        <v>171</v>
      </c>
      <c r="T243" s="69" t="s">
        <v>471</v>
      </c>
      <c r="U243">
        <v>0.132592323903861</v>
      </c>
      <c r="V243" s="61" t="s">
        <v>77</v>
      </c>
    </row>
    <row r="244" ht="14.5" spans="1:22">
      <c r="A244" s="31" t="s">
        <v>65</v>
      </c>
      <c r="B244" s="26"/>
      <c r="C244" s="26" t="s">
        <v>279</v>
      </c>
      <c r="D244" s="26" t="s">
        <v>226</v>
      </c>
      <c r="E244" s="26" t="s">
        <v>171</v>
      </c>
      <c r="F244" s="28">
        <f t="shared" si="46"/>
        <v>0.374942614982361</v>
      </c>
      <c r="G244" s="28">
        <f t="shared" si="47"/>
        <v>0.134641477110402</v>
      </c>
      <c r="H244" s="28">
        <f t="shared" si="48"/>
        <v>0.11920079657734</v>
      </c>
      <c r="I244" s="28">
        <f t="shared" si="49"/>
        <v>0.117357829330271</v>
      </c>
      <c r="J244" s="28">
        <f t="shared" si="50"/>
        <v>0.0322168258094596</v>
      </c>
      <c r="K244" s="28">
        <f t="shared" si="51"/>
        <v>0.0052588605231865</v>
      </c>
      <c r="L244" s="28">
        <f t="shared" si="52"/>
        <v>0.0301231965418419</v>
      </c>
      <c r="M244" s="46"/>
      <c r="N244" s="46"/>
      <c r="O244" s="46"/>
      <c r="P244" s="46"/>
      <c r="R244" s="61" t="s">
        <v>470</v>
      </c>
      <c r="S244" s="51" t="s">
        <v>171</v>
      </c>
      <c r="T244" s="69" t="s">
        <v>472</v>
      </c>
      <c r="U244">
        <v>0.0625599431263302</v>
      </c>
      <c r="V244" s="61" t="s">
        <v>77</v>
      </c>
    </row>
    <row r="245" ht="14.5" spans="1:22">
      <c r="A245" s="31" t="s">
        <v>70</v>
      </c>
      <c r="B245" s="26"/>
      <c r="C245" s="26" t="s">
        <v>280</v>
      </c>
      <c r="D245" s="26" t="s">
        <v>228</v>
      </c>
      <c r="E245" s="26" t="s">
        <v>171</v>
      </c>
      <c r="F245" s="28">
        <f t="shared" si="46"/>
        <v>0.32529232933314</v>
      </c>
      <c r="G245" s="28">
        <f t="shared" si="47"/>
        <v>0.245842718002312</v>
      </c>
      <c r="H245" s="28">
        <f t="shared" si="48"/>
        <v>0.0980187906657711</v>
      </c>
      <c r="I245" s="28">
        <f t="shared" si="49"/>
        <v>0.279499002829547</v>
      </c>
      <c r="J245" s="28">
        <f t="shared" si="50"/>
        <v>0.0855536854386403</v>
      </c>
      <c r="K245" s="28">
        <f t="shared" si="51"/>
        <v>0.267159302198719</v>
      </c>
      <c r="L245" s="28">
        <f t="shared" si="52"/>
        <v>0.14255294359114</v>
      </c>
      <c r="M245" s="46"/>
      <c r="N245" s="46"/>
      <c r="O245" s="46"/>
      <c r="P245" s="46"/>
      <c r="R245" s="61" t="s">
        <v>470</v>
      </c>
      <c r="S245" s="51" t="s">
        <v>171</v>
      </c>
      <c r="T245" s="69" t="s">
        <v>473</v>
      </c>
      <c r="U245">
        <v>0.0133808767242429</v>
      </c>
      <c r="V245" s="61" t="s">
        <v>77</v>
      </c>
    </row>
    <row r="246" ht="14.5" spans="1:22">
      <c r="A246" s="34" t="s">
        <v>75</v>
      </c>
      <c r="B246" s="26"/>
      <c r="C246" s="26" t="s">
        <v>281</v>
      </c>
      <c r="D246" s="26" t="s">
        <v>136</v>
      </c>
      <c r="E246" s="26" t="s">
        <v>171</v>
      </c>
      <c r="F246" s="28">
        <f t="shared" si="46"/>
        <v>0.951552956862792</v>
      </c>
      <c r="G246" s="28">
        <f t="shared" si="47"/>
        <v>0.467204946735354</v>
      </c>
      <c r="H246" s="28">
        <f t="shared" si="48"/>
        <v>0.0176929561571886</v>
      </c>
      <c r="I246" s="28">
        <f t="shared" si="49"/>
        <v>0.77792339410916</v>
      </c>
      <c r="J246" s="28">
        <f t="shared" si="50"/>
        <v>0.0388442088992099</v>
      </c>
      <c r="K246" s="28">
        <f t="shared" si="51"/>
        <v>0.809164215882197</v>
      </c>
      <c r="L246" s="28">
        <f t="shared" si="52"/>
        <v>0.115006505226047</v>
      </c>
      <c r="M246" s="46"/>
      <c r="N246" s="46"/>
      <c r="O246" s="46"/>
      <c r="P246" s="46"/>
      <c r="R246" s="65" t="s">
        <v>470</v>
      </c>
      <c r="S246" s="51" t="s">
        <v>171</v>
      </c>
      <c r="T246" s="69" t="s">
        <v>474</v>
      </c>
      <c r="U246">
        <v>0.137342926133866</v>
      </c>
      <c r="V246" s="61" t="s">
        <v>77</v>
      </c>
    </row>
    <row r="247" ht="14.5" spans="1:22">
      <c r="A247" s="35" t="s">
        <v>35</v>
      </c>
      <c r="B247" s="26"/>
      <c r="C247" s="26" t="s">
        <v>282</v>
      </c>
      <c r="D247" s="26" t="s">
        <v>218</v>
      </c>
      <c r="E247" s="26" t="s">
        <v>173</v>
      </c>
      <c r="F247" s="28">
        <f t="shared" si="46"/>
        <v>0.126482565927887</v>
      </c>
      <c r="G247" s="28">
        <f t="shared" si="47"/>
        <v>0.158674245212359</v>
      </c>
      <c r="H247" s="28">
        <f t="shared" si="48"/>
        <v>0.0957181361229032</v>
      </c>
      <c r="I247" s="28">
        <f t="shared" si="49"/>
        <v>0.162449515014</v>
      </c>
      <c r="J247" s="28">
        <f t="shared" si="50"/>
        <v>0.0814320281435683</v>
      </c>
      <c r="K247" s="28">
        <f t="shared" si="51"/>
        <v>0.117880476235605</v>
      </c>
      <c r="L247" s="28">
        <f t="shared" si="52"/>
        <v>0.145530284352531</v>
      </c>
      <c r="M247" s="46"/>
      <c r="N247" s="29" t="s">
        <v>457</v>
      </c>
      <c r="O247" s="46"/>
      <c r="P247" s="46"/>
      <c r="R247" s="61" t="s">
        <v>470</v>
      </c>
      <c r="S247" s="51" t="s">
        <v>171</v>
      </c>
      <c r="T247" s="69" t="s">
        <v>475</v>
      </c>
      <c r="U247">
        <v>0.0648013806136195</v>
      </c>
      <c r="V247" s="61" t="s">
        <v>77</v>
      </c>
    </row>
    <row r="248" ht="14.5" spans="1:22">
      <c r="A248" s="35" t="s">
        <v>113</v>
      </c>
      <c r="B248" s="26"/>
      <c r="C248" s="26" t="s">
        <v>283</v>
      </c>
      <c r="D248" s="26" t="s">
        <v>222</v>
      </c>
      <c r="E248" s="26" t="s">
        <v>173</v>
      </c>
      <c r="F248" s="28">
        <f t="shared" si="46"/>
        <v>0.173483508892658</v>
      </c>
      <c r="G248" s="28">
        <f t="shared" si="47"/>
        <v>0.468692920953445</v>
      </c>
      <c r="H248" s="28">
        <f t="shared" si="48"/>
        <v>0.24286568521329</v>
      </c>
      <c r="I248" s="28">
        <f t="shared" si="49"/>
        <v>0.294144069396562</v>
      </c>
      <c r="J248" s="28">
        <f t="shared" si="50"/>
        <v>0.232174797184658</v>
      </c>
      <c r="K248" s="28">
        <f t="shared" si="51"/>
        <v>0.403492958352608</v>
      </c>
      <c r="L248" s="28">
        <f t="shared" si="52"/>
        <v>0.42210473183528</v>
      </c>
      <c r="M248" s="46"/>
      <c r="N248" s="46"/>
      <c r="O248" s="46"/>
      <c r="P248" s="46"/>
      <c r="R248" s="61" t="s">
        <v>470</v>
      </c>
      <c r="S248" s="51" t="s">
        <v>171</v>
      </c>
      <c r="T248" s="69" t="s">
        <v>476</v>
      </c>
      <c r="U248">
        <v>0.0138602952979131</v>
      </c>
      <c r="V248" s="61" t="s">
        <v>77</v>
      </c>
    </row>
    <row r="249" ht="14.5" spans="1:22">
      <c r="A249" s="32" t="s">
        <v>61</v>
      </c>
      <c r="B249" s="26"/>
      <c r="C249" s="26" t="s">
        <v>284</v>
      </c>
      <c r="D249" s="26" t="s">
        <v>224</v>
      </c>
      <c r="E249" s="26" t="s">
        <v>173</v>
      </c>
      <c r="F249" s="28">
        <f t="shared" si="46"/>
        <v>0.374942614982361</v>
      </c>
      <c r="G249" s="28">
        <f t="shared" si="47"/>
        <v>0.134641477110402</v>
      </c>
      <c r="H249" s="28">
        <f t="shared" si="48"/>
        <v>0.11920079657734</v>
      </c>
      <c r="I249" s="28">
        <f t="shared" si="49"/>
        <v>0.117357829330271</v>
      </c>
      <c r="J249" s="28">
        <f t="shared" si="50"/>
        <v>0.0322168258094596</v>
      </c>
      <c r="K249" s="28">
        <f t="shared" si="51"/>
        <v>0.0052588605231865</v>
      </c>
      <c r="L249" s="28">
        <f t="shared" si="52"/>
        <v>0.0301231965418419</v>
      </c>
      <c r="M249" s="46"/>
      <c r="N249" s="46"/>
      <c r="O249" s="46"/>
      <c r="P249" s="46"/>
      <c r="R249" s="61" t="s">
        <v>470</v>
      </c>
      <c r="S249" s="51" t="s">
        <v>171</v>
      </c>
      <c r="T249" s="69" t="s">
        <v>477</v>
      </c>
      <c r="U249">
        <v>0.127051233961107</v>
      </c>
      <c r="V249" s="61" t="s">
        <v>77</v>
      </c>
    </row>
    <row r="250" ht="14.5" spans="1:22">
      <c r="A250" s="31" t="s">
        <v>65</v>
      </c>
      <c r="B250" s="26"/>
      <c r="C250" s="26" t="s">
        <v>285</v>
      </c>
      <c r="D250" s="26" t="s">
        <v>226</v>
      </c>
      <c r="E250" s="26" t="s">
        <v>173</v>
      </c>
      <c r="F250" s="28">
        <f t="shared" si="46"/>
        <v>0.374942614982361</v>
      </c>
      <c r="G250" s="28">
        <f t="shared" si="47"/>
        <v>0.134641477110402</v>
      </c>
      <c r="H250" s="28">
        <f t="shared" si="48"/>
        <v>0.11920079657734</v>
      </c>
      <c r="I250" s="28">
        <f t="shared" si="49"/>
        <v>0.117357829330271</v>
      </c>
      <c r="J250" s="28">
        <f t="shared" si="50"/>
        <v>0.0322168258094596</v>
      </c>
      <c r="K250" s="28">
        <f t="shared" si="51"/>
        <v>0.0052588605231865</v>
      </c>
      <c r="L250" s="28">
        <f t="shared" si="52"/>
        <v>0.0301231965418419</v>
      </c>
      <c r="M250" s="46"/>
      <c r="N250" s="46"/>
      <c r="O250" s="46"/>
      <c r="P250" s="46"/>
      <c r="R250" s="65" t="s">
        <v>470</v>
      </c>
      <c r="S250" s="51" t="s">
        <v>171</v>
      </c>
      <c r="T250" s="69" t="s">
        <v>478</v>
      </c>
      <c r="U250">
        <v>0.0599455363381371</v>
      </c>
      <c r="V250" s="61" t="s">
        <v>77</v>
      </c>
    </row>
    <row r="251" ht="14.5" spans="1:22">
      <c r="A251" s="31" t="s">
        <v>70</v>
      </c>
      <c r="B251" s="26"/>
      <c r="C251" s="26" t="s">
        <v>286</v>
      </c>
      <c r="D251" s="26" t="s">
        <v>228</v>
      </c>
      <c r="E251" s="26" t="s">
        <v>173</v>
      </c>
      <c r="F251" s="28">
        <f t="shared" si="46"/>
        <v>0.32529232933314</v>
      </c>
      <c r="G251" s="28">
        <f t="shared" si="47"/>
        <v>0.245842718002312</v>
      </c>
      <c r="H251" s="28">
        <f t="shared" si="48"/>
        <v>0.0980187906657711</v>
      </c>
      <c r="I251" s="28">
        <f t="shared" si="49"/>
        <v>0.279499002829547</v>
      </c>
      <c r="J251" s="28">
        <f t="shared" si="50"/>
        <v>0.0855536854386403</v>
      </c>
      <c r="K251" s="28">
        <f t="shared" si="51"/>
        <v>0.267159302198719</v>
      </c>
      <c r="L251" s="28">
        <f t="shared" si="52"/>
        <v>0.14255294359114</v>
      </c>
      <c r="M251" s="46"/>
      <c r="N251" s="46"/>
      <c r="O251" s="46"/>
      <c r="P251" s="46"/>
      <c r="R251" s="61" t="s">
        <v>470</v>
      </c>
      <c r="S251" s="51" t="s">
        <v>171</v>
      </c>
      <c r="T251" s="69" t="s">
        <v>479</v>
      </c>
      <c r="U251">
        <v>0.0128216841612127</v>
      </c>
      <c r="V251" s="61" t="s">
        <v>77</v>
      </c>
    </row>
    <row r="252" ht="14.5" spans="1:22">
      <c r="A252" s="34" t="s">
        <v>75</v>
      </c>
      <c r="B252" s="26"/>
      <c r="C252" s="26" t="s">
        <v>287</v>
      </c>
      <c r="D252" s="26" t="s">
        <v>136</v>
      </c>
      <c r="E252" s="26" t="s">
        <v>173</v>
      </c>
      <c r="F252" s="28">
        <f t="shared" si="46"/>
        <v>0.951552956862792</v>
      </c>
      <c r="G252" s="28">
        <f t="shared" si="47"/>
        <v>0.467204946735354</v>
      </c>
      <c r="H252" s="28">
        <f t="shared" si="48"/>
        <v>0.0176929561571886</v>
      </c>
      <c r="I252" s="28">
        <f t="shared" si="49"/>
        <v>0.77792339410916</v>
      </c>
      <c r="J252" s="28">
        <f t="shared" si="50"/>
        <v>0.0388442088992099</v>
      </c>
      <c r="K252" s="28">
        <f t="shared" si="51"/>
        <v>0.809164215882197</v>
      </c>
      <c r="L252" s="28">
        <f t="shared" si="52"/>
        <v>0.115006505226047</v>
      </c>
      <c r="M252" s="46"/>
      <c r="N252" s="46"/>
      <c r="O252" s="46"/>
      <c r="P252" s="46"/>
      <c r="R252" s="61" t="s">
        <v>470</v>
      </c>
      <c r="S252" s="51" t="s">
        <v>171</v>
      </c>
      <c r="T252" s="69" t="s">
        <v>480</v>
      </c>
      <c r="U252">
        <v>0.238846849334499</v>
      </c>
      <c r="V252" s="61" t="s">
        <v>77</v>
      </c>
    </row>
    <row r="253" ht="14.5" spans="1:22">
      <c r="A253" s="35" t="s">
        <v>35</v>
      </c>
      <c r="B253" s="26"/>
      <c r="C253" s="26" t="s">
        <v>288</v>
      </c>
      <c r="D253" s="26" t="s">
        <v>218</v>
      </c>
      <c r="E253" s="26" t="s">
        <v>175</v>
      </c>
      <c r="F253" s="28">
        <f t="shared" si="46"/>
        <v>0.126482565927887</v>
      </c>
      <c r="G253" s="28">
        <f t="shared" si="47"/>
        <v>0.158674245212359</v>
      </c>
      <c r="H253" s="28">
        <f t="shared" si="48"/>
        <v>0.0957181361229032</v>
      </c>
      <c r="I253" s="28">
        <f t="shared" si="49"/>
        <v>0.162449515014</v>
      </c>
      <c r="J253" s="28">
        <f t="shared" si="50"/>
        <v>0.0814320281435683</v>
      </c>
      <c r="K253" s="28">
        <f t="shared" si="51"/>
        <v>0.117880476235605</v>
      </c>
      <c r="L253" s="28">
        <f t="shared" si="52"/>
        <v>0.145530284352531</v>
      </c>
      <c r="M253" s="46"/>
      <c r="N253" s="46" t="s">
        <v>458</v>
      </c>
      <c r="O253" s="46"/>
      <c r="P253" s="46"/>
      <c r="R253" s="61" t="s">
        <v>470</v>
      </c>
      <c r="S253" s="51" t="s">
        <v>171</v>
      </c>
      <c r="T253" s="69" t="s">
        <v>481</v>
      </c>
      <c r="U253">
        <v>0.112693139921913</v>
      </c>
      <c r="V253" s="61" t="s">
        <v>77</v>
      </c>
    </row>
    <row r="254" ht="14.5" spans="1:22">
      <c r="A254" s="35" t="s">
        <v>113</v>
      </c>
      <c r="B254" s="26"/>
      <c r="C254" s="26" t="s">
        <v>289</v>
      </c>
      <c r="D254" s="26" t="s">
        <v>222</v>
      </c>
      <c r="E254" s="26" t="s">
        <v>175</v>
      </c>
      <c r="F254" s="28">
        <f t="shared" si="46"/>
        <v>0.173483508892658</v>
      </c>
      <c r="G254" s="28">
        <f t="shared" si="47"/>
        <v>0.468692920953445</v>
      </c>
      <c r="H254" s="28">
        <f t="shared" si="48"/>
        <v>0.24286568521329</v>
      </c>
      <c r="I254" s="28">
        <f t="shared" si="49"/>
        <v>0.294144069396562</v>
      </c>
      <c r="J254" s="28">
        <f t="shared" si="50"/>
        <v>0.232174797184658</v>
      </c>
      <c r="K254" s="28">
        <f t="shared" si="51"/>
        <v>0.403492958352608</v>
      </c>
      <c r="L254" s="28">
        <f t="shared" si="52"/>
        <v>0.42210473183528</v>
      </c>
      <c r="M254" s="46"/>
      <c r="N254" s="46"/>
      <c r="O254" s="46"/>
      <c r="P254" s="46"/>
      <c r="R254" s="66" t="s">
        <v>470</v>
      </c>
      <c r="S254" s="51" t="s">
        <v>171</v>
      </c>
      <c r="T254" s="70" t="s">
        <v>482</v>
      </c>
      <c r="U254">
        <v>0.0241038104832981</v>
      </c>
      <c r="V254" s="71" t="s">
        <v>77</v>
      </c>
    </row>
    <row r="255" ht="14.5" spans="1:22">
      <c r="A255" s="32" t="s">
        <v>61</v>
      </c>
      <c r="B255" s="26"/>
      <c r="C255" s="26" t="s">
        <v>290</v>
      </c>
      <c r="D255" s="26" t="s">
        <v>224</v>
      </c>
      <c r="E255" s="26" t="s">
        <v>175</v>
      </c>
      <c r="F255" s="28">
        <f t="shared" si="46"/>
        <v>0.374942614982361</v>
      </c>
      <c r="G255" s="28">
        <f t="shared" si="47"/>
        <v>0.134641477110402</v>
      </c>
      <c r="H255" s="28">
        <f t="shared" si="48"/>
        <v>0.11920079657734</v>
      </c>
      <c r="I255" s="28">
        <f t="shared" si="49"/>
        <v>0.117357829330271</v>
      </c>
      <c r="J255" s="28">
        <f t="shared" si="50"/>
        <v>0.0322168258094596</v>
      </c>
      <c r="K255" s="28">
        <f t="shared" si="51"/>
        <v>0.0052588605231865</v>
      </c>
      <c r="L255" s="28">
        <f t="shared" si="52"/>
        <v>0.0301231965418419</v>
      </c>
      <c r="M255" s="46"/>
      <c r="N255" s="46"/>
      <c r="O255" s="46"/>
      <c r="P255" s="46"/>
      <c r="R255" s="61" t="s">
        <v>470</v>
      </c>
      <c r="S255" s="51" t="s">
        <v>173</v>
      </c>
      <c r="T255" s="69" t="s">
        <v>471</v>
      </c>
      <c r="U255">
        <v>0.132592323903861</v>
      </c>
      <c r="V255" s="61" t="s">
        <v>77</v>
      </c>
    </row>
    <row r="256" ht="14.5" spans="1:22">
      <c r="A256" s="31" t="s">
        <v>65</v>
      </c>
      <c r="B256" s="26"/>
      <c r="C256" s="26" t="s">
        <v>291</v>
      </c>
      <c r="D256" s="26" t="s">
        <v>226</v>
      </c>
      <c r="E256" s="26" t="s">
        <v>175</v>
      </c>
      <c r="F256" s="28">
        <f t="shared" si="46"/>
        <v>0.374942614982361</v>
      </c>
      <c r="G256" s="28">
        <f t="shared" si="47"/>
        <v>0.134641477110402</v>
      </c>
      <c r="H256" s="28">
        <f t="shared" si="48"/>
        <v>0.11920079657734</v>
      </c>
      <c r="I256" s="28">
        <f t="shared" si="49"/>
        <v>0.117357829330271</v>
      </c>
      <c r="J256" s="28">
        <f t="shared" si="50"/>
        <v>0.0322168258094596</v>
      </c>
      <c r="K256" s="28">
        <f t="shared" si="51"/>
        <v>0.0052588605231865</v>
      </c>
      <c r="L256" s="28">
        <f t="shared" si="52"/>
        <v>0.0301231965418419</v>
      </c>
      <c r="M256" s="46"/>
      <c r="N256" s="46"/>
      <c r="O256" s="46"/>
      <c r="P256" s="46"/>
      <c r="R256" s="61" t="s">
        <v>470</v>
      </c>
      <c r="S256" s="51" t="s">
        <v>173</v>
      </c>
      <c r="T256" s="69" t="s">
        <v>472</v>
      </c>
      <c r="U256">
        <v>0.0625599431263302</v>
      </c>
      <c r="V256" s="61" t="s">
        <v>77</v>
      </c>
    </row>
    <row r="257" ht="14.5" spans="1:22">
      <c r="A257" s="31" t="s">
        <v>70</v>
      </c>
      <c r="B257" s="26"/>
      <c r="C257" s="26" t="s">
        <v>292</v>
      </c>
      <c r="D257" s="26" t="s">
        <v>228</v>
      </c>
      <c r="E257" s="26" t="s">
        <v>175</v>
      </c>
      <c r="F257" s="28">
        <f t="shared" si="46"/>
        <v>0.32529232933314</v>
      </c>
      <c r="G257" s="28">
        <f t="shared" si="47"/>
        <v>0.245842718002312</v>
      </c>
      <c r="H257" s="28">
        <f t="shared" si="48"/>
        <v>0.0980187906657711</v>
      </c>
      <c r="I257" s="28">
        <f t="shared" si="49"/>
        <v>0.279499002829547</v>
      </c>
      <c r="J257" s="28">
        <f t="shared" si="50"/>
        <v>0.0855536854386403</v>
      </c>
      <c r="K257" s="28">
        <f t="shared" si="51"/>
        <v>0.267159302198719</v>
      </c>
      <c r="L257" s="28">
        <f t="shared" si="52"/>
        <v>0.14255294359114</v>
      </c>
      <c r="M257" s="46"/>
      <c r="N257" s="46"/>
      <c r="O257" s="46"/>
      <c r="P257" s="46"/>
      <c r="R257" s="61" t="s">
        <v>470</v>
      </c>
      <c r="S257" s="51" t="s">
        <v>173</v>
      </c>
      <c r="T257" s="69" t="s">
        <v>473</v>
      </c>
      <c r="U257">
        <v>0.0133808767242429</v>
      </c>
      <c r="V257" s="61" t="s">
        <v>77</v>
      </c>
    </row>
    <row r="258" ht="15.65" customHeight="1" spans="1:22">
      <c r="A258" s="34" t="s">
        <v>75</v>
      </c>
      <c r="B258" s="26"/>
      <c r="C258" s="26" t="s">
        <v>293</v>
      </c>
      <c r="D258" s="26" t="s">
        <v>136</v>
      </c>
      <c r="E258" s="26" t="s">
        <v>175</v>
      </c>
      <c r="F258" s="28">
        <f t="shared" si="46"/>
        <v>0.951552956862792</v>
      </c>
      <c r="G258" s="28">
        <f t="shared" si="47"/>
        <v>0.467204946735354</v>
      </c>
      <c r="H258" s="28">
        <f t="shared" si="48"/>
        <v>0.0176929561571886</v>
      </c>
      <c r="I258" s="28">
        <f t="shared" si="49"/>
        <v>0.77792339410916</v>
      </c>
      <c r="J258" s="28">
        <f t="shared" si="50"/>
        <v>0.0388442088992099</v>
      </c>
      <c r="K258" s="28">
        <f t="shared" si="51"/>
        <v>0.809164215882197</v>
      </c>
      <c r="L258" s="28">
        <f t="shared" si="52"/>
        <v>0.115006505226047</v>
      </c>
      <c r="M258" s="46"/>
      <c r="N258" s="46"/>
      <c r="O258" s="46"/>
      <c r="P258" s="46"/>
      <c r="R258" s="65" t="s">
        <v>470</v>
      </c>
      <c r="S258" s="51" t="s">
        <v>173</v>
      </c>
      <c r="T258" s="69" t="s">
        <v>474</v>
      </c>
      <c r="U258">
        <v>0.137342926133866</v>
      </c>
      <c r="V258" s="61" t="s">
        <v>77</v>
      </c>
    </row>
    <row r="259" ht="14.5" spans="1:22">
      <c r="A259" s="26"/>
      <c r="B259" s="26"/>
      <c r="C259" s="26"/>
      <c r="D259" s="26"/>
      <c r="E259" s="26"/>
      <c r="F259" s="46"/>
      <c r="G259" s="46"/>
      <c r="H259" s="46"/>
      <c r="I259" s="46"/>
      <c r="J259" s="46"/>
      <c r="K259" s="46"/>
      <c r="L259" s="46"/>
      <c r="M259" s="46"/>
      <c r="N259" s="46"/>
      <c r="O259" s="46"/>
      <c r="P259" s="46"/>
      <c r="R259" s="61" t="s">
        <v>470</v>
      </c>
      <c r="S259" s="51" t="s">
        <v>173</v>
      </c>
      <c r="T259" s="69" t="s">
        <v>475</v>
      </c>
      <c r="U259">
        <v>0.0648013806136195</v>
      </c>
      <c r="V259" s="61" t="s">
        <v>77</v>
      </c>
    </row>
    <row r="260" ht="14.5" spans="1:22">
      <c r="A260" s="26"/>
      <c r="B260" s="26"/>
      <c r="C260" s="26"/>
      <c r="D260" s="26"/>
      <c r="E260" s="26"/>
      <c r="F260" s="46"/>
      <c r="G260" s="46"/>
      <c r="H260" s="46"/>
      <c r="I260" s="46"/>
      <c r="J260" s="46"/>
      <c r="K260" s="46"/>
      <c r="L260" s="46"/>
      <c r="M260" s="46"/>
      <c r="N260" s="46"/>
      <c r="O260" s="46"/>
      <c r="P260" s="46"/>
      <c r="R260" s="61" t="s">
        <v>470</v>
      </c>
      <c r="S260" s="51" t="s">
        <v>173</v>
      </c>
      <c r="T260" s="69" t="s">
        <v>476</v>
      </c>
      <c r="U260">
        <v>0.0138602952979131</v>
      </c>
      <c r="V260" s="61" t="s">
        <v>77</v>
      </c>
    </row>
    <row r="261" ht="14.5" spans="1:22">
      <c r="A261" s="26"/>
      <c r="B261" s="26"/>
      <c r="C261" s="26"/>
      <c r="D261" s="26"/>
      <c r="E261" s="26"/>
      <c r="F261" s="46"/>
      <c r="G261" s="46"/>
      <c r="H261" s="46"/>
      <c r="I261" s="46"/>
      <c r="J261" s="46"/>
      <c r="K261" s="46"/>
      <c r="L261" s="46"/>
      <c r="M261" s="46"/>
      <c r="N261" s="46"/>
      <c r="O261" s="46"/>
      <c r="P261" s="46"/>
      <c r="R261" s="61" t="s">
        <v>470</v>
      </c>
      <c r="S261" s="51" t="s">
        <v>173</v>
      </c>
      <c r="T261" s="69" t="s">
        <v>477</v>
      </c>
      <c r="U261">
        <v>0.127051233961107</v>
      </c>
      <c r="V261" s="61" t="s">
        <v>77</v>
      </c>
    </row>
    <row r="262" ht="14.5" spans="1:22">
      <c r="A262" s="72"/>
      <c r="B262" s="26"/>
      <c r="C262" s="26"/>
      <c r="D262" s="26"/>
      <c r="E262" s="44" t="s">
        <v>404</v>
      </c>
      <c r="F262" s="28"/>
      <c r="G262" s="28"/>
      <c r="H262" s="28"/>
      <c r="I262" s="28"/>
      <c r="J262" s="28"/>
      <c r="K262" s="28"/>
      <c r="L262" s="28"/>
      <c r="M262" s="46"/>
      <c r="N262" s="46"/>
      <c r="O262" s="46"/>
      <c r="P262" s="46"/>
      <c r="R262" s="65" t="s">
        <v>470</v>
      </c>
      <c r="S262" s="51" t="s">
        <v>173</v>
      </c>
      <c r="T262" s="69" t="s">
        <v>478</v>
      </c>
      <c r="U262">
        <v>0.0599455363381371</v>
      </c>
      <c r="V262" s="61" t="s">
        <v>77</v>
      </c>
    </row>
    <row r="263" ht="15.25" spans="1:22">
      <c r="A263" s="26"/>
      <c r="B263" s="26"/>
      <c r="C263" s="45" t="s">
        <v>13</v>
      </c>
      <c r="D263" s="45" t="s">
        <v>391</v>
      </c>
      <c r="E263" s="45" t="s">
        <v>392</v>
      </c>
      <c r="F263" s="27" t="s">
        <v>393</v>
      </c>
      <c r="G263" s="27" t="s">
        <v>394</v>
      </c>
      <c r="H263" s="27" t="s">
        <v>395</v>
      </c>
      <c r="I263" s="27" t="s">
        <v>396</v>
      </c>
      <c r="J263" s="27" t="s">
        <v>397</v>
      </c>
      <c r="K263" s="27" t="s">
        <v>398</v>
      </c>
      <c r="L263" s="27" t="s">
        <v>399</v>
      </c>
      <c r="M263" s="26"/>
      <c r="N263" s="47"/>
      <c r="O263" s="26"/>
      <c r="P263" s="26"/>
      <c r="R263" s="61" t="s">
        <v>470</v>
      </c>
      <c r="S263" s="51" t="s">
        <v>173</v>
      </c>
      <c r="T263" s="69" t="s">
        <v>479</v>
      </c>
      <c r="U263">
        <v>0.0128216841612127</v>
      </c>
      <c r="V263" s="61" t="s">
        <v>77</v>
      </c>
    </row>
    <row r="264" ht="14.5" spans="1:22">
      <c r="A264" s="35" t="s">
        <v>35</v>
      </c>
      <c r="B264" s="26"/>
      <c r="C264" s="26" t="s">
        <v>234</v>
      </c>
      <c r="D264" s="26" t="s">
        <v>218</v>
      </c>
      <c r="E264" s="26" t="s">
        <v>157</v>
      </c>
      <c r="F264" s="60">
        <v>15</v>
      </c>
      <c r="G264" s="60">
        <v>15</v>
      </c>
      <c r="H264" s="60">
        <v>15</v>
      </c>
      <c r="I264" s="60">
        <v>15</v>
      </c>
      <c r="J264" s="60">
        <v>15</v>
      </c>
      <c r="K264" s="60">
        <v>15</v>
      </c>
      <c r="L264" s="60">
        <v>15</v>
      </c>
      <c r="M264" s="46"/>
      <c r="N264" s="46" t="s">
        <v>449</v>
      </c>
      <c r="O264" s="46"/>
      <c r="P264" s="46"/>
      <c r="R264" s="61" t="s">
        <v>470</v>
      </c>
      <c r="S264" s="51" t="s">
        <v>173</v>
      </c>
      <c r="T264" s="69" t="s">
        <v>480</v>
      </c>
      <c r="U264">
        <v>0.238846849334499</v>
      </c>
      <c r="V264" s="61" t="s">
        <v>77</v>
      </c>
    </row>
    <row r="265" ht="14.5" spans="1:22">
      <c r="A265" s="35" t="s">
        <v>113</v>
      </c>
      <c r="B265" s="26"/>
      <c r="C265" s="26" t="s">
        <v>235</v>
      </c>
      <c r="D265" s="26" t="s">
        <v>222</v>
      </c>
      <c r="E265" s="26" t="s">
        <v>157</v>
      </c>
      <c r="F265" s="60">
        <v>15</v>
      </c>
      <c r="G265" s="60">
        <v>15</v>
      </c>
      <c r="H265" s="60">
        <v>15</v>
      </c>
      <c r="I265" s="60">
        <v>15</v>
      </c>
      <c r="J265" s="60">
        <v>15</v>
      </c>
      <c r="K265" s="60">
        <v>15</v>
      </c>
      <c r="L265" s="60">
        <v>15</v>
      </c>
      <c r="M265" s="46"/>
      <c r="N265" s="46"/>
      <c r="O265" s="46"/>
      <c r="P265" s="46"/>
      <c r="R265" s="61" t="s">
        <v>470</v>
      </c>
      <c r="S265" s="51" t="s">
        <v>173</v>
      </c>
      <c r="T265" s="69" t="s">
        <v>481</v>
      </c>
      <c r="U265">
        <v>0.112693139921913</v>
      </c>
      <c r="V265" s="61" t="s">
        <v>77</v>
      </c>
    </row>
    <row r="266" ht="14.5" spans="1:22">
      <c r="A266" s="32" t="s">
        <v>61</v>
      </c>
      <c r="B266" s="26"/>
      <c r="C266" s="26" t="s">
        <v>236</v>
      </c>
      <c r="D266" s="26" t="s">
        <v>224</v>
      </c>
      <c r="E266" s="26" t="s">
        <v>157</v>
      </c>
      <c r="F266" s="60">
        <v>15</v>
      </c>
      <c r="G266" s="60">
        <v>15</v>
      </c>
      <c r="H266" s="60">
        <v>15</v>
      </c>
      <c r="I266" s="60">
        <v>15</v>
      </c>
      <c r="J266" s="60">
        <v>15</v>
      </c>
      <c r="K266" s="60">
        <v>15</v>
      </c>
      <c r="L266" s="60">
        <v>15</v>
      </c>
      <c r="M266" s="46"/>
      <c r="N266" s="46"/>
      <c r="O266" s="46"/>
      <c r="P266" s="46"/>
      <c r="R266" s="66" t="s">
        <v>470</v>
      </c>
      <c r="S266" s="51" t="s">
        <v>173</v>
      </c>
      <c r="T266" s="70" t="s">
        <v>482</v>
      </c>
      <c r="U266">
        <v>0.0241038104832981</v>
      </c>
      <c r="V266" s="71" t="s">
        <v>77</v>
      </c>
    </row>
    <row r="267" ht="14.5" spans="1:22">
      <c r="A267" s="31" t="s">
        <v>65</v>
      </c>
      <c r="B267" s="26"/>
      <c r="C267" s="26" t="s">
        <v>237</v>
      </c>
      <c r="D267" s="26" t="s">
        <v>226</v>
      </c>
      <c r="E267" s="26" t="s">
        <v>157</v>
      </c>
      <c r="F267" s="60">
        <v>15</v>
      </c>
      <c r="G267" s="60">
        <v>15</v>
      </c>
      <c r="H267" s="60">
        <v>15</v>
      </c>
      <c r="I267" s="60">
        <v>15</v>
      </c>
      <c r="J267" s="60">
        <v>15</v>
      </c>
      <c r="K267" s="60">
        <v>15</v>
      </c>
      <c r="L267" s="60">
        <v>15</v>
      </c>
      <c r="M267" s="46"/>
      <c r="N267" s="46"/>
      <c r="O267" s="46"/>
      <c r="P267" s="46"/>
      <c r="R267" s="61" t="s">
        <v>470</v>
      </c>
      <c r="S267" s="51" t="s">
        <v>175</v>
      </c>
      <c r="T267" s="69" t="s">
        <v>471</v>
      </c>
      <c r="U267">
        <v>0.132592323903861</v>
      </c>
      <c r="V267" s="61" t="s">
        <v>77</v>
      </c>
    </row>
    <row r="268" ht="14.5" spans="1:22">
      <c r="A268" s="31" t="s">
        <v>70</v>
      </c>
      <c r="B268" s="26"/>
      <c r="C268" s="26" t="s">
        <v>238</v>
      </c>
      <c r="D268" s="26" t="s">
        <v>228</v>
      </c>
      <c r="E268" s="26" t="s">
        <v>157</v>
      </c>
      <c r="F268" s="60">
        <v>15</v>
      </c>
      <c r="G268" s="60">
        <v>15</v>
      </c>
      <c r="H268" s="60">
        <v>15</v>
      </c>
      <c r="I268" s="60">
        <v>15</v>
      </c>
      <c r="J268" s="60">
        <v>15</v>
      </c>
      <c r="K268" s="60">
        <v>15</v>
      </c>
      <c r="L268" s="60">
        <v>15</v>
      </c>
      <c r="M268" s="46"/>
      <c r="N268" s="46"/>
      <c r="O268" s="46"/>
      <c r="P268" s="46"/>
      <c r="R268" s="61" t="s">
        <v>470</v>
      </c>
      <c r="S268" s="51" t="s">
        <v>175</v>
      </c>
      <c r="T268" s="69" t="s">
        <v>472</v>
      </c>
      <c r="U268">
        <v>0.0625599431263302</v>
      </c>
      <c r="V268" s="61" t="s">
        <v>77</v>
      </c>
    </row>
    <row r="269" ht="14.5" spans="1:22">
      <c r="A269" s="34" t="s">
        <v>75</v>
      </c>
      <c r="B269" s="26"/>
      <c r="C269" s="26" t="s">
        <v>239</v>
      </c>
      <c r="D269" s="26" t="s">
        <v>136</v>
      </c>
      <c r="E269" s="26" t="s">
        <v>157</v>
      </c>
      <c r="F269" s="60">
        <v>15</v>
      </c>
      <c r="G269" s="60">
        <v>15</v>
      </c>
      <c r="H269" s="60">
        <v>15</v>
      </c>
      <c r="I269" s="60">
        <v>15</v>
      </c>
      <c r="J269" s="60">
        <v>15</v>
      </c>
      <c r="K269" s="60">
        <v>15</v>
      </c>
      <c r="L269" s="60">
        <v>15</v>
      </c>
      <c r="M269" s="46"/>
      <c r="N269" s="46"/>
      <c r="O269" s="46"/>
      <c r="P269" s="46"/>
      <c r="R269" s="61" t="s">
        <v>470</v>
      </c>
      <c r="S269" s="51" t="s">
        <v>175</v>
      </c>
      <c r="T269" s="69" t="s">
        <v>473</v>
      </c>
      <c r="U269">
        <v>0.0133808767242429</v>
      </c>
      <c r="V269" s="61" t="s">
        <v>77</v>
      </c>
    </row>
    <row r="270" ht="14.5" spans="1:22">
      <c r="A270" s="35" t="s">
        <v>35</v>
      </c>
      <c r="B270" s="26"/>
      <c r="C270" s="26" t="s">
        <v>240</v>
      </c>
      <c r="D270" s="26" t="s">
        <v>218</v>
      </c>
      <c r="E270" s="26" t="s">
        <v>159</v>
      </c>
      <c r="F270" s="60">
        <v>15</v>
      </c>
      <c r="G270" s="60">
        <v>15</v>
      </c>
      <c r="H270" s="60">
        <v>15</v>
      </c>
      <c r="I270" s="60">
        <v>15</v>
      </c>
      <c r="J270" s="60">
        <v>15</v>
      </c>
      <c r="K270" s="60">
        <v>15</v>
      </c>
      <c r="L270" s="60">
        <v>15</v>
      </c>
      <c r="M270" s="46"/>
      <c r="N270" s="46" t="s">
        <v>450</v>
      </c>
      <c r="O270" s="46"/>
      <c r="P270" s="46"/>
      <c r="R270" s="65" t="s">
        <v>470</v>
      </c>
      <c r="S270" s="51" t="s">
        <v>175</v>
      </c>
      <c r="T270" s="69" t="s">
        <v>474</v>
      </c>
      <c r="U270">
        <v>0.137342926133866</v>
      </c>
      <c r="V270" s="61" t="s">
        <v>77</v>
      </c>
    </row>
    <row r="271" ht="14.5" spans="1:22">
      <c r="A271" s="35" t="s">
        <v>113</v>
      </c>
      <c r="B271" s="26"/>
      <c r="C271" s="26" t="s">
        <v>241</v>
      </c>
      <c r="D271" s="26" t="s">
        <v>222</v>
      </c>
      <c r="E271" s="26" t="s">
        <v>159</v>
      </c>
      <c r="F271" s="60">
        <v>15</v>
      </c>
      <c r="G271" s="60">
        <v>15</v>
      </c>
      <c r="H271" s="60">
        <v>15</v>
      </c>
      <c r="I271" s="60">
        <v>15</v>
      </c>
      <c r="J271" s="60">
        <v>15</v>
      </c>
      <c r="K271" s="60">
        <v>15</v>
      </c>
      <c r="L271" s="60">
        <v>15</v>
      </c>
      <c r="M271" s="46"/>
      <c r="N271" s="46"/>
      <c r="O271" s="46"/>
      <c r="P271" s="46"/>
      <c r="R271" s="61" t="s">
        <v>470</v>
      </c>
      <c r="S271" s="51" t="s">
        <v>175</v>
      </c>
      <c r="T271" s="69" t="s">
        <v>475</v>
      </c>
      <c r="U271">
        <v>0.0648013806136195</v>
      </c>
      <c r="V271" s="61" t="s">
        <v>77</v>
      </c>
    </row>
    <row r="272" ht="14.5" spans="1:22">
      <c r="A272" s="32" t="s">
        <v>61</v>
      </c>
      <c r="B272" s="26"/>
      <c r="C272" s="26" t="s">
        <v>242</v>
      </c>
      <c r="D272" s="26" t="s">
        <v>224</v>
      </c>
      <c r="E272" s="26" t="s">
        <v>159</v>
      </c>
      <c r="F272" s="60">
        <v>15</v>
      </c>
      <c r="G272" s="60">
        <v>15</v>
      </c>
      <c r="H272" s="60">
        <v>15</v>
      </c>
      <c r="I272" s="60">
        <v>15</v>
      </c>
      <c r="J272" s="60">
        <v>15</v>
      </c>
      <c r="K272" s="60">
        <v>15</v>
      </c>
      <c r="L272" s="60">
        <v>15</v>
      </c>
      <c r="M272" s="46"/>
      <c r="N272" s="46"/>
      <c r="O272" s="46"/>
      <c r="P272" s="46"/>
      <c r="R272" s="61" t="s">
        <v>470</v>
      </c>
      <c r="S272" s="51" t="s">
        <v>175</v>
      </c>
      <c r="T272" s="69" t="s">
        <v>476</v>
      </c>
      <c r="U272">
        <v>0.0138602952979131</v>
      </c>
      <c r="V272" s="61" t="s">
        <v>77</v>
      </c>
    </row>
    <row r="273" ht="14.5" spans="1:22">
      <c r="A273" s="31" t="s">
        <v>65</v>
      </c>
      <c r="B273" s="26"/>
      <c r="C273" s="26" t="s">
        <v>243</v>
      </c>
      <c r="D273" s="26" t="s">
        <v>226</v>
      </c>
      <c r="E273" s="26" t="s">
        <v>159</v>
      </c>
      <c r="F273" s="60">
        <v>15</v>
      </c>
      <c r="G273" s="60">
        <v>15</v>
      </c>
      <c r="H273" s="60">
        <v>15</v>
      </c>
      <c r="I273" s="60">
        <v>15</v>
      </c>
      <c r="J273" s="60">
        <v>15</v>
      </c>
      <c r="K273" s="60">
        <v>15</v>
      </c>
      <c r="L273" s="60">
        <v>15</v>
      </c>
      <c r="M273" s="46"/>
      <c r="N273" s="46"/>
      <c r="O273" s="46"/>
      <c r="P273" s="46"/>
      <c r="R273" s="61" t="s">
        <v>470</v>
      </c>
      <c r="S273" s="51" t="s">
        <v>175</v>
      </c>
      <c r="T273" s="69" t="s">
        <v>477</v>
      </c>
      <c r="U273">
        <v>0.127051233961107</v>
      </c>
      <c r="V273" s="61" t="s">
        <v>77</v>
      </c>
    </row>
    <row r="274" ht="14.5" spans="1:22">
      <c r="A274" s="31" t="s">
        <v>70</v>
      </c>
      <c r="B274" s="26"/>
      <c r="C274" s="26" t="s">
        <v>244</v>
      </c>
      <c r="D274" s="26" t="s">
        <v>228</v>
      </c>
      <c r="E274" s="26" t="s">
        <v>159</v>
      </c>
      <c r="F274" s="60">
        <v>15</v>
      </c>
      <c r="G274" s="60">
        <v>15</v>
      </c>
      <c r="H274" s="60">
        <v>15</v>
      </c>
      <c r="I274" s="60">
        <v>15</v>
      </c>
      <c r="J274" s="60">
        <v>15</v>
      </c>
      <c r="K274" s="60">
        <v>15</v>
      </c>
      <c r="L274" s="60">
        <v>15</v>
      </c>
      <c r="M274" s="46"/>
      <c r="N274" s="46"/>
      <c r="O274" s="46"/>
      <c r="P274" s="46"/>
      <c r="R274" s="65" t="s">
        <v>470</v>
      </c>
      <c r="S274" s="51" t="s">
        <v>175</v>
      </c>
      <c r="T274" s="69" t="s">
        <v>478</v>
      </c>
      <c r="U274">
        <v>0.0599455363381371</v>
      </c>
      <c r="V274" s="61" t="s">
        <v>77</v>
      </c>
    </row>
    <row r="275" ht="14.5" spans="1:22">
      <c r="A275" s="34" t="s">
        <v>75</v>
      </c>
      <c r="B275" s="26"/>
      <c r="C275" s="26" t="s">
        <v>245</v>
      </c>
      <c r="D275" s="26" t="s">
        <v>136</v>
      </c>
      <c r="E275" s="26" t="s">
        <v>159</v>
      </c>
      <c r="F275" s="60">
        <v>15</v>
      </c>
      <c r="G275" s="60">
        <v>15</v>
      </c>
      <c r="H275" s="60">
        <v>15</v>
      </c>
      <c r="I275" s="60">
        <v>15</v>
      </c>
      <c r="J275" s="60">
        <v>15</v>
      </c>
      <c r="K275" s="60">
        <v>15</v>
      </c>
      <c r="L275" s="60">
        <v>15</v>
      </c>
      <c r="M275" s="46"/>
      <c r="N275" s="46"/>
      <c r="O275" s="46"/>
      <c r="P275" s="46"/>
      <c r="R275" s="61" t="s">
        <v>470</v>
      </c>
      <c r="S275" s="51" t="s">
        <v>175</v>
      </c>
      <c r="T275" s="69" t="s">
        <v>479</v>
      </c>
      <c r="U275">
        <v>0.0128216841612127</v>
      </c>
      <c r="V275" s="61" t="s">
        <v>77</v>
      </c>
    </row>
    <row r="276" ht="14.5" spans="1:22">
      <c r="A276" s="35" t="s">
        <v>35</v>
      </c>
      <c r="B276" s="26"/>
      <c r="C276" s="26" t="s">
        <v>246</v>
      </c>
      <c r="D276" s="26" t="s">
        <v>218</v>
      </c>
      <c r="E276" s="26" t="s">
        <v>161</v>
      </c>
      <c r="F276" s="60">
        <v>15</v>
      </c>
      <c r="G276" s="60">
        <v>15</v>
      </c>
      <c r="H276" s="60">
        <v>15</v>
      </c>
      <c r="I276" s="60">
        <v>15</v>
      </c>
      <c r="J276" s="60">
        <v>15</v>
      </c>
      <c r="K276" s="60">
        <v>15</v>
      </c>
      <c r="L276" s="60">
        <v>15</v>
      </c>
      <c r="M276" s="46"/>
      <c r="N276" s="29" t="s">
        <v>451</v>
      </c>
      <c r="O276" s="46"/>
      <c r="P276" s="46"/>
      <c r="R276" s="61" t="s">
        <v>470</v>
      </c>
      <c r="S276" s="51" t="s">
        <v>175</v>
      </c>
      <c r="T276" s="69" t="s">
        <v>480</v>
      </c>
      <c r="U276">
        <v>0.238846849334499</v>
      </c>
      <c r="V276" s="61" t="s">
        <v>77</v>
      </c>
    </row>
    <row r="277" ht="14.5" spans="1:22">
      <c r="A277" s="35" t="s">
        <v>113</v>
      </c>
      <c r="B277" s="26"/>
      <c r="C277" s="26" t="s">
        <v>247</v>
      </c>
      <c r="D277" s="26" t="s">
        <v>222</v>
      </c>
      <c r="E277" s="26" t="s">
        <v>161</v>
      </c>
      <c r="F277" s="60">
        <v>15</v>
      </c>
      <c r="G277" s="60">
        <v>15</v>
      </c>
      <c r="H277" s="60">
        <v>15</v>
      </c>
      <c r="I277" s="60">
        <v>15</v>
      </c>
      <c r="J277" s="60">
        <v>15</v>
      </c>
      <c r="K277" s="60">
        <v>15</v>
      </c>
      <c r="L277" s="60">
        <v>15</v>
      </c>
      <c r="M277" s="46"/>
      <c r="N277" s="46"/>
      <c r="O277" s="46"/>
      <c r="P277" s="46"/>
      <c r="R277" s="61" t="s">
        <v>470</v>
      </c>
      <c r="S277" s="51" t="s">
        <v>175</v>
      </c>
      <c r="T277" s="69" t="s">
        <v>481</v>
      </c>
      <c r="U277">
        <v>0.112693139921913</v>
      </c>
      <c r="V277" s="61" t="s">
        <v>77</v>
      </c>
    </row>
    <row r="278" ht="14.5" spans="1:22">
      <c r="A278" s="32" t="s">
        <v>61</v>
      </c>
      <c r="B278" s="26"/>
      <c r="C278" s="26" t="s">
        <v>248</v>
      </c>
      <c r="D278" s="26" t="s">
        <v>224</v>
      </c>
      <c r="E278" s="26" t="s">
        <v>161</v>
      </c>
      <c r="F278" s="60">
        <v>15</v>
      </c>
      <c r="G278" s="60">
        <v>15</v>
      </c>
      <c r="H278" s="60">
        <v>15</v>
      </c>
      <c r="I278" s="60">
        <v>15</v>
      </c>
      <c r="J278" s="60">
        <v>15</v>
      </c>
      <c r="K278" s="60">
        <v>15</v>
      </c>
      <c r="L278" s="60">
        <v>15</v>
      </c>
      <c r="M278" s="46"/>
      <c r="N278" s="46"/>
      <c r="O278" s="46"/>
      <c r="P278" s="46"/>
      <c r="R278" s="66" t="s">
        <v>470</v>
      </c>
      <c r="S278" s="51" t="s">
        <v>175</v>
      </c>
      <c r="T278" s="70" t="s">
        <v>482</v>
      </c>
      <c r="U278">
        <v>0.0241038104832981</v>
      </c>
      <c r="V278" s="71" t="s">
        <v>77</v>
      </c>
    </row>
    <row r="279" ht="14.5" spans="1:16">
      <c r="A279" s="31" t="s">
        <v>65</v>
      </c>
      <c r="B279" s="26"/>
      <c r="C279" s="26" t="s">
        <v>249</v>
      </c>
      <c r="D279" s="26" t="s">
        <v>226</v>
      </c>
      <c r="E279" s="26" t="s">
        <v>161</v>
      </c>
      <c r="F279" s="60">
        <v>15</v>
      </c>
      <c r="G279" s="60">
        <v>15</v>
      </c>
      <c r="H279" s="60">
        <v>15</v>
      </c>
      <c r="I279" s="60">
        <v>15</v>
      </c>
      <c r="J279" s="60">
        <v>15</v>
      </c>
      <c r="K279" s="60">
        <v>15</v>
      </c>
      <c r="L279" s="60">
        <v>15</v>
      </c>
      <c r="M279" s="46"/>
      <c r="N279" s="46"/>
      <c r="O279" s="46"/>
      <c r="P279" s="46"/>
    </row>
    <row r="280" ht="14.5" spans="1:16">
      <c r="A280" s="31" t="s">
        <v>70</v>
      </c>
      <c r="B280" s="26"/>
      <c r="C280" s="26" t="s">
        <v>250</v>
      </c>
      <c r="D280" s="26" t="s">
        <v>228</v>
      </c>
      <c r="E280" s="26" t="s">
        <v>161</v>
      </c>
      <c r="F280" s="60">
        <v>15</v>
      </c>
      <c r="G280" s="60">
        <v>15</v>
      </c>
      <c r="H280" s="60">
        <v>15</v>
      </c>
      <c r="I280" s="60">
        <v>15</v>
      </c>
      <c r="J280" s="60">
        <v>15</v>
      </c>
      <c r="K280" s="60">
        <v>15</v>
      </c>
      <c r="L280" s="60">
        <v>15</v>
      </c>
      <c r="M280" s="46"/>
      <c r="N280" s="46"/>
      <c r="O280" s="46"/>
      <c r="P280" s="46"/>
    </row>
    <row r="281" ht="14.5" spans="1:16">
      <c r="A281" s="34" t="s">
        <v>75</v>
      </c>
      <c r="B281" s="26"/>
      <c r="C281" s="26" t="s">
        <v>251</v>
      </c>
      <c r="D281" s="26" t="s">
        <v>136</v>
      </c>
      <c r="E281" s="26" t="s">
        <v>161</v>
      </c>
      <c r="F281" s="60">
        <v>15</v>
      </c>
      <c r="G281" s="60">
        <v>15</v>
      </c>
      <c r="H281" s="60">
        <v>15</v>
      </c>
      <c r="I281" s="60">
        <v>15</v>
      </c>
      <c r="J281" s="60">
        <v>15</v>
      </c>
      <c r="K281" s="60">
        <v>15</v>
      </c>
      <c r="L281" s="60">
        <v>15</v>
      </c>
      <c r="M281" s="46"/>
      <c r="N281" s="46"/>
      <c r="O281" s="46"/>
      <c r="P281" s="46"/>
    </row>
    <row r="282" ht="14.5" spans="1:16">
      <c r="A282" s="35" t="s">
        <v>35</v>
      </c>
      <c r="B282" s="26"/>
      <c r="C282" s="26" t="s">
        <v>252</v>
      </c>
      <c r="D282" s="26" t="s">
        <v>218</v>
      </c>
      <c r="E282" s="26" t="s">
        <v>163</v>
      </c>
      <c r="F282" s="60">
        <v>15</v>
      </c>
      <c r="G282" s="60">
        <v>15</v>
      </c>
      <c r="H282" s="60">
        <v>15</v>
      </c>
      <c r="I282" s="60">
        <v>15</v>
      </c>
      <c r="J282" s="60">
        <v>15</v>
      </c>
      <c r="K282" s="60">
        <v>15</v>
      </c>
      <c r="L282" s="60">
        <v>15</v>
      </c>
      <c r="M282" s="46"/>
      <c r="N282" s="29" t="s">
        <v>452</v>
      </c>
      <c r="O282" s="46"/>
      <c r="P282" s="46"/>
    </row>
    <row r="283" ht="14.5" spans="1:16">
      <c r="A283" s="35" t="s">
        <v>113</v>
      </c>
      <c r="B283" s="26"/>
      <c r="C283" s="26" t="s">
        <v>253</v>
      </c>
      <c r="D283" s="26" t="s">
        <v>222</v>
      </c>
      <c r="E283" s="26" t="s">
        <v>163</v>
      </c>
      <c r="F283" s="60">
        <v>15</v>
      </c>
      <c r="G283" s="60">
        <v>15</v>
      </c>
      <c r="H283" s="60">
        <v>15</v>
      </c>
      <c r="I283" s="60">
        <v>15</v>
      </c>
      <c r="J283" s="60">
        <v>15</v>
      </c>
      <c r="K283" s="60">
        <v>15</v>
      </c>
      <c r="L283" s="60">
        <v>15</v>
      </c>
      <c r="M283" s="46"/>
      <c r="N283" s="46"/>
      <c r="O283" s="46"/>
      <c r="P283" s="46"/>
    </row>
    <row r="284" ht="14.5" spans="1:16">
      <c r="A284" s="32" t="s">
        <v>61</v>
      </c>
      <c r="B284" s="26"/>
      <c r="C284" s="26" t="s">
        <v>254</v>
      </c>
      <c r="D284" s="26" t="s">
        <v>224</v>
      </c>
      <c r="E284" s="26" t="s">
        <v>163</v>
      </c>
      <c r="F284" s="60">
        <v>15</v>
      </c>
      <c r="G284" s="60">
        <v>15</v>
      </c>
      <c r="H284" s="60">
        <v>15</v>
      </c>
      <c r="I284" s="60">
        <v>15</v>
      </c>
      <c r="J284" s="60">
        <v>15</v>
      </c>
      <c r="K284" s="60">
        <v>15</v>
      </c>
      <c r="L284" s="60">
        <v>15</v>
      </c>
      <c r="M284" s="46"/>
      <c r="N284" s="46"/>
      <c r="O284" s="46"/>
      <c r="P284" s="46"/>
    </row>
    <row r="285" ht="14.5" spans="1:16">
      <c r="A285" s="31" t="s">
        <v>65</v>
      </c>
      <c r="B285" s="26"/>
      <c r="C285" s="26" t="s">
        <v>255</v>
      </c>
      <c r="D285" s="26" t="s">
        <v>226</v>
      </c>
      <c r="E285" s="26" t="s">
        <v>163</v>
      </c>
      <c r="F285" s="60">
        <v>15</v>
      </c>
      <c r="G285" s="60">
        <v>15</v>
      </c>
      <c r="H285" s="60">
        <v>15</v>
      </c>
      <c r="I285" s="60">
        <v>15</v>
      </c>
      <c r="J285" s="60">
        <v>15</v>
      </c>
      <c r="K285" s="60">
        <v>15</v>
      </c>
      <c r="L285" s="60">
        <v>15</v>
      </c>
      <c r="M285" s="46"/>
      <c r="N285" s="46"/>
      <c r="O285" s="46"/>
      <c r="P285" s="46"/>
    </row>
    <row r="286" ht="14.5" spans="1:16">
      <c r="A286" s="31" t="s">
        <v>70</v>
      </c>
      <c r="B286" s="26"/>
      <c r="C286" s="26" t="s">
        <v>256</v>
      </c>
      <c r="D286" s="26" t="s">
        <v>228</v>
      </c>
      <c r="E286" s="26" t="s">
        <v>163</v>
      </c>
      <c r="F286" s="60">
        <v>15</v>
      </c>
      <c r="G286" s="60">
        <v>15</v>
      </c>
      <c r="H286" s="60">
        <v>15</v>
      </c>
      <c r="I286" s="60">
        <v>15</v>
      </c>
      <c r="J286" s="60">
        <v>15</v>
      </c>
      <c r="K286" s="60">
        <v>15</v>
      </c>
      <c r="L286" s="60">
        <v>15</v>
      </c>
      <c r="M286" s="46"/>
      <c r="N286" s="46"/>
      <c r="O286" s="46"/>
      <c r="P286" s="46"/>
    </row>
    <row r="287" ht="14.5" spans="1:16">
      <c r="A287" s="34" t="s">
        <v>75</v>
      </c>
      <c r="B287" s="26"/>
      <c r="C287" s="26" t="s">
        <v>257</v>
      </c>
      <c r="D287" s="26" t="s">
        <v>136</v>
      </c>
      <c r="E287" s="26" t="s">
        <v>163</v>
      </c>
      <c r="F287" s="60">
        <v>15</v>
      </c>
      <c r="G287" s="60">
        <v>15</v>
      </c>
      <c r="H287" s="60">
        <v>15</v>
      </c>
      <c r="I287" s="60">
        <v>15</v>
      </c>
      <c r="J287" s="60">
        <v>15</v>
      </c>
      <c r="K287" s="60">
        <v>15</v>
      </c>
      <c r="L287" s="60">
        <v>15</v>
      </c>
      <c r="M287" s="46"/>
      <c r="N287" s="46"/>
      <c r="O287" s="46"/>
      <c r="P287" s="46"/>
    </row>
    <row r="288" ht="14.5" spans="1:16">
      <c r="A288" s="35" t="s">
        <v>35</v>
      </c>
      <c r="B288" s="26"/>
      <c r="C288" s="26" t="s">
        <v>258</v>
      </c>
      <c r="D288" s="26" t="s">
        <v>218</v>
      </c>
      <c r="E288" s="26" t="s">
        <v>165</v>
      </c>
      <c r="F288" s="60">
        <v>15</v>
      </c>
      <c r="G288" s="60">
        <v>15</v>
      </c>
      <c r="H288" s="60">
        <v>15</v>
      </c>
      <c r="I288" s="60">
        <v>15</v>
      </c>
      <c r="J288" s="60">
        <v>15</v>
      </c>
      <c r="K288" s="60">
        <v>15</v>
      </c>
      <c r="L288" s="60">
        <v>15</v>
      </c>
      <c r="M288" s="46"/>
      <c r="N288" s="29" t="s">
        <v>453</v>
      </c>
      <c r="O288" s="46"/>
      <c r="P288" s="46"/>
    </row>
    <row r="289" ht="14.5" spans="1:16">
      <c r="A289" s="35" t="s">
        <v>113</v>
      </c>
      <c r="B289" s="26"/>
      <c r="C289" s="26" t="s">
        <v>259</v>
      </c>
      <c r="D289" s="26" t="s">
        <v>222</v>
      </c>
      <c r="E289" s="26" t="s">
        <v>165</v>
      </c>
      <c r="F289" s="60">
        <v>15</v>
      </c>
      <c r="G289" s="60">
        <v>15</v>
      </c>
      <c r="H289" s="60">
        <v>15</v>
      </c>
      <c r="I289" s="60">
        <v>15</v>
      </c>
      <c r="J289" s="60">
        <v>15</v>
      </c>
      <c r="K289" s="60">
        <v>15</v>
      </c>
      <c r="L289" s="60">
        <v>15</v>
      </c>
      <c r="M289" s="46"/>
      <c r="N289" s="46"/>
      <c r="O289" s="46"/>
      <c r="P289" s="46"/>
    </row>
    <row r="290" ht="14.5" spans="1:16">
      <c r="A290" s="32" t="s">
        <v>61</v>
      </c>
      <c r="B290" s="26"/>
      <c r="C290" s="26" t="s">
        <v>260</v>
      </c>
      <c r="D290" s="26" t="s">
        <v>224</v>
      </c>
      <c r="E290" s="26" t="s">
        <v>165</v>
      </c>
      <c r="F290" s="60">
        <v>15</v>
      </c>
      <c r="G290" s="60">
        <v>15</v>
      </c>
      <c r="H290" s="60">
        <v>15</v>
      </c>
      <c r="I290" s="60">
        <v>15</v>
      </c>
      <c r="J290" s="60">
        <v>15</v>
      </c>
      <c r="K290" s="60">
        <v>15</v>
      </c>
      <c r="L290" s="60">
        <v>15</v>
      </c>
      <c r="M290" s="46"/>
      <c r="N290" s="46"/>
      <c r="O290" s="46"/>
      <c r="P290" s="46"/>
    </row>
    <row r="291" ht="14.5" spans="1:16">
      <c r="A291" s="31" t="s">
        <v>65</v>
      </c>
      <c r="B291" s="26"/>
      <c r="C291" s="26" t="s">
        <v>261</v>
      </c>
      <c r="D291" s="26" t="s">
        <v>226</v>
      </c>
      <c r="E291" s="26" t="s">
        <v>165</v>
      </c>
      <c r="F291" s="60">
        <v>15</v>
      </c>
      <c r="G291" s="60">
        <v>15</v>
      </c>
      <c r="H291" s="60">
        <v>15</v>
      </c>
      <c r="I291" s="60">
        <v>15</v>
      </c>
      <c r="J291" s="60">
        <v>15</v>
      </c>
      <c r="K291" s="60">
        <v>15</v>
      </c>
      <c r="L291" s="60">
        <v>15</v>
      </c>
      <c r="M291" s="46"/>
      <c r="N291" s="46"/>
      <c r="O291" s="46"/>
      <c r="P291" s="46"/>
    </row>
    <row r="292" ht="14.5" spans="1:16">
      <c r="A292" s="31" t="s">
        <v>70</v>
      </c>
      <c r="B292" s="26"/>
      <c r="C292" s="26" t="s">
        <v>262</v>
      </c>
      <c r="D292" s="26" t="s">
        <v>228</v>
      </c>
      <c r="E292" s="26" t="s">
        <v>165</v>
      </c>
      <c r="F292" s="60">
        <v>15</v>
      </c>
      <c r="G292" s="60">
        <v>15</v>
      </c>
      <c r="H292" s="60">
        <v>15</v>
      </c>
      <c r="I292" s="60">
        <v>15</v>
      </c>
      <c r="J292" s="60">
        <v>15</v>
      </c>
      <c r="K292" s="60">
        <v>15</v>
      </c>
      <c r="L292" s="60">
        <v>15</v>
      </c>
      <c r="M292" s="46"/>
      <c r="N292" s="46"/>
      <c r="O292" s="46"/>
      <c r="P292" s="46"/>
    </row>
    <row r="293" ht="14.5" spans="1:16">
      <c r="A293" s="34" t="s">
        <v>75</v>
      </c>
      <c r="B293" s="26"/>
      <c r="C293" s="26" t="s">
        <v>263</v>
      </c>
      <c r="D293" s="26" t="s">
        <v>136</v>
      </c>
      <c r="E293" s="26" t="s">
        <v>165</v>
      </c>
      <c r="F293" s="60">
        <v>15</v>
      </c>
      <c r="G293" s="60">
        <v>15</v>
      </c>
      <c r="H293" s="60">
        <v>15</v>
      </c>
      <c r="I293" s="60">
        <v>15</v>
      </c>
      <c r="J293" s="60">
        <v>15</v>
      </c>
      <c r="K293" s="60">
        <v>15</v>
      </c>
      <c r="L293" s="60">
        <v>15</v>
      </c>
      <c r="M293" s="46"/>
      <c r="N293" s="46"/>
      <c r="O293" s="46"/>
      <c r="P293" s="46"/>
    </row>
    <row r="294" ht="14.5" spans="1:16">
      <c r="A294" s="35" t="s">
        <v>35</v>
      </c>
      <c r="B294" s="26"/>
      <c r="C294" s="26" t="s">
        <v>264</v>
      </c>
      <c r="D294" s="26" t="s">
        <v>218</v>
      </c>
      <c r="E294" s="26" t="s">
        <v>167</v>
      </c>
      <c r="F294" s="60">
        <v>15</v>
      </c>
      <c r="G294" s="60">
        <v>15</v>
      </c>
      <c r="H294" s="60">
        <v>15</v>
      </c>
      <c r="I294" s="60">
        <v>15</v>
      </c>
      <c r="J294" s="60">
        <v>15</v>
      </c>
      <c r="K294" s="60">
        <v>15</v>
      </c>
      <c r="L294" s="60">
        <v>15</v>
      </c>
      <c r="M294" s="46"/>
      <c r="N294" s="29" t="s">
        <v>454</v>
      </c>
      <c r="O294" s="46"/>
      <c r="P294" s="46"/>
    </row>
    <row r="295" ht="14.5" spans="1:16">
      <c r="A295" s="35" t="s">
        <v>113</v>
      </c>
      <c r="B295" s="26"/>
      <c r="C295" s="26" t="s">
        <v>265</v>
      </c>
      <c r="D295" s="26" t="s">
        <v>222</v>
      </c>
      <c r="E295" s="26" t="s">
        <v>167</v>
      </c>
      <c r="F295" s="60">
        <v>15</v>
      </c>
      <c r="G295" s="60">
        <v>15</v>
      </c>
      <c r="H295" s="60">
        <v>15</v>
      </c>
      <c r="I295" s="60">
        <v>15</v>
      </c>
      <c r="J295" s="60">
        <v>15</v>
      </c>
      <c r="K295" s="60">
        <v>15</v>
      </c>
      <c r="L295" s="60">
        <v>15</v>
      </c>
      <c r="M295" s="46"/>
      <c r="N295" s="46"/>
      <c r="O295" s="46"/>
      <c r="P295" s="46"/>
    </row>
    <row r="296" ht="14.5" spans="1:16">
      <c r="A296" s="32" t="s">
        <v>61</v>
      </c>
      <c r="B296" s="26"/>
      <c r="C296" s="26" t="s">
        <v>266</v>
      </c>
      <c r="D296" s="26" t="s">
        <v>224</v>
      </c>
      <c r="E296" s="26" t="s">
        <v>167</v>
      </c>
      <c r="F296" s="60">
        <v>15</v>
      </c>
      <c r="G296" s="60">
        <v>15</v>
      </c>
      <c r="H296" s="60">
        <v>15</v>
      </c>
      <c r="I296" s="60">
        <v>15</v>
      </c>
      <c r="J296" s="60">
        <v>15</v>
      </c>
      <c r="K296" s="60">
        <v>15</v>
      </c>
      <c r="L296" s="60">
        <v>15</v>
      </c>
      <c r="M296" s="46"/>
      <c r="N296" s="46"/>
      <c r="O296" s="46"/>
      <c r="P296" s="46"/>
    </row>
    <row r="297" ht="14.5" spans="1:16">
      <c r="A297" s="31" t="s">
        <v>65</v>
      </c>
      <c r="B297" s="26"/>
      <c r="C297" s="26" t="s">
        <v>267</v>
      </c>
      <c r="D297" s="26" t="s">
        <v>226</v>
      </c>
      <c r="E297" s="26" t="s">
        <v>167</v>
      </c>
      <c r="F297" s="60">
        <v>15</v>
      </c>
      <c r="G297" s="60">
        <v>15</v>
      </c>
      <c r="H297" s="60">
        <v>15</v>
      </c>
      <c r="I297" s="60">
        <v>15</v>
      </c>
      <c r="J297" s="60">
        <v>15</v>
      </c>
      <c r="K297" s="60">
        <v>15</v>
      </c>
      <c r="L297" s="60">
        <v>15</v>
      </c>
      <c r="M297" s="46"/>
      <c r="N297" s="46"/>
      <c r="O297" s="46"/>
      <c r="P297" s="46"/>
    </row>
    <row r="298" ht="14.5" spans="1:16">
      <c r="A298" s="31" t="s">
        <v>70</v>
      </c>
      <c r="B298" s="26"/>
      <c r="C298" s="26" t="s">
        <v>268</v>
      </c>
      <c r="D298" s="26" t="s">
        <v>228</v>
      </c>
      <c r="E298" s="26" t="s">
        <v>167</v>
      </c>
      <c r="F298" s="60">
        <v>15</v>
      </c>
      <c r="G298" s="60">
        <v>15</v>
      </c>
      <c r="H298" s="60">
        <v>15</v>
      </c>
      <c r="I298" s="60">
        <v>15</v>
      </c>
      <c r="J298" s="60">
        <v>15</v>
      </c>
      <c r="K298" s="60">
        <v>15</v>
      </c>
      <c r="L298" s="60">
        <v>15</v>
      </c>
      <c r="M298" s="46"/>
      <c r="N298" s="46"/>
      <c r="O298" s="46"/>
      <c r="P298" s="46"/>
    </row>
    <row r="299" ht="14.5" spans="1:16">
      <c r="A299" s="34" t="s">
        <v>75</v>
      </c>
      <c r="B299" s="26"/>
      <c r="C299" s="26" t="s">
        <v>269</v>
      </c>
      <c r="D299" s="26" t="s">
        <v>136</v>
      </c>
      <c r="E299" s="26" t="s">
        <v>167</v>
      </c>
      <c r="F299" s="60">
        <v>15</v>
      </c>
      <c r="G299" s="60">
        <v>15</v>
      </c>
      <c r="H299" s="60">
        <v>15</v>
      </c>
      <c r="I299" s="60">
        <v>15</v>
      </c>
      <c r="J299" s="60">
        <v>15</v>
      </c>
      <c r="K299" s="60">
        <v>15</v>
      </c>
      <c r="L299" s="60">
        <v>15</v>
      </c>
      <c r="M299" s="46"/>
      <c r="N299" s="46"/>
      <c r="O299" s="46"/>
      <c r="P299" s="46"/>
    </row>
    <row r="300" ht="14.5" spans="1:16">
      <c r="A300" s="35" t="s">
        <v>35</v>
      </c>
      <c r="B300" s="26"/>
      <c r="C300" s="26" t="s">
        <v>270</v>
      </c>
      <c r="D300" s="26" t="s">
        <v>218</v>
      </c>
      <c r="E300" s="26" t="s">
        <v>169</v>
      </c>
      <c r="F300" s="60">
        <v>15</v>
      </c>
      <c r="G300" s="60">
        <v>15</v>
      </c>
      <c r="H300" s="60">
        <v>15</v>
      </c>
      <c r="I300" s="60">
        <v>15</v>
      </c>
      <c r="J300" s="60">
        <v>15</v>
      </c>
      <c r="K300" s="60">
        <v>15</v>
      </c>
      <c r="L300" s="60">
        <v>15</v>
      </c>
      <c r="M300" s="46"/>
      <c r="N300" s="29" t="s">
        <v>455</v>
      </c>
      <c r="O300" s="46"/>
      <c r="P300" s="46"/>
    </row>
    <row r="301" ht="14.5" spans="1:16">
      <c r="A301" s="35" t="s">
        <v>113</v>
      </c>
      <c r="B301" s="26"/>
      <c r="C301" s="26" t="s">
        <v>271</v>
      </c>
      <c r="D301" s="26" t="s">
        <v>222</v>
      </c>
      <c r="E301" s="26" t="s">
        <v>169</v>
      </c>
      <c r="F301" s="60">
        <v>15</v>
      </c>
      <c r="G301" s="60">
        <v>15</v>
      </c>
      <c r="H301" s="60">
        <v>15</v>
      </c>
      <c r="I301" s="60">
        <v>15</v>
      </c>
      <c r="J301" s="60">
        <v>15</v>
      </c>
      <c r="K301" s="60">
        <v>15</v>
      </c>
      <c r="L301" s="60">
        <v>15</v>
      </c>
      <c r="M301" s="46"/>
      <c r="N301" s="46"/>
      <c r="O301" s="46"/>
      <c r="P301" s="46"/>
    </row>
    <row r="302" ht="14.5" spans="1:16">
      <c r="A302" s="32" t="s">
        <v>61</v>
      </c>
      <c r="B302" s="26"/>
      <c r="C302" s="26" t="s">
        <v>272</v>
      </c>
      <c r="D302" s="26" t="s">
        <v>224</v>
      </c>
      <c r="E302" s="26" t="s">
        <v>169</v>
      </c>
      <c r="F302" s="60">
        <v>15</v>
      </c>
      <c r="G302" s="60">
        <v>15</v>
      </c>
      <c r="H302" s="60">
        <v>15</v>
      </c>
      <c r="I302" s="60">
        <v>15</v>
      </c>
      <c r="J302" s="60">
        <v>15</v>
      </c>
      <c r="K302" s="60">
        <v>15</v>
      </c>
      <c r="L302" s="60">
        <v>15</v>
      </c>
      <c r="M302" s="46"/>
      <c r="N302" s="46"/>
      <c r="O302" s="46"/>
      <c r="P302" s="46"/>
    </row>
    <row r="303" ht="14.5" spans="1:16">
      <c r="A303" s="31" t="s">
        <v>65</v>
      </c>
      <c r="B303" s="26"/>
      <c r="C303" s="26" t="s">
        <v>273</v>
      </c>
      <c r="D303" s="26" t="s">
        <v>226</v>
      </c>
      <c r="E303" s="26" t="s">
        <v>169</v>
      </c>
      <c r="F303" s="60">
        <v>15</v>
      </c>
      <c r="G303" s="60">
        <v>15</v>
      </c>
      <c r="H303" s="60">
        <v>15</v>
      </c>
      <c r="I303" s="60">
        <v>15</v>
      </c>
      <c r="J303" s="60">
        <v>15</v>
      </c>
      <c r="K303" s="60">
        <v>15</v>
      </c>
      <c r="L303" s="60">
        <v>15</v>
      </c>
      <c r="M303" s="46"/>
      <c r="N303" s="46"/>
      <c r="O303" s="46"/>
      <c r="P303" s="46"/>
    </row>
    <row r="304" ht="14.5" spans="1:16">
      <c r="A304" s="31" t="s">
        <v>70</v>
      </c>
      <c r="B304" s="26"/>
      <c r="C304" s="26" t="s">
        <v>274</v>
      </c>
      <c r="D304" s="26" t="s">
        <v>228</v>
      </c>
      <c r="E304" s="26" t="s">
        <v>169</v>
      </c>
      <c r="F304" s="60">
        <v>15</v>
      </c>
      <c r="G304" s="60">
        <v>15</v>
      </c>
      <c r="H304" s="60">
        <v>15</v>
      </c>
      <c r="I304" s="60">
        <v>15</v>
      </c>
      <c r="J304" s="60">
        <v>15</v>
      </c>
      <c r="K304" s="60">
        <v>15</v>
      </c>
      <c r="L304" s="60">
        <v>15</v>
      </c>
      <c r="M304" s="46"/>
      <c r="N304" s="46"/>
      <c r="O304" s="46"/>
      <c r="P304" s="46"/>
    </row>
    <row r="305" ht="14.5" spans="1:16">
      <c r="A305" s="34" t="s">
        <v>75</v>
      </c>
      <c r="B305" s="26"/>
      <c r="C305" s="26" t="s">
        <v>275</v>
      </c>
      <c r="D305" s="26" t="s">
        <v>136</v>
      </c>
      <c r="E305" s="26" t="s">
        <v>169</v>
      </c>
      <c r="F305" s="60">
        <v>15</v>
      </c>
      <c r="G305" s="60">
        <v>15</v>
      </c>
      <c r="H305" s="60">
        <v>15</v>
      </c>
      <c r="I305" s="60">
        <v>15</v>
      </c>
      <c r="J305" s="60">
        <v>15</v>
      </c>
      <c r="K305" s="60">
        <v>15</v>
      </c>
      <c r="L305" s="60">
        <v>15</v>
      </c>
      <c r="M305" s="46"/>
      <c r="N305" s="46"/>
      <c r="O305" s="46"/>
      <c r="P305" s="46"/>
    </row>
    <row r="306" ht="14.5" spans="1:16">
      <c r="A306" s="35" t="s">
        <v>35</v>
      </c>
      <c r="B306" s="26"/>
      <c r="C306" s="26" t="s">
        <v>276</v>
      </c>
      <c r="D306" s="26" t="s">
        <v>218</v>
      </c>
      <c r="E306" s="26" t="s">
        <v>171</v>
      </c>
      <c r="F306" s="60">
        <v>15</v>
      </c>
      <c r="G306" s="60">
        <v>15</v>
      </c>
      <c r="H306" s="60">
        <v>15</v>
      </c>
      <c r="I306" s="60">
        <v>15</v>
      </c>
      <c r="J306" s="60">
        <v>15</v>
      </c>
      <c r="K306" s="60">
        <v>15</v>
      </c>
      <c r="L306" s="60">
        <v>15</v>
      </c>
      <c r="M306" s="46"/>
      <c r="N306" s="29" t="s">
        <v>456</v>
      </c>
      <c r="O306" s="46"/>
      <c r="P306" s="46"/>
    </row>
    <row r="307" ht="14.5" spans="1:16">
      <c r="A307" s="35" t="s">
        <v>113</v>
      </c>
      <c r="B307" s="26"/>
      <c r="C307" s="26" t="s">
        <v>277</v>
      </c>
      <c r="D307" s="26" t="s">
        <v>222</v>
      </c>
      <c r="E307" s="26" t="s">
        <v>171</v>
      </c>
      <c r="F307" s="60">
        <v>15</v>
      </c>
      <c r="G307" s="60">
        <v>15</v>
      </c>
      <c r="H307" s="60">
        <v>15</v>
      </c>
      <c r="I307" s="60">
        <v>15</v>
      </c>
      <c r="J307" s="60">
        <v>15</v>
      </c>
      <c r="K307" s="60">
        <v>15</v>
      </c>
      <c r="L307" s="60">
        <v>15</v>
      </c>
      <c r="M307" s="46"/>
      <c r="N307" s="46"/>
      <c r="O307" s="46"/>
      <c r="P307" s="46"/>
    </row>
    <row r="308" ht="14.5" spans="1:16">
      <c r="A308" s="32" t="s">
        <v>61</v>
      </c>
      <c r="B308" s="26"/>
      <c r="C308" s="26" t="s">
        <v>278</v>
      </c>
      <c r="D308" s="26" t="s">
        <v>224</v>
      </c>
      <c r="E308" s="26" t="s">
        <v>171</v>
      </c>
      <c r="F308" s="60">
        <v>15</v>
      </c>
      <c r="G308" s="60">
        <v>15</v>
      </c>
      <c r="H308" s="60">
        <v>15</v>
      </c>
      <c r="I308" s="60">
        <v>15</v>
      </c>
      <c r="J308" s="60">
        <v>15</v>
      </c>
      <c r="K308" s="60">
        <v>15</v>
      </c>
      <c r="L308" s="60">
        <v>15</v>
      </c>
      <c r="M308" s="46"/>
      <c r="N308" s="46"/>
      <c r="O308" s="46"/>
      <c r="P308" s="46"/>
    </row>
    <row r="309" ht="14.5" spans="1:16">
      <c r="A309" s="31" t="s">
        <v>65</v>
      </c>
      <c r="B309" s="26"/>
      <c r="C309" s="26" t="s">
        <v>279</v>
      </c>
      <c r="D309" s="26" t="s">
        <v>226</v>
      </c>
      <c r="E309" s="26" t="s">
        <v>171</v>
      </c>
      <c r="F309" s="60">
        <v>15</v>
      </c>
      <c r="G309" s="60">
        <v>15</v>
      </c>
      <c r="H309" s="60">
        <v>15</v>
      </c>
      <c r="I309" s="60">
        <v>15</v>
      </c>
      <c r="J309" s="60">
        <v>15</v>
      </c>
      <c r="K309" s="60">
        <v>15</v>
      </c>
      <c r="L309" s="60">
        <v>15</v>
      </c>
      <c r="M309" s="46"/>
      <c r="N309" s="46"/>
      <c r="O309" s="46"/>
      <c r="P309" s="46"/>
    </row>
    <row r="310" ht="14.5" spans="1:16">
      <c r="A310" s="31" t="s">
        <v>70</v>
      </c>
      <c r="B310" s="26"/>
      <c r="C310" s="26" t="s">
        <v>280</v>
      </c>
      <c r="D310" s="26" t="s">
        <v>228</v>
      </c>
      <c r="E310" s="26" t="s">
        <v>171</v>
      </c>
      <c r="F310" s="60">
        <v>15</v>
      </c>
      <c r="G310" s="60">
        <v>15</v>
      </c>
      <c r="H310" s="60">
        <v>15</v>
      </c>
      <c r="I310" s="60">
        <v>15</v>
      </c>
      <c r="J310" s="60">
        <v>15</v>
      </c>
      <c r="K310" s="60">
        <v>15</v>
      </c>
      <c r="L310" s="60">
        <v>15</v>
      </c>
      <c r="M310" s="46"/>
      <c r="N310" s="46"/>
      <c r="O310" s="46"/>
      <c r="P310" s="46"/>
    </row>
    <row r="311" ht="14.5" spans="1:16">
      <c r="A311" s="34" t="s">
        <v>75</v>
      </c>
      <c r="B311" s="26"/>
      <c r="C311" s="26" t="s">
        <v>281</v>
      </c>
      <c r="D311" s="26" t="s">
        <v>136</v>
      </c>
      <c r="E311" s="26" t="s">
        <v>171</v>
      </c>
      <c r="F311" s="60">
        <v>15</v>
      </c>
      <c r="G311" s="60">
        <v>15</v>
      </c>
      <c r="H311" s="60">
        <v>15</v>
      </c>
      <c r="I311" s="60">
        <v>15</v>
      </c>
      <c r="J311" s="60">
        <v>15</v>
      </c>
      <c r="K311" s="60">
        <v>15</v>
      </c>
      <c r="L311" s="60">
        <v>15</v>
      </c>
      <c r="M311" s="46"/>
      <c r="N311" s="46"/>
      <c r="O311" s="46"/>
      <c r="P311" s="46"/>
    </row>
    <row r="312" ht="14.5" spans="1:16">
      <c r="A312" s="35" t="s">
        <v>35</v>
      </c>
      <c r="B312" s="26"/>
      <c r="C312" s="26" t="s">
        <v>282</v>
      </c>
      <c r="D312" s="26" t="s">
        <v>218</v>
      </c>
      <c r="E312" s="26" t="s">
        <v>173</v>
      </c>
      <c r="F312" s="60">
        <v>15</v>
      </c>
      <c r="G312" s="60">
        <v>15</v>
      </c>
      <c r="H312" s="60">
        <v>15</v>
      </c>
      <c r="I312" s="60">
        <v>15</v>
      </c>
      <c r="J312" s="60">
        <v>15</v>
      </c>
      <c r="K312" s="60">
        <v>15</v>
      </c>
      <c r="L312" s="60">
        <v>15</v>
      </c>
      <c r="M312" s="46"/>
      <c r="N312" s="29" t="s">
        <v>457</v>
      </c>
      <c r="O312" s="46"/>
      <c r="P312" s="46"/>
    </row>
    <row r="313" ht="14.5" spans="1:16">
      <c r="A313" s="35" t="s">
        <v>113</v>
      </c>
      <c r="B313" s="26"/>
      <c r="C313" s="26" t="s">
        <v>283</v>
      </c>
      <c r="D313" s="26" t="s">
        <v>222</v>
      </c>
      <c r="E313" s="26" t="s">
        <v>173</v>
      </c>
      <c r="F313" s="60">
        <v>15</v>
      </c>
      <c r="G313" s="60">
        <v>15</v>
      </c>
      <c r="H313" s="60">
        <v>15</v>
      </c>
      <c r="I313" s="60">
        <v>15</v>
      </c>
      <c r="J313" s="60">
        <v>15</v>
      </c>
      <c r="K313" s="60">
        <v>15</v>
      </c>
      <c r="L313" s="60">
        <v>15</v>
      </c>
      <c r="M313" s="46"/>
      <c r="N313" s="46"/>
      <c r="O313" s="46"/>
      <c r="P313" s="46"/>
    </row>
    <row r="314" ht="14.5" spans="1:16">
      <c r="A314" s="32" t="s">
        <v>61</v>
      </c>
      <c r="B314" s="26"/>
      <c r="C314" s="26" t="s">
        <v>284</v>
      </c>
      <c r="D314" s="26" t="s">
        <v>224</v>
      </c>
      <c r="E314" s="26" t="s">
        <v>173</v>
      </c>
      <c r="F314" s="60">
        <v>15</v>
      </c>
      <c r="G314" s="60">
        <v>15</v>
      </c>
      <c r="H314" s="60">
        <v>15</v>
      </c>
      <c r="I314" s="60">
        <v>15</v>
      </c>
      <c r="J314" s="60">
        <v>15</v>
      </c>
      <c r="K314" s="60">
        <v>15</v>
      </c>
      <c r="L314" s="60">
        <v>15</v>
      </c>
      <c r="M314" s="46"/>
      <c r="N314" s="46"/>
      <c r="O314" s="46"/>
      <c r="P314" s="46"/>
    </row>
    <row r="315" ht="14.5" spans="1:16">
      <c r="A315" s="31" t="s">
        <v>65</v>
      </c>
      <c r="B315" s="26"/>
      <c r="C315" s="26" t="s">
        <v>285</v>
      </c>
      <c r="D315" s="26" t="s">
        <v>226</v>
      </c>
      <c r="E315" s="26" t="s">
        <v>173</v>
      </c>
      <c r="F315" s="60">
        <v>15</v>
      </c>
      <c r="G315" s="60">
        <v>15</v>
      </c>
      <c r="H315" s="60">
        <v>15</v>
      </c>
      <c r="I315" s="60">
        <v>15</v>
      </c>
      <c r="J315" s="60">
        <v>15</v>
      </c>
      <c r="K315" s="60">
        <v>15</v>
      </c>
      <c r="L315" s="60">
        <v>15</v>
      </c>
      <c r="M315" s="46"/>
      <c r="N315" s="46"/>
      <c r="O315" s="46"/>
      <c r="P315" s="46"/>
    </row>
    <row r="316" ht="14.5" spans="1:16">
      <c r="A316" s="31" t="s">
        <v>70</v>
      </c>
      <c r="B316" s="26"/>
      <c r="C316" s="26" t="s">
        <v>286</v>
      </c>
      <c r="D316" s="26" t="s">
        <v>228</v>
      </c>
      <c r="E316" s="26" t="s">
        <v>173</v>
      </c>
      <c r="F316" s="60">
        <v>15</v>
      </c>
      <c r="G316" s="60">
        <v>15</v>
      </c>
      <c r="H316" s="60">
        <v>15</v>
      </c>
      <c r="I316" s="60">
        <v>15</v>
      </c>
      <c r="J316" s="60">
        <v>15</v>
      </c>
      <c r="K316" s="60">
        <v>15</v>
      </c>
      <c r="L316" s="60">
        <v>15</v>
      </c>
      <c r="M316" s="46"/>
      <c r="N316" s="46"/>
      <c r="O316" s="46"/>
      <c r="P316" s="46"/>
    </row>
    <row r="317" ht="14.5" spans="1:16">
      <c r="A317" s="34" t="s">
        <v>75</v>
      </c>
      <c r="B317" s="26"/>
      <c r="C317" s="26" t="s">
        <v>287</v>
      </c>
      <c r="D317" s="26" t="s">
        <v>136</v>
      </c>
      <c r="E317" s="26" t="s">
        <v>173</v>
      </c>
      <c r="F317" s="60">
        <v>15</v>
      </c>
      <c r="G317" s="60">
        <v>15</v>
      </c>
      <c r="H317" s="60">
        <v>15</v>
      </c>
      <c r="I317" s="60">
        <v>15</v>
      </c>
      <c r="J317" s="60">
        <v>15</v>
      </c>
      <c r="K317" s="60">
        <v>15</v>
      </c>
      <c r="L317" s="60">
        <v>15</v>
      </c>
      <c r="M317" s="46"/>
      <c r="N317" s="46"/>
      <c r="O317" s="46"/>
      <c r="P317" s="46"/>
    </row>
    <row r="318" ht="14.5" spans="1:16">
      <c r="A318" s="35" t="s">
        <v>35</v>
      </c>
      <c r="B318" s="26"/>
      <c r="C318" s="26" t="s">
        <v>288</v>
      </c>
      <c r="D318" s="26" t="s">
        <v>218</v>
      </c>
      <c r="E318" s="26" t="s">
        <v>175</v>
      </c>
      <c r="F318" s="60">
        <v>15</v>
      </c>
      <c r="G318" s="60">
        <v>15</v>
      </c>
      <c r="H318" s="60">
        <v>15</v>
      </c>
      <c r="I318" s="60">
        <v>15</v>
      </c>
      <c r="J318" s="60">
        <v>15</v>
      </c>
      <c r="K318" s="60">
        <v>15</v>
      </c>
      <c r="L318" s="60">
        <v>15</v>
      </c>
      <c r="M318" s="46"/>
      <c r="N318" s="46" t="s">
        <v>458</v>
      </c>
      <c r="O318" s="46"/>
      <c r="P318" s="46"/>
    </row>
    <row r="319" ht="14.5" spans="1:16">
      <c r="A319" s="35" t="s">
        <v>113</v>
      </c>
      <c r="B319" s="26"/>
      <c r="C319" s="26" t="s">
        <v>289</v>
      </c>
      <c r="D319" s="26" t="s">
        <v>222</v>
      </c>
      <c r="E319" s="26" t="s">
        <v>175</v>
      </c>
      <c r="F319" s="60">
        <v>15</v>
      </c>
      <c r="G319" s="60">
        <v>15</v>
      </c>
      <c r="H319" s="60">
        <v>15</v>
      </c>
      <c r="I319" s="60">
        <v>15</v>
      </c>
      <c r="J319" s="60">
        <v>15</v>
      </c>
      <c r="K319" s="60">
        <v>15</v>
      </c>
      <c r="L319" s="60">
        <v>15</v>
      </c>
      <c r="M319" s="46"/>
      <c r="N319" s="46"/>
      <c r="O319" s="46"/>
      <c r="P319" s="46"/>
    </row>
    <row r="320" ht="14.5" spans="1:16">
      <c r="A320" s="32" t="s">
        <v>61</v>
      </c>
      <c r="B320" s="26"/>
      <c r="C320" s="26" t="s">
        <v>290</v>
      </c>
      <c r="D320" s="26" t="s">
        <v>224</v>
      </c>
      <c r="E320" s="26" t="s">
        <v>175</v>
      </c>
      <c r="F320" s="60">
        <v>15</v>
      </c>
      <c r="G320" s="60">
        <v>15</v>
      </c>
      <c r="H320" s="60">
        <v>15</v>
      </c>
      <c r="I320" s="60">
        <v>15</v>
      </c>
      <c r="J320" s="60">
        <v>15</v>
      </c>
      <c r="K320" s="60">
        <v>15</v>
      </c>
      <c r="L320" s="60">
        <v>15</v>
      </c>
      <c r="M320" s="46"/>
      <c r="N320" s="46"/>
      <c r="O320" s="46"/>
      <c r="P320" s="46"/>
    </row>
    <row r="321" ht="14.5" spans="1:16">
      <c r="A321" s="31" t="s">
        <v>65</v>
      </c>
      <c r="B321" s="26"/>
      <c r="C321" s="26" t="s">
        <v>291</v>
      </c>
      <c r="D321" s="26" t="s">
        <v>226</v>
      </c>
      <c r="E321" s="26" t="s">
        <v>175</v>
      </c>
      <c r="F321" s="60">
        <v>15</v>
      </c>
      <c r="G321" s="60">
        <v>15</v>
      </c>
      <c r="H321" s="60">
        <v>15</v>
      </c>
      <c r="I321" s="60">
        <v>15</v>
      </c>
      <c r="J321" s="60">
        <v>15</v>
      </c>
      <c r="K321" s="60">
        <v>15</v>
      </c>
      <c r="L321" s="60">
        <v>15</v>
      </c>
      <c r="M321" s="46"/>
      <c r="N321" s="46"/>
      <c r="O321" s="46"/>
      <c r="P321" s="46"/>
    </row>
    <row r="322" ht="14.5" spans="1:16">
      <c r="A322" s="31" t="s">
        <v>70</v>
      </c>
      <c r="B322" s="26"/>
      <c r="C322" s="26" t="s">
        <v>292</v>
      </c>
      <c r="D322" s="26" t="s">
        <v>228</v>
      </c>
      <c r="E322" s="26" t="s">
        <v>175</v>
      </c>
      <c r="F322" s="60">
        <v>15</v>
      </c>
      <c r="G322" s="60">
        <v>15</v>
      </c>
      <c r="H322" s="60">
        <v>15</v>
      </c>
      <c r="I322" s="60">
        <v>15</v>
      </c>
      <c r="J322" s="60">
        <v>15</v>
      </c>
      <c r="K322" s="60">
        <v>15</v>
      </c>
      <c r="L322" s="60">
        <v>15</v>
      </c>
      <c r="M322" s="46"/>
      <c r="N322" s="46"/>
      <c r="O322" s="46"/>
      <c r="P322" s="46"/>
    </row>
    <row r="323" ht="15.65" customHeight="1" spans="1:16">
      <c r="A323" s="34" t="s">
        <v>75</v>
      </c>
      <c r="B323" s="26"/>
      <c r="C323" s="26" t="s">
        <v>293</v>
      </c>
      <c r="D323" s="26" t="s">
        <v>136</v>
      </c>
      <c r="E323" s="26" t="s">
        <v>175</v>
      </c>
      <c r="F323" s="60">
        <v>15</v>
      </c>
      <c r="G323" s="60">
        <v>15</v>
      </c>
      <c r="H323" s="60">
        <v>15</v>
      </c>
      <c r="I323" s="60">
        <v>15</v>
      </c>
      <c r="J323" s="60">
        <v>15</v>
      </c>
      <c r="K323" s="60">
        <v>15</v>
      </c>
      <c r="L323" s="60">
        <v>15</v>
      </c>
      <c r="M323" s="46"/>
      <c r="N323" s="46"/>
      <c r="O323" s="46"/>
      <c r="P323" s="46"/>
    </row>
    <row r="324" ht="14.5" spans="1:16">
      <c r="A324" s="26"/>
      <c r="B324" s="26"/>
      <c r="C324" s="26"/>
      <c r="D324" s="26"/>
      <c r="E324" s="26"/>
      <c r="F324" s="46"/>
      <c r="G324" s="46"/>
      <c r="H324" s="46"/>
      <c r="I324" s="46"/>
      <c r="J324" s="46"/>
      <c r="K324" s="46"/>
      <c r="L324" s="46"/>
      <c r="M324" s="46"/>
      <c r="N324" s="46"/>
      <c r="O324" s="46"/>
      <c r="P324" s="46"/>
    </row>
    <row r="325" ht="14.5" spans="1:16">
      <c r="A325" s="26"/>
      <c r="B325" s="26"/>
      <c r="C325" s="75"/>
      <c r="D325" s="75"/>
      <c r="E325" s="76"/>
      <c r="F325" s="75"/>
      <c r="G325" s="75"/>
      <c r="H325" s="75"/>
      <c r="I325" s="75"/>
      <c r="J325" s="75"/>
      <c r="K325" s="75"/>
      <c r="L325" s="75"/>
      <c r="M325" s="46"/>
      <c r="N325" s="46"/>
      <c r="O325" s="46"/>
      <c r="P325" s="46"/>
    </row>
    <row r="326" ht="14.5" spans="1:16">
      <c r="A326" s="26"/>
      <c r="B326" s="26"/>
      <c r="C326" s="77"/>
      <c r="D326" s="77"/>
      <c r="E326" s="77"/>
      <c r="F326" s="78"/>
      <c r="G326" s="78"/>
      <c r="H326" s="78"/>
      <c r="I326" s="78"/>
      <c r="J326" s="78"/>
      <c r="K326" s="78"/>
      <c r="L326" s="78"/>
      <c r="M326" s="46"/>
      <c r="N326" s="46"/>
      <c r="O326" s="46"/>
      <c r="P326" s="46"/>
    </row>
    <row r="327" ht="14.5" spans="1:16">
      <c r="A327" s="26"/>
      <c r="B327" s="26"/>
      <c r="C327" s="75"/>
      <c r="D327" s="75"/>
      <c r="E327" s="75"/>
      <c r="F327" s="79"/>
      <c r="G327" s="79"/>
      <c r="H327" s="79"/>
      <c r="I327" s="79"/>
      <c r="J327" s="79"/>
      <c r="K327" s="79"/>
      <c r="L327" s="79"/>
      <c r="M327" s="47"/>
      <c r="N327" s="46"/>
      <c r="O327" s="46"/>
      <c r="P327" s="46"/>
    </row>
    <row r="328" ht="14.5" spans="1:16">
      <c r="A328" s="26"/>
      <c r="B328" s="26"/>
      <c r="C328" s="75"/>
      <c r="D328" s="75"/>
      <c r="E328" s="75"/>
      <c r="F328" s="79"/>
      <c r="G328" s="79"/>
      <c r="H328" s="79"/>
      <c r="I328" s="79"/>
      <c r="J328" s="79"/>
      <c r="K328" s="79"/>
      <c r="L328" s="79"/>
      <c r="M328" s="47"/>
      <c r="N328" s="46"/>
      <c r="O328" s="46"/>
      <c r="P328" s="46"/>
    </row>
    <row r="329" ht="14.5" spans="1:16">
      <c r="A329" s="26"/>
      <c r="B329" s="26"/>
      <c r="C329" s="75"/>
      <c r="D329" s="75"/>
      <c r="E329" s="75"/>
      <c r="F329" s="79"/>
      <c r="G329" s="79"/>
      <c r="H329" s="79"/>
      <c r="I329" s="79"/>
      <c r="J329" s="79"/>
      <c r="K329" s="79"/>
      <c r="L329" s="79"/>
      <c r="M329" s="47"/>
      <c r="N329" s="46"/>
      <c r="O329" s="46"/>
      <c r="P329" s="46"/>
    </row>
    <row r="330" ht="14.5" spans="1:16">
      <c r="A330" s="26"/>
      <c r="B330" s="26"/>
      <c r="C330" s="26"/>
      <c r="D330" s="26"/>
      <c r="E330" s="26"/>
      <c r="F330" s="80"/>
      <c r="G330" s="80"/>
      <c r="H330" s="80"/>
      <c r="I330" s="80"/>
      <c r="J330" s="80"/>
      <c r="K330" s="80"/>
      <c r="L330" s="80"/>
      <c r="M330" s="47"/>
      <c r="N330" s="46"/>
      <c r="O330" s="46"/>
      <c r="P330" s="46"/>
    </row>
    <row r="331" ht="14.5" spans="1:16">
      <c r="A331" s="26"/>
      <c r="B331" s="26"/>
      <c r="C331" s="26"/>
      <c r="D331" s="26"/>
      <c r="E331" s="26"/>
      <c r="F331" s="80"/>
      <c r="G331" s="80"/>
      <c r="H331" s="80"/>
      <c r="I331" s="80"/>
      <c r="J331" s="80"/>
      <c r="K331" s="80"/>
      <c r="L331" s="80"/>
      <c r="M331" s="47"/>
      <c r="N331" s="46"/>
      <c r="O331" s="46"/>
      <c r="P331" s="46"/>
    </row>
    <row r="332" ht="14.5" spans="1:16">
      <c r="A332" s="26"/>
      <c r="B332" s="26"/>
      <c r="C332" s="26"/>
      <c r="D332" s="26"/>
      <c r="E332" s="26"/>
      <c r="F332" s="80"/>
      <c r="G332" s="80"/>
      <c r="H332" s="80"/>
      <c r="I332" s="80"/>
      <c r="J332" s="80"/>
      <c r="K332" s="80"/>
      <c r="L332" s="80"/>
      <c r="M332" s="47"/>
      <c r="N332" s="46"/>
      <c r="O332" s="46"/>
      <c r="P332" s="46"/>
    </row>
    <row r="333" ht="14.5" spans="1:16">
      <c r="A333" s="26"/>
      <c r="B333" s="26"/>
      <c r="C333" s="26"/>
      <c r="D333" s="26"/>
      <c r="E333" s="26"/>
      <c r="F333" s="80"/>
      <c r="G333" s="80"/>
      <c r="H333" s="80"/>
      <c r="I333" s="80"/>
      <c r="J333" s="80"/>
      <c r="K333" s="80"/>
      <c r="L333" s="80"/>
      <c r="M333" s="47"/>
      <c r="N333" s="46"/>
      <c r="O333" s="46"/>
      <c r="P333" s="46"/>
    </row>
    <row r="334" ht="14.5" spans="1:16">
      <c r="A334" s="26"/>
      <c r="B334" s="26"/>
      <c r="C334" s="26"/>
      <c r="D334" s="26"/>
      <c r="E334" s="26"/>
      <c r="F334" s="80"/>
      <c r="G334" s="80"/>
      <c r="H334" s="80"/>
      <c r="I334" s="80"/>
      <c r="J334" s="80"/>
      <c r="K334" s="80"/>
      <c r="L334" s="80"/>
      <c r="M334" s="47"/>
      <c r="N334" s="46"/>
      <c r="O334" s="46"/>
      <c r="P334" s="46"/>
    </row>
    <row r="335" ht="14.5" spans="1:16">
      <c r="A335" s="26"/>
      <c r="B335" s="26"/>
      <c r="C335" s="26"/>
      <c r="D335" s="26"/>
      <c r="E335" s="26"/>
      <c r="F335" s="80"/>
      <c r="G335" s="80"/>
      <c r="H335" s="80"/>
      <c r="I335" s="80"/>
      <c r="J335" s="80"/>
      <c r="K335" s="80"/>
      <c r="L335" s="80"/>
      <c r="M335" s="47"/>
      <c r="N335" s="46"/>
      <c r="O335" s="46"/>
      <c r="P335" s="46"/>
    </row>
    <row r="336" ht="14.5" spans="1:16">
      <c r="A336" s="26"/>
      <c r="B336" s="26"/>
      <c r="C336" s="26"/>
      <c r="D336" s="26"/>
      <c r="E336" s="26"/>
      <c r="F336" s="80"/>
      <c r="G336" s="80"/>
      <c r="H336" s="80"/>
      <c r="I336" s="80"/>
      <c r="J336" s="80"/>
      <c r="K336" s="80"/>
      <c r="L336" s="80"/>
      <c r="M336" s="47"/>
      <c r="N336" s="46"/>
      <c r="O336" s="46"/>
      <c r="P336" s="46"/>
    </row>
    <row r="337" ht="14.5" spans="1:16">
      <c r="A337" s="26"/>
      <c r="B337" s="26"/>
      <c r="C337" s="26"/>
      <c r="D337" s="26"/>
      <c r="E337" s="26"/>
      <c r="F337" s="80"/>
      <c r="G337" s="80"/>
      <c r="H337" s="80"/>
      <c r="I337" s="80"/>
      <c r="J337" s="80"/>
      <c r="K337" s="80"/>
      <c r="L337" s="80"/>
      <c r="M337" s="47"/>
      <c r="N337" s="46"/>
      <c r="O337" s="46"/>
      <c r="P337" s="46"/>
    </row>
    <row r="338" ht="14.5" spans="1:16">
      <c r="A338" s="26"/>
      <c r="B338" s="26"/>
      <c r="C338" s="26"/>
      <c r="D338" s="26"/>
      <c r="E338" s="26"/>
      <c r="F338" s="80"/>
      <c r="G338" s="80"/>
      <c r="H338" s="80"/>
      <c r="I338" s="80"/>
      <c r="J338" s="80"/>
      <c r="K338" s="80"/>
      <c r="L338" s="80"/>
      <c r="M338" s="47"/>
      <c r="N338" s="46"/>
      <c r="O338" s="46"/>
      <c r="P338" s="46"/>
    </row>
    <row r="339" ht="14.5" spans="1:16">
      <c r="A339" s="26"/>
      <c r="B339" s="26"/>
      <c r="C339" s="26"/>
      <c r="D339" s="26"/>
      <c r="E339" s="26"/>
      <c r="F339" s="80"/>
      <c r="G339" s="80"/>
      <c r="H339" s="80"/>
      <c r="I339" s="80"/>
      <c r="J339" s="80"/>
      <c r="K339" s="80"/>
      <c r="L339" s="80"/>
      <c r="M339" s="47"/>
      <c r="N339" s="46"/>
      <c r="O339" s="46"/>
      <c r="P339" s="46"/>
    </row>
    <row r="340" ht="14.5" spans="1:16">
      <c r="A340" s="26"/>
      <c r="B340" s="26"/>
      <c r="C340" s="26"/>
      <c r="D340" s="26"/>
      <c r="E340" s="26"/>
      <c r="F340" s="80"/>
      <c r="G340" s="80"/>
      <c r="H340" s="80"/>
      <c r="I340" s="80"/>
      <c r="J340" s="80"/>
      <c r="K340" s="80"/>
      <c r="L340" s="80"/>
      <c r="M340" s="47"/>
      <c r="N340" s="46"/>
      <c r="O340" s="46"/>
      <c r="P340" s="46"/>
    </row>
    <row r="341" ht="14.5" spans="1:16">
      <c r="A341" s="26"/>
      <c r="B341" s="26"/>
      <c r="C341" s="26"/>
      <c r="D341" s="26"/>
      <c r="E341" s="26"/>
      <c r="F341" s="80"/>
      <c r="G341" s="80"/>
      <c r="H341" s="80"/>
      <c r="I341" s="80"/>
      <c r="J341" s="80"/>
      <c r="K341" s="80"/>
      <c r="L341" s="80"/>
      <c r="M341" s="47"/>
      <c r="N341" s="46"/>
      <c r="O341" s="46"/>
      <c r="P341" s="46"/>
    </row>
    <row r="342" ht="14.5" spans="1:16">
      <c r="A342" s="26"/>
      <c r="B342" s="26"/>
      <c r="C342" s="26"/>
      <c r="D342" s="26"/>
      <c r="E342" s="26"/>
      <c r="F342" s="80"/>
      <c r="G342" s="80"/>
      <c r="H342" s="80"/>
      <c r="I342" s="80"/>
      <c r="J342" s="80"/>
      <c r="K342" s="80"/>
      <c r="L342" s="80"/>
      <c r="M342" s="47"/>
      <c r="N342" s="46"/>
      <c r="O342" s="46"/>
      <c r="P342" s="46"/>
    </row>
    <row r="343" ht="14.5" spans="1:16">
      <c r="A343" s="26"/>
      <c r="B343" s="26"/>
      <c r="C343" s="26"/>
      <c r="D343" s="26"/>
      <c r="E343" s="26"/>
      <c r="F343" s="80"/>
      <c r="G343" s="80"/>
      <c r="H343" s="80"/>
      <c r="I343" s="80"/>
      <c r="J343" s="80"/>
      <c r="K343" s="80"/>
      <c r="L343" s="80"/>
      <c r="M343" s="48"/>
      <c r="N343" s="26"/>
      <c r="O343" s="26"/>
      <c r="P343" s="26"/>
    </row>
    <row r="344" ht="14.5" spans="1:16">
      <c r="A344" s="26"/>
      <c r="B344" s="26"/>
      <c r="C344" s="26"/>
      <c r="D344" s="26"/>
      <c r="E344" s="26"/>
      <c r="F344" s="80"/>
      <c r="G344" s="80"/>
      <c r="H344" s="80"/>
      <c r="I344" s="80"/>
      <c r="J344" s="80"/>
      <c r="K344" s="80"/>
      <c r="L344" s="80"/>
      <c r="M344" s="48"/>
      <c r="N344" s="26"/>
      <c r="O344" s="26"/>
      <c r="P344" s="26"/>
    </row>
    <row r="345" ht="14.5" spans="1:16">
      <c r="A345" s="26"/>
      <c r="B345" s="26"/>
      <c r="C345" s="26"/>
      <c r="D345" s="26"/>
      <c r="E345" s="26"/>
      <c r="F345" s="80"/>
      <c r="G345" s="80"/>
      <c r="H345" s="80"/>
      <c r="I345" s="80"/>
      <c r="J345" s="80"/>
      <c r="K345" s="80"/>
      <c r="L345" s="80"/>
      <c r="M345" s="48"/>
      <c r="N345" s="26"/>
      <c r="O345" s="26"/>
      <c r="P345" s="26"/>
    </row>
    <row r="346" ht="14.5" spans="1:16">
      <c r="A346" s="26"/>
      <c r="B346" s="26"/>
      <c r="C346" s="26"/>
      <c r="D346" s="26"/>
      <c r="E346" s="26"/>
      <c r="F346" s="80"/>
      <c r="G346" s="80"/>
      <c r="H346" s="80"/>
      <c r="I346" s="80"/>
      <c r="J346" s="80"/>
      <c r="K346" s="80"/>
      <c r="L346" s="80"/>
      <c r="M346" s="48"/>
      <c r="N346" s="26"/>
      <c r="O346" s="26"/>
      <c r="P346" s="26"/>
    </row>
    <row r="347" ht="14.5" spans="1:16">
      <c r="A347" s="26"/>
      <c r="B347" s="26"/>
      <c r="C347" s="26"/>
      <c r="D347" s="26"/>
      <c r="E347" s="26"/>
      <c r="F347" s="80"/>
      <c r="G347" s="80"/>
      <c r="H347" s="80"/>
      <c r="I347" s="80"/>
      <c r="J347" s="80"/>
      <c r="K347" s="80"/>
      <c r="L347" s="80"/>
      <c r="M347" s="48"/>
      <c r="N347" s="26"/>
      <c r="O347" s="26"/>
      <c r="P347" s="26"/>
    </row>
    <row r="348" ht="14.5" spans="1:16">
      <c r="A348" s="26"/>
      <c r="B348" s="26"/>
      <c r="C348" s="26"/>
      <c r="D348" s="26"/>
      <c r="E348" s="26"/>
      <c r="F348" s="80"/>
      <c r="G348" s="80"/>
      <c r="H348" s="80"/>
      <c r="I348" s="80"/>
      <c r="J348" s="80"/>
      <c r="K348" s="80"/>
      <c r="L348" s="80"/>
      <c r="M348" s="48"/>
      <c r="N348" s="26"/>
      <c r="O348" s="26"/>
      <c r="P348" s="26"/>
    </row>
    <row r="349" ht="14.5" spans="1:16">
      <c r="A349" s="26"/>
      <c r="B349" s="26"/>
      <c r="C349" s="26"/>
      <c r="D349" s="26"/>
      <c r="E349" s="26"/>
      <c r="F349" s="80"/>
      <c r="G349" s="80"/>
      <c r="H349" s="80"/>
      <c r="I349" s="80"/>
      <c r="J349" s="80"/>
      <c r="K349" s="80"/>
      <c r="L349" s="80"/>
      <c r="M349" s="48"/>
      <c r="N349" s="26"/>
      <c r="O349" s="26"/>
      <c r="P349" s="26"/>
    </row>
    <row r="350" ht="14.5" spans="1:16">
      <c r="A350" s="26"/>
      <c r="B350" s="26"/>
      <c r="C350" s="26"/>
      <c r="D350" s="26"/>
      <c r="E350" s="26"/>
      <c r="F350" s="80"/>
      <c r="G350" s="80"/>
      <c r="H350" s="80"/>
      <c r="I350" s="80"/>
      <c r="J350" s="80"/>
      <c r="K350" s="80"/>
      <c r="L350" s="80"/>
      <c r="M350" s="48"/>
      <c r="N350" s="26"/>
      <c r="O350" s="26"/>
      <c r="P350" s="26"/>
    </row>
    <row r="351" ht="14.5" spans="1:13">
      <c r="A351" s="26"/>
      <c r="B351" s="26"/>
      <c r="C351" s="26"/>
      <c r="D351" s="26"/>
      <c r="E351" s="26"/>
      <c r="F351" s="80"/>
      <c r="G351" s="80"/>
      <c r="H351" s="80"/>
      <c r="I351" s="80"/>
      <c r="J351" s="80"/>
      <c r="K351" s="80"/>
      <c r="L351" s="80"/>
      <c r="M351" s="48"/>
    </row>
    <row r="352" ht="14.5" spans="1:13">
      <c r="A352" s="26"/>
      <c r="B352" s="26"/>
      <c r="C352" s="26"/>
      <c r="D352" s="26"/>
      <c r="E352" s="26"/>
      <c r="F352" s="80"/>
      <c r="G352" s="80"/>
      <c r="H352" s="80"/>
      <c r="I352" s="80"/>
      <c r="J352" s="80"/>
      <c r="K352" s="80"/>
      <c r="L352" s="80"/>
      <c r="M352" s="48"/>
    </row>
    <row r="353" ht="14.5" spans="1:13">
      <c r="A353" s="26"/>
      <c r="B353" s="26"/>
      <c r="C353" s="26"/>
      <c r="D353" s="26"/>
      <c r="E353" s="26"/>
      <c r="F353" s="80"/>
      <c r="G353" s="80"/>
      <c r="H353" s="80"/>
      <c r="I353" s="80"/>
      <c r="J353" s="80"/>
      <c r="K353" s="80"/>
      <c r="L353" s="80"/>
      <c r="M353" s="48"/>
    </row>
    <row r="354" ht="14.5" spans="1:13">
      <c r="A354" s="26"/>
      <c r="B354" s="26"/>
      <c r="C354" s="26"/>
      <c r="D354" s="26"/>
      <c r="E354" s="26"/>
      <c r="F354" s="80"/>
      <c r="G354" s="80"/>
      <c r="H354" s="80"/>
      <c r="I354" s="80"/>
      <c r="J354" s="80"/>
      <c r="K354" s="80"/>
      <c r="L354" s="80"/>
      <c r="M354" s="48"/>
    </row>
    <row r="355" ht="14.5" spans="1:13">
      <c r="A355" s="26"/>
      <c r="B355" s="26"/>
      <c r="C355" s="26"/>
      <c r="D355" s="26"/>
      <c r="E355" s="26"/>
      <c r="F355" s="80"/>
      <c r="G355" s="80"/>
      <c r="H355" s="80"/>
      <c r="I355" s="80"/>
      <c r="J355" s="80"/>
      <c r="K355" s="80"/>
      <c r="L355" s="80"/>
      <c r="M355" s="48"/>
    </row>
    <row r="356" ht="14.5" spans="1:13">
      <c r="A356" s="26"/>
      <c r="B356" s="26"/>
      <c r="C356" s="26"/>
      <c r="D356" s="26"/>
      <c r="E356" s="26"/>
      <c r="F356" s="80"/>
      <c r="G356" s="80"/>
      <c r="H356" s="80"/>
      <c r="I356" s="80"/>
      <c r="J356" s="80"/>
      <c r="K356" s="80"/>
      <c r="L356" s="80"/>
      <c r="M356" s="48"/>
    </row>
    <row r="357" ht="14.5" spans="1:13">
      <c r="A357" s="26"/>
      <c r="B357" s="26"/>
      <c r="C357" s="26"/>
      <c r="D357" s="26"/>
      <c r="E357" s="26"/>
      <c r="F357" s="80"/>
      <c r="G357" s="80"/>
      <c r="H357" s="80"/>
      <c r="I357" s="80"/>
      <c r="J357" s="80"/>
      <c r="K357" s="80"/>
      <c r="L357" s="80"/>
      <c r="M357" s="48"/>
    </row>
    <row r="358" ht="14.5" spans="1:13">
      <c r="A358" s="26"/>
      <c r="B358" s="26"/>
      <c r="C358" s="26"/>
      <c r="D358" s="26"/>
      <c r="E358" s="26"/>
      <c r="F358" s="80"/>
      <c r="G358" s="80"/>
      <c r="H358" s="80"/>
      <c r="I358" s="80"/>
      <c r="J358" s="80"/>
      <c r="K358" s="80"/>
      <c r="L358" s="80"/>
      <c r="M358" s="48"/>
    </row>
    <row r="359" ht="14.5" spans="1:13">
      <c r="A359" s="26"/>
      <c r="B359" s="26"/>
      <c r="C359" s="26"/>
      <c r="D359" s="26"/>
      <c r="E359" s="26"/>
      <c r="F359" s="80"/>
      <c r="G359" s="80"/>
      <c r="H359" s="80"/>
      <c r="I359" s="80"/>
      <c r="J359" s="80"/>
      <c r="K359" s="80"/>
      <c r="L359" s="80"/>
      <c r="M359" s="48"/>
    </row>
    <row r="360" ht="14.5" spans="1:13">
      <c r="A360" s="26"/>
      <c r="B360" s="26"/>
      <c r="C360" s="26"/>
      <c r="D360" s="26"/>
      <c r="E360" s="26"/>
      <c r="F360" s="80"/>
      <c r="G360" s="80"/>
      <c r="H360" s="80"/>
      <c r="I360" s="80"/>
      <c r="J360" s="80"/>
      <c r="K360" s="80"/>
      <c r="L360" s="80"/>
      <c r="M360" s="48"/>
    </row>
    <row r="361" ht="14.5" spans="1:13">
      <c r="A361" s="26"/>
      <c r="B361" s="26"/>
      <c r="C361" s="26"/>
      <c r="D361" s="26"/>
      <c r="E361" s="26"/>
      <c r="F361" s="80"/>
      <c r="G361" s="80"/>
      <c r="H361" s="80"/>
      <c r="I361" s="80"/>
      <c r="J361" s="80"/>
      <c r="K361" s="80"/>
      <c r="L361" s="80"/>
      <c r="M361" s="48"/>
    </row>
    <row r="362" ht="14.5" spans="1:13">
      <c r="A362" s="26"/>
      <c r="B362" s="26"/>
      <c r="C362" s="26"/>
      <c r="D362" s="26"/>
      <c r="E362" s="26"/>
      <c r="F362" s="80"/>
      <c r="G362" s="80"/>
      <c r="H362" s="80"/>
      <c r="I362" s="80"/>
      <c r="J362" s="80"/>
      <c r="K362" s="80"/>
      <c r="L362" s="80"/>
      <c r="M362" s="48"/>
    </row>
    <row r="363" ht="14.5" spans="1:13">
      <c r="A363" s="26"/>
      <c r="B363" s="26"/>
      <c r="C363" s="26"/>
      <c r="D363" s="26"/>
      <c r="E363" s="26"/>
      <c r="F363" s="80"/>
      <c r="G363" s="80"/>
      <c r="H363" s="80"/>
      <c r="I363" s="80"/>
      <c r="J363" s="80"/>
      <c r="K363" s="80"/>
      <c r="L363" s="80"/>
      <c r="M363" s="48"/>
    </row>
    <row r="364" ht="14.5" spans="1:13">
      <c r="A364" s="26"/>
      <c r="B364" s="26"/>
      <c r="C364" s="26"/>
      <c r="D364" s="26"/>
      <c r="E364" s="26"/>
      <c r="F364" s="80"/>
      <c r="G364" s="80"/>
      <c r="H364" s="80"/>
      <c r="I364" s="80"/>
      <c r="J364" s="80"/>
      <c r="K364" s="80"/>
      <c r="L364" s="80"/>
      <c r="M364" s="48"/>
    </row>
    <row r="365" ht="14.5" spans="1:13">
      <c r="A365" s="26"/>
      <c r="B365" s="26"/>
      <c r="C365" s="26"/>
      <c r="D365" s="26"/>
      <c r="E365" s="26"/>
      <c r="F365" s="80"/>
      <c r="G365" s="80"/>
      <c r="H365" s="80"/>
      <c r="I365" s="80"/>
      <c r="J365" s="80"/>
      <c r="K365" s="80"/>
      <c r="L365" s="80"/>
      <c r="M365" s="48"/>
    </row>
    <row r="366" ht="14.5" spans="1:13">
      <c r="A366" s="26"/>
      <c r="B366" s="26"/>
      <c r="C366" s="26"/>
      <c r="D366" s="26"/>
      <c r="E366" s="26"/>
      <c r="F366" s="80"/>
      <c r="G366" s="80"/>
      <c r="H366" s="80"/>
      <c r="I366" s="80"/>
      <c r="J366" s="80"/>
      <c r="K366" s="80"/>
      <c r="L366" s="80"/>
      <c r="M366" s="48"/>
    </row>
    <row r="367" ht="14.5" spans="1:15">
      <c r="A367" s="26"/>
      <c r="B367" s="26"/>
      <c r="C367" s="26"/>
      <c r="D367" s="26"/>
      <c r="E367" s="26"/>
      <c r="F367" s="80"/>
      <c r="G367" s="80"/>
      <c r="H367" s="80"/>
      <c r="I367" s="80"/>
      <c r="J367" s="80"/>
      <c r="K367" s="80"/>
      <c r="L367" s="80"/>
      <c r="M367" s="48"/>
      <c r="N367" s="26"/>
      <c r="O367" s="26"/>
    </row>
    <row r="368" ht="14.5" spans="1:15">
      <c r="A368" s="26"/>
      <c r="B368" s="26"/>
      <c r="C368" s="26"/>
      <c r="D368" s="26"/>
      <c r="E368" s="26"/>
      <c r="F368" s="80"/>
      <c r="G368" s="80"/>
      <c r="H368" s="80"/>
      <c r="I368" s="80"/>
      <c r="J368" s="80"/>
      <c r="K368" s="80"/>
      <c r="L368" s="80"/>
      <c r="M368" s="48"/>
      <c r="N368" s="26"/>
      <c r="O368" s="26"/>
    </row>
    <row r="369" ht="14.5" spans="1:15">
      <c r="A369" s="26"/>
      <c r="B369" s="26"/>
      <c r="C369" s="26"/>
      <c r="D369" s="26"/>
      <c r="E369" s="26"/>
      <c r="F369" s="80"/>
      <c r="G369" s="80"/>
      <c r="H369" s="80"/>
      <c r="I369" s="80"/>
      <c r="J369" s="80"/>
      <c r="K369" s="80"/>
      <c r="L369" s="80"/>
      <c r="M369" s="48"/>
      <c r="N369" s="26"/>
      <c r="O369" s="26"/>
    </row>
    <row r="370" ht="14.5" spans="1:15">
      <c r="A370" s="26"/>
      <c r="B370" s="26"/>
      <c r="C370" s="26"/>
      <c r="D370" s="26"/>
      <c r="E370" s="26"/>
      <c r="F370" s="80"/>
      <c r="G370" s="80"/>
      <c r="H370" s="80"/>
      <c r="I370" s="80"/>
      <c r="J370" s="80"/>
      <c r="K370" s="80"/>
      <c r="L370" s="80"/>
      <c r="M370" s="48"/>
      <c r="N370" s="26"/>
      <c r="O370" s="26"/>
    </row>
    <row r="371" ht="14.5" spans="1:15">
      <c r="A371" s="26"/>
      <c r="B371" s="26"/>
      <c r="C371" s="26"/>
      <c r="D371" s="26"/>
      <c r="E371" s="26"/>
      <c r="F371" s="80"/>
      <c r="G371" s="80"/>
      <c r="H371" s="80"/>
      <c r="I371" s="80"/>
      <c r="J371" s="80"/>
      <c r="K371" s="80"/>
      <c r="L371" s="80"/>
      <c r="M371" s="48"/>
      <c r="N371" s="26"/>
      <c r="O371" s="26"/>
    </row>
    <row r="372" ht="14.5" spans="1:15">
      <c r="A372" s="26"/>
      <c r="B372" s="26"/>
      <c r="C372" s="26"/>
      <c r="D372" s="26"/>
      <c r="E372" s="26"/>
      <c r="F372" s="80"/>
      <c r="G372" s="80"/>
      <c r="H372" s="80"/>
      <c r="I372" s="80"/>
      <c r="J372" s="80"/>
      <c r="K372" s="80"/>
      <c r="L372" s="80"/>
      <c r="M372" s="48"/>
      <c r="N372" s="26"/>
      <c r="O372" s="26"/>
    </row>
    <row r="373" ht="14.5" spans="1:15">
      <c r="A373" s="26"/>
      <c r="B373" s="26"/>
      <c r="C373" s="26"/>
      <c r="D373" s="26"/>
      <c r="E373" s="26"/>
      <c r="F373" s="80"/>
      <c r="G373" s="80"/>
      <c r="H373" s="80"/>
      <c r="I373" s="80"/>
      <c r="J373" s="80"/>
      <c r="K373" s="80"/>
      <c r="L373" s="80"/>
      <c r="M373" s="48"/>
      <c r="N373" s="26"/>
      <c r="O373" s="26"/>
    </row>
    <row r="374" ht="14.5" spans="1:15">
      <c r="A374" s="26"/>
      <c r="B374" s="26"/>
      <c r="C374" s="26"/>
      <c r="D374" s="26"/>
      <c r="E374" s="26"/>
      <c r="F374" s="80"/>
      <c r="G374" s="80"/>
      <c r="H374" s="80"/>
      <c r="I374" s="80"/>
      <c r="J374" s="80"/>
      <c r="K374" s="80"/>
      <c r="L374" s="80"/>
      <c r="M374" s="48"/>
      <c r="N374" s="26"/>
      <c r="O374" s="26"/>
    </row>
    <row r="375" ht="14.5" spans="1:15">
      <c r="A375" s="26"/>
      <c r="B375" s="26"/>
      <c r="C375" s="26"/>
      <c r="D375" s="26"/>
      <c r="E375" s="26"/>
      <c r="F375" s="48"/>
      <c r="G375" s="48"/>
      <c r="H375" s="48"/>
      <c r="I375" s="48"/>
      <c r="J375" s="48"/>
      <c r="K375" s="48"/>
      <c r="L375" s="48"/>
      <c r="M375" s="48"/>
      <c r="N375" s="26"/>
      <c r="O375" s="26"/>
    </row>
    <row r="378" ht="14.5" spans="1:15">
      <c r="A378" s="26"/>
      <c r="B378" s="26"/>
      <c r="C378" s="26"/>
      <c r="D378" s="26"/>
      <c r="E378" s="44"/>
      <c r="F378" s="26"/>
      <c r="G378" s="26"/>
      <c r="H378" s="26"/>
      <c r="I378" s="26"/>
      <c r="J378" s="26"/>
      <c r="K378" s="26"/>
      <c r="L378" s="26"/>
      <c r="M378" s="26"/>
      <c r="N378" s="26"/>
      <c r="O378" s="26"/>
    </row>
    <row r="379" ht="15.25" spans="1:15">
      <c r="A379" s="26"/>
      <c r="B379" s="26"/>
      <c r="C379" s="45"/>
      <c r="D379" s="45"/>
      <c r="E379" s="45"/>
      <c r="F379" s="27"/>
      <c r="G379" s="27"/>
      <c r="H379" s="27"/>
      <c r="I379" s="27"/>
      <c r="J379" s="27"/>
      <c r="K379" s="27"/>
      <c r="L379" s="27"/>
      <c r="M379" s="26"/>
      <c r="N379" s="26"/>
      <c r="O379" s="26"/>
    </row>
    <row r="380" ht="14.5" spans="1:15">
      <c r="A380" s="26"/>
      <c r="B380" s="26"/>
      <c r="C380" s="26"/>
      <c r="D380" s="26"/>
      <c r="E380" s="26"/>
      <c r="F380" s="28"/>
      <c r="G380" s="28"/>
      <c r="H380" s="28"/>
      <c r="I380" s="28"/>
      <c r="J380" s="28"/>
      <c r="K380" s="28"/>
      <c r="L380" s="28"/>
      <c r="M380" s="26"/>
      <c r="N380" s="87"/>
      <c r="O380" s="26"/>
    </row>
    <row r="381" ht="14.5" spans="1:15">
      <c r="A381" s="26"/>
      <c r="B381" s="26"/>
      <c r="C381" s="26"/>
      <c r="D381" s="26"/>
      <c r="E381" s="26"/>
      <c r="F381" s="28"/>
      <c r="G381" s="28"/>
      <c r="H381" s="28"/>
      <c r="I381" s="28"/>
      <c r="J381" s="28"/>
      <c r="K381" s="28"/>
      <c r="L381" s="28"/>
      <c r="M381" s="26"/>
      <c r="N381" s="87"/>
      <c r="O381" s="26"/>
    </row>
    <row r="382" ht="14.5" spans="1:15">
      <c r="A382" s="26"/>
      <c r="B382" s="26"/>
      <c r="C382" s="26"/>
      <c r="D382" s="26"/>
      <c r="E382" s="26"/>
      <c r="F382" s="28"/>
      <c r="G382" s="28"/>
      <c r="H382" s="28"/>
      <c r="I382" s="28"/>
      <c r="J382" s="28"/>
      <c r="K382" s="28"/>
      <c r="L382" s="28"/>
      <c r="M382" s="26"/>
      <c r="N382" s="87"/>
      <c r="O382" s="26"/>
    </row>
    <row r="383" ht="14.5" spans="1:15">
      <c r="A383" s="26"/>
      <c r="B383" s="26"/>
      <c r="C383" s="26"/>
      <c r="D383" s="26"/>
      <c r="E383" s="26"/>
      <c r="F383" s="28"/>
      <c r="G383" s="28"/>
      <c r="H383" s="28"/>
      <c r="I383" s="28"/>
      <c r="J383" s="28"/>
      <c r="K383" s="28"/>
      <c r="L383" s="28"/>
      <c r="M383" s="26"/>
      <c r="N383" s="87"/>
      <c r="O383" s="26"/>
    </row>
    <row r="384" ht="14.5" spans="1:15">
      <c r="A384" s="26"/>
      <c r="B384" s="26"/>
      <c r="C384" s="26"/>
      <c r="D384" s="26"/>
      <c r="E384" s="26"/>
      <c r="F384" s="28"/>
      <c r="G384" s="28"/>
      <c r="H384" s="28"/>
      <c r="I384" s="28"/>
      <c r="J384" s="28"/>
      <c r="K384" s="28"/>
      <c r="L384" s="28"/>
      <c r="M384" s="26"/>
      <c r="N384" s="87"/>
      <c r="O384" s="26"/>
    </row>
    <row r="385" ht="14.5" spans="1:15">
      <c r="A385" s="26"/>
      <c r="B385" s="26"/>
      <c r="C385" s="26"/>
      <c r="D385" s="26"/>
      <c r="E385" s="26"/>
      <c r="F385" s="28"/>
      <c r="G385" s="28"/>
      <c r="H385" s="28"/>
      <c r="I385" s="28"/>
      <c r="J385" s="28"/>
      <c r="K385" s="28"/>
      <c r="L385" s="28"/>
      <c r="M385" s="26"/>
      <c r="N385" s="87"/>
      <c r="O385" s="26"/>
    </row>
    <row r="386" ht="14.5" spans="1:15">
      <c r="A386" s="26"/>
      <c r="B386" s="26"/>
      <c r="C386" s="26"/>
      <c r="D386" s="26"/>
      <c r="E386" s="26"/>
      <c r="F386" s="28"/>
      <c r="G386" s="28"/>
      <c r="H386" s="28"/>
      <c r="I386" s="28"/>
      <c r="J386" s="28"/>
      <c r="K386" s="28"/>
      <c r="L386" s="28"/>
      <c r="M386" s="26"/>
      <c r="N386" s="87"/>
      <c r="O386" s="26"/>
    </row>
    <row r="387" ht="14.5" spans="1:15">
      <c r="A387" s="26"/>
      <c r="B387" s="26"/>
      <c r="C387" s="26"/>
      <c r="D387" s="26"/>
      <c r="E387" s="26"/>
      <c r="F387" s="28"/>
      <c r="G387" s="28"/>
      <c r="H387" s="28"/>
      <c r="I387" s="28"/>
      <c r="J387" s="28"/>
      <c r="K387" s="28"/>
      <c r="L387" s="28"/>
      <c r="M387" s="26"/>
      <c r="N387" s="87"/>
      <c r="O387" s="26"/>
    </row>
    <row r="388" ht="14.5" spans="1:15">
      <c r="A388" s="26"/>
      <c r="B388" s="26"/>
      <c r="C388" s="26"/>
      <c r="D388" s="26"/>
      <c r="E388" s="26"/>
      <c r="F388" s="28"/>
      <c r="G388" s="28"/>
      <c r="H388" s="28"/>
      <c r="I388" s="28"/>
      <c r="J388" s="28"/>
      <c r="K388" s="28"/>
      <c r="L388" s="28"/>
      <c r="M388" s="26"/>
      <c r="N388" s="26"/>
      <c r="O388" s="26"/>
    </row>
    <row r="389" ht="14.5" spans="1:15">
      <c r="A389" s="26"/>
      <c r="B389" s="26"/>
      <c r="C389" s="26"/>
      <c r="D389" s="26"/>
      <c r="E389" s="26"/>
      <c r="F389" s="28"/>
      <c r="G389" s="28"/>
      <c r="H389" s="28"/>
      <c r="I389" s="28"/>
      <c r="J389" s="28"/>
      <c r="K389" s="28"/>
      <c r="L389" s="28"/>
      <c r="M389" s="26"/>
      <c r="N389" s="26"/>
      <c r="O389" s="26"/>
    </row>
    <row r="390" ht="14.5" spans="1:15">
      <c r="A390" s="26"/>
      <c r="B390" s="26"/>
      <c r="C390" s="26"/>
      <c r="D390" s="26"/>
      <c r="E390" s="26"/>
      <c r="F390" s="28"/>
      <c r="G390" s="28"/>
      <c r="H390" s="28"/>
      <c r="I390" s="28"/>
      <c r="J390" s="28"/>
      <c r="K390" s="28"/>
      <c r="L390" s="28"/>
      <c r="M390" s="26"/>
      <c r="N390" s="26"/>
      <c r="O390" s="26"/>
    </row>
    <row r="391" ht="14.5" spans="1:15">
      <c r="A391" s="26"/>
      <c r="B391" s="26"/>
      <c r="C391" s="26"/>
      <c r="D391" s="26"/>
      <c r="E391" s="26"/>
      <c r="F391" s="28"/>
      <c r="G391" s="28"/>
      <c r="H391" s="28"/>
      <c r="I391" s="28"/>
      <c r="J391" s="28"/>
      <c r="K391" s="28"/>
      <c r="L391" s="28"/>
      <c r="M391" s="26"/>
      <c r="N391" s="26"/>
      <c r="O391" s="26"/>
    </row>
    <row r="392" ht="14.5" spans="1:15">
      <c r="A392" s="26"/>
      <c r="B392" s="26"/>
      <c r="C392" s="26"/>
      <c r="D392" s="26"/>
      <c r="E392" s="26"/>
      <c r="F392" s="28"/>
      <c r="G392" s="28"/>
      <c r="H392" s="28"/>
      <c r="I392" s="28"/>
      <c r="J392" s="28"/>
      <c r="K392" s="28"/>
      <c r="L392" s="28"/>
      <c r="M392" s="26"/>
      <c r="N392" s="26"/>
      <c r="O392" s="26"/>
    </row>
    <row r="393" ht="14.5" spans="1:15">
      <c r="A393" s="26"/>
      <c r="B393" s="26"/>
      <c r="C393" s="26"/>
      <c r="D393" s="26"/>
      <c r="E393" s="26"/>
      <c r="F393" s="28"/>
      <c r="G393" s="28"/>
      <c r="H393" s="28"/>
      <c r="I393" s="28"/>
      <c r="J393" s="28"/>
      <c r="K393" s="28"/>
      <c r="L393" s="28"/>
      <c r="M393" s="26"/>
      <c r="N393" s="26"/>
      <c r="O393" s="26"/>
    </row>
    <row r="394" ht="14.5" spans="1:15">
      <c r="A394" s="26"/>
      <c r="B394" s="26"/>
      <c r="C394" s="26"/>
      <c r="D394" s="26"/>
      <c r="E394" s="26"/>
      <c r="F394" s="28"/>
      <c r="G394" s="28"/>
      <c r="H394" s="28"/>
      <c r="I394" s="28"/>
      <c r="J394" s="28"/>
      <c r="K394" s="28"/>
      <c r="L394" s="28"/>
      <c r="M394" s="26"/>
      <c r="N394" s="26"/>
      <c r="O394" s="26"/>
    </row>
    <row r="395" ht="14.5" spans="1:15">
      <c r="A395" s="26"/>
      <c r="B395" s="26"/>
      <c r="C395" s="26"/>
      <c r="D395" s="26"/>
      <c r="E395" s="26"/>
      <c r="F395" s="28"/>
      <c r="G395" s="28"/>
      <c r="H395" s="28"/>
      <c r="I395" s="28"/>
      <c r="J395" s="28"/>
      <c r="K395" s="28"/>
      <c r="L395" s="28"/>
      <c r="M395" s="26"/>
      <c r="N395" s="26"/>
      <c r="O395" s="26"/>
    </row>
    <row r="396" ht="14.5" spans="1:15">
      <c r="A396" s="26"/>
      <c r="B396" s="26"/>
      <c r="C396" s="26"/>
      <c r="D396" s="26"/>
      <c r="E396" s="26"/>
      <c r="F396" s="28"/>
      <c r="G396" s="28"/>
      <c r="H396" s="28"/>
      <c r="I396" s="28"/>
      <c r="J396" s="28"/>
      <c r="K396" s="28"/>
      <c r="L396" s="28"/>
      <c r="M396" s="26"/>
      <c r="N396" s="26"/>
      <c r="O396" s="26"/>
    </row>
    <row r="397" ht="14.5" spans="1:15">
      <c r="A397" s="26"/>
      <c r="B397" s="26"/>
      <c r="C397" s="26"/>
      <c r="D397" s="26"/>
      <c r="E397" s="26"/>
      <c r="F397" s="28"/>
      <c r="G397" s="28"/>
      <c r="H397" s="28"/>
      <c r="I397" s="28"/>
      <c r="J397" s="28"/>
      <c r="K397" s="28"/>
      <c r="L397" s="28"/>
      <c r="M397" s="26"/>
      <c r="N397" s="26"/>
      <c r="O397" s="26"/>
    </row>
    <row r="398" ht="14.5" spans="1:15">
      <c r="A398" s="26"/>
      <c r="B398" s="26"/>
      <c r="C398" s="26"/>
      <c r="D398" s="26"/>
      <c r="E398" s="26"/>
      <c r="F398" s="28"/>
      <c r="G398" s="28"/>
      <c r="H398" s="28"/>
      <c r="I398" s="28"/>
      <c r="J398" s="28"/>
      <c r="K398" s="28"/>
      <c r="L398" s="28"/>
      <c r="M398" s="26"/>
      <c r="N398" s="26"/>
      <c r="O398" s="26"/>
    </row>
    <row r="399" ht="14.5" spans="1:15">
      <c r="A399" s="26"/>
      <c r="B399" s="26"/>
      <c r="C399" s="26"/>
      <c r="D399" s="26"/>
      <c r="E399" s="26"/>
      <c r="F399" s="28"/>
      <c r="G399" s="28"/>
      <c r="H399" s="28"/>
      <c r="I399" s="28"/>
      <c r="J399" s="28"/>
      <c r="K399" s="28"/>
      <c r="L399" s="28"/>
      <c r="M399" s="26"/>
      <c r="N399" s="26"/>
      <c r="O399" s="26"/>
    </row>
    <row r="400" ht="14.5" spans="1:15">
      <c r="A400" s="26"/>
      <c r="B400" s="26"/>
      <c r="C400" s="26"/>
      <c r="D400" s="26"/>
      <c r="E400" s="26"/>
      <c r="F400" s="28"/>
      <c r="G400" s="28"/>
      <c r="H400" s="28"/>
      <c r="I400" s="28"/>
      <c r="J400" s="28"/>
      <c r="K400" s="28"/>
      <c r="L400" s="28"/>
      <c r="M400" s="26"/>
      <c r="N400" s="26"/>
      <c r="O400" s="26"/>
    </row>
    <row r="401" ht="14.5" spans="1:15">
      <c r="A401" s="26"/>
      <c r="B401" s="26"/>
      <c r="C401" s="26"/>
      <c r="D401" s="26"/>
      <c r="E401" s="26"/>
      <c r="F401" s="28"/>
      <c r="G401" s="28"/>
      <c r="H401" s="28"/>
      <c r="I401" s="28"/>
      <c r="J401" s="28"/>
      <c r="K401" s="28"/>
      <c r="L401" s="28"/>
      <c r="M401" s="26"/>
      <c r="N401" s="26"/>
      <c r="O401" s="26"/>
    </row>
    <row r="402" ht="14.5" spans="1:15">
      <c r="A402" s="26"/>
      <c r="B402" s="26"/>
      <c r="C402" s="26"/>
      <c r="D402" s="26"/>
      <c r="E402" s="26"/>
      <c r="F402" s="28"/>
      <c r="G402" s="28"/>
      <c r="H402" s="28"/>
      <c r="I402" s="28"/>
      <c r="J402" s="28"/>
      <c r="K402" s="28"/>
      <c r="L402" s="28"/>
      <c r="M402" s="26"/>
      <c r="N402" s="26"/>
      <c r="O402" s="26"/>
    </row>
    <row r="403" ht="14.5" spans="1:15">
      <c r="A403" s="26"/>
      <c r="B403" s="26"/>
      <c r="C403" s="26"/>
      <c r="D403" s="26"/>
      <c r="E403" s="26"/>
      <c r="F403" s="28"/>
      <c r="G403" s="28"/>
      <c r="H403" s="28"/>
      <c r="I403" s="28"/>
      <c r="J403" s="28"/>
      <c r="K403" s="28"/>
      <c r="L403" s="28"/>
      <c r="M403" s="26"/>
      <c r="N403" s="26"/>
      <c r="O403" s="26"/>
    </row>
    <row r="404" ht="14.5" spans="1:15">
      <c r="A404" s="26"/>
      <c r="B404" s="26"/>
      <c r="C404" s="26"/>
      <c r="D404" s="26"/>
      <c r="E404" s="26"/>
      <c r="F404" s="28"/>
      <c r="G404" s="28"/>
      <c r="H404" s="28"/>
      <c r="I404" s="28"/>
      <c r="J404" s="28"/>
      <c r="K404" s="28"/>
      <c r="L404" s="28"/>
      <c r="M404" s="26"/>
      <c r="N404" s="26"/>
      <c r="O404" s="26"/>
    </row>
    <row r="405" ht="14.5" spans="1:15">
      <c r="A405" s="26"/>
      <c r="B405" s="26"/>
      <c r="C405" s="26"/>
      <c r="D405" s="26"/>
      <c r="E405" s="26"/>
      <c r="F405" s="28"/>
      <c r="G405" s="28"/>
      <c r="H405" s="28"/>
      <c r="I405" s="28"/>
      <c r="J405" s="28"/>
      <c r="K405" s="28"/>
      <c r="L405" s="28"/>
      <c r="M405" s="26"/>
      <c r="N405" s="26"/>
      <c r="O405" s="26"/>
    </row>
    <row r="406" ht="14.5" spans="1:15">
      <c r="A406" s="26"/>
      <c r="B406" s="26"/>
      <c r="C406" s="26"/>
      <c r="D406" s="26"/>
      <c r="E406" s="26"/>
      <c r="F406" s="28"/>
      <c r="G406" s="28"/>
      <c r="H406" s="28"/>
      <c r="I406" s="28"/>
      <c r="J406" s="28"/>
      <c r="K406" s="28"/>
      <c r="L406" s="28"/>
      <c r="M406" s="26"/>
      <c r="N406" s="26"/>
      <c r="O406" s="26"/>
    </row>
    <row r="407" ht="14.5" spans="1:15">
      <c r="A407" s="26"/>
      <c r="B407" s="26"/>
      <c r="C407" s="26"/>
      <c r="D407" s="26"/>
      <c r="E407" s="26"/>
      <c r="F407" s="28"/>
      <c r="G407" s="28"/>
      <c r="H407" s="28"/>
      <c r="I407" s="28"/>
      <c r="J407" s="28"/>
      <c r="K407" s="28"/>
      <c r="L407" s="28"/>
      <c r="M407" s="26"/>
      <c r="N407" s="26"/>
      <c r="O407" s="26"/>
    </row>
    <row r="408" ht="14.5" spans="1:15">
      <c r="A408" s="26"/>
      <c r="B408" s="26"/>
      <c r="C408" s="26"/>
      <c r="D408" s="26"/>
      <c r="E408" s="26"/>
      <c r="F408" s="28"/>
      <c r="G408" s="28"/>
      <c r="H408" s="28"/>
      <c r="I408" s="28"/>
      <c r="J408" s="28"/>
      <c r="K408" s="28"/>
      <c r="L408" s="28"/>
      <c r="M408" s="26"/>
      <c r="N408" s="26"/>
      <c r="O408" s="26"/>
    </row>
    <row r="409" ht="14.5" spans="1:15">
      <c r="A409" s="26"/>
      <c r="B409" s="26"/>
      <c r="C409" s="26"/>
      <c r="D409" s="26"/>
      <c r="E409" s="26"/>
      <c r="F409" s="28"/>
      <c r="G409" s="28"/>
      <c r="H409" s="28"/>
      <c r="I409" s="28"/>
      <c r="J409" s="28"/>
      <c r="K409" s="28"/>
      <c r="L409" s="28"/>
      <c r="M409" s="26"/>
      <c r="N409" s="26"/>
      <c r="O409" s="26"/>
    </row>
    <row r="410" ht="14.5" spans="1:15">
      <c r="A410" s="26"/>
      <c r="B410" s="26"/>
      <c r="C410" s="26"/>
      <c r="D410" s="26"/>
      <c r="E410" s="26"/>
      <c r="F410" s="28"/>
      <c r="G410" s="28"/>
      <c r="H410" s="28"/>
      <c r="I410" s="28"/>
      <c r="J410" s="28"/>
      <c r="K410" s="28"/>
      <c r="L410" s="28"/>
      <c r="M410" s="26"/>
      <c r="N410" s="26"/>
      <c r="O410" s="26"/>
    </row>
    <row r="411" ht="14.5" spans="1:15">
      <c r="A411" s="26"/>
      <c r="B411" s="26"/>
      <c r="C411" s="26"/>
      <c r="D411" s="26"/>
      <c r="E411" s="26"/>
      <c r="F411" s="28"/>
      <c r="G411" s="28"/>
      <c r="H411" s="28"/>
      <c r="I411" s="28"/>
      <c r="J411" s="28"/>
      <c r="K411" s="28"/>
      <c r="L411" s="28"/>
      <c r="M411" s="26"/>
      <c r="N411" s="26"/>
      <c r="O411" s="26"/>
    </row>
    <row r="412" ht="14.5" spans="1:15">
      <c r="A412" s="26"/>
      <c r="B412" s="26"/>
      <c r="C412" s="26"/>
      <c r="D412" s="26"/>
      <c r="E412" s="26"/>
      <c r="F412" s="28"/>
      <c r="G412" s="28"/>
      <c r="H412" s="28"/>
      <c r="I412" s="28"/>
      <c r="J412" s="28"/>
      <c r="K412" s="28"/>
      <c r="L412" s="28"/>
      <c r="M412" s="26"/>
      <c r="N412" s="26"/>
      <c r="O412" s="26"/>
    </row>
    <row r="413" ht="14.5" spans="1:15">
      <c r="A413" s="26"/>
      <c r="B413" s="26"/>
      <c r="C413" s="26"/>
      <c r="D413" s="26"/>
      <c r="E413" s="26"/>
      <c r="F413" s="28"/>
      <c r="G413" s="28"/>
      <c r="H413" s="28"/>
      <c r="I413" s="28"/>
      <c r="J413" s="28"/>
      <c r="K413" s="28"/>
      <c r="L413" s="28"/>
      <c r="M413" s="26"/>
      <c r="N413" s="26"/>
      <c r="O413" s="26"/>
    </row>
    <row r="414" ht="14.5" spans="1:15">
      <c r="A414" s="26"/>
      <c r="B414" s="26"/>
      <c r="C414" s="26"/>
      <c r="D414" s="26"/>
      <c r="E414" s="26"/>
      <c r="F414" s="28"/>
      <c r="G414" s="28"/>
      <c r="H414" s="28"/>
      <c r="I414" s="28"/>
      <c r="J414" s="28"/>
      <c r="K414" s="28"/>
      <c r="L414" s="28"/>
      <c r="M414" s="26"/>
      <c r="N414" s="26"/>
      <c r="O414" s="26"/>
    </row>
    <row r="415" ht="14.5" spans="1:12">
      <c r="A415" s="26"/>
      <c r="B415" s="26"/>
      <c r="C415" s="26"/>
      <c r="D415" s="26"/>
      <c r="E415" s="26"/>
      <c r="F415" s="28"/>
      <c r="G415" s="28"/>
      <c r="H415" s="28"/>
      <c r="I415" s="28"/>
      <c r="J415" s="28"/>
      <c r="K415" s="28"/>
      <c r="L415" s="28"/>
    </row>
    <row r="416" ht="14.5" spans="1:12">
      <c r="A416" s="26"/>
      <c r="B416" s="26"/>
      <c r="C416" s="26"/>
      <c r="D416" s="26"/>
      <c r="E416" s="26"/>
      <c r="F416" s="28"/>
      <c r="G416" s="28"/>
      <c r="H416" s="28"/>
      <c r="I416" s="28"/>
      <c r="J416" s="28"/>
      <c r="K416" s="28"/>
      <c r="L416" s="28"/>
    </row>
    <row r="417" ht="14.5" spans="1:12">
      <c r="A417" s="26"/>
      <c r="B417" s="26"/>
      <c r="C417" s="26"/>
      <c r="D417" s="26"/>
      <c r="E417" s="26"/>
      <c r="F417" s="28"/>
      <c r="G417" s="28"/>
      <c r="H417" s="28"/>
      <c r="I417" s="28"/>
      <c r="J417" s="28"/>
      <c r="K417" s="28"/>
      <c r="L417" s="28"/>
    </row>
    <row r="418" ht="14.5" spans="1:12">
      <c r="A418" s="26"/>
      <c r="B418" s="26"/>
      <c r="C418" s="26"/>
      <c r="D418" s="26"/>
      <c r="E418" s="26"/>
      <c r="F418" s="28"/>
      <c r="G418" s="28"/>
      <c r="H418" s="28"/>
      <c r="I418" s="28"/>
      <c r="J418" s="28"/>
      <c r="K418" s="28"/>
      <c r="L418" s="28"/>
    </row>
    <row r="419" ht="14.5" spans="1:12">
      <c r="A419" s="26"/>
      <c r="B419" s="26"/>
      <c r="C419" s="26"/>
      <c r="D419" s="26"/>
      <c r="E419" s="26"/>
      <c r="F419" s="28"/>
      <c r="G419" s="28"/>
      <c r="H419" s="28"/>
      <c r="I419" s="28"/>
      <c r="J419" s="28"/>
      <c r="K419" s="28"/>
      <c r="L419" s="28"/>
    </row>
    <row r="420" ht="14.5" spans="1:12">
      <c r="A420" s="26"/>
      <c r="B420" s="26"/>
      <c r="C420" s="26"/>
      <c r="D420" s="26"/>
      <c r="E420" s="26"/>
      <c r="F420" s="28"/>
      <c r="G420" s="28"/>
      <c r="H420" s="28"/>
      <c r="I420" s="28"/>
      <c r="J420" s="28"/>
      <c r="K420" s="28"/>
      <c r="L420" s="28"/>
    </row>
    <row r="421" ht="14.5" spans="1:12">
      <c r="A421" s="26"/>
      <c r="B421" s="26"/>
      <c r="C421" s="26"/>
      <c r="D421" s="26"/>
      <c r="E421" s="26"/>
      <c r="F421" s="28"/>
      <c r="G421" s="28"/>
      <c r="H421" s="28"/>
      <c r="I421" s="28"/>
      <c r="J421" s="28"/>
      <c r="K421" s="28"/>
      <c r="L421" s="28"/>
    </row>
    <row r="422" ht="14.5" spans="1:12">
      <c r="A422" s="26"/>
      <c r="B422" s="26"/>
      <c r="C422" s="26"/>
      <c r="D422" s="26"/>
      <c r="E422" s="26"/>
      <c r="F422" s="28"/>
      <c r="G422" s="28"/>
      <c r="H422" s="28"/>
      <c r="I422" s="28"/>
      <c r="J422" s="28"/>
      <c r="K422" s="28"/>
      <c r="L422" s="28"/>
    </row>
    <row r="423" ht="14.5" spans="1:12">
      <c r="A423" s="26"/>
      <c r="B423" s="26"/>
      <c r="C423" s="26"/>
      <c r="D423" s="26"/>
      <c r="E423" s="26"/>
      <c r="F423" s="28"/>
      <c r="G423" s="28"/>
      <c r="H423" s="28"/>
      <c r="I423" s="28"/>
      <c r="J423" s="28"/>
      <c r="K423" s="28"/>
      <c r="L423" s="28"/>
    </row>
    <row r="424" ht="14.5" spans="1:12">
      <c r="A424" s="26"/>
      <c r="B424" s="26"/>
      <c r="C424" s="26"/>
      <c r="D424" s="26"/>
      <c r="E424" s="26"/>
      <c r="F424" s="28"/>
      <c r="G424" s="28"/>
      <c r="H424" s="28"/>
      <c r="I424" s="28"/>
      <c r="J424" s="28"/>
      <c r="K424" s="28"/>
      <c r="L424" s="28"/>
    </row>
    <row r="425" ht="14.5" spans="1:12">
      <c r="A425" s="26"/>
      <c r="B425" s="26"/>
      <c r="C425" s="26"/>
      <c r="D425" s="26"/>
      <c r="E425" s="26"/>
      <c r="F425" s="28"/>
      <c r="G425" s="28"/>
      <c r="H425" s="28"/>
      <c r="I425" s="28"/>
      <c r="J425" s="28"/>
      <c r="K425" s="28"/>
      <c r="L425" s="28"/>
    </row>
    <row r="426" ht="14.5" spans="1:12">
      <c r="A426" s="26"/>
      <c r="B426" s="26"/>
      <c r="C426" s="26"/>
      <c r="D426" s="26"/>
      <c r="E426" s="26"/>
      <c r="F426" s="28"/>
      <c r="G426" s="28"/>
      <c r="H426" s="28"/>
      <c r="I426" s="28"/>
      <c r="J426" s="28"/>
      <c r="K426" s="28"/>
      <c r="L426" s="28"/>
    </row>
    <row r="427" ht="14.5" spans="1:12">
      <c r="A427" s="26"/>
      <c r="B427" s="26"/>
      <c r="C427" s="26"/>
      <c r="D427" s="26"/>
      <c r="E427" s="26"/>
      <c r="F427" s="28"/>
      <c r="G427" s="28"/>
      <c r="H427" s="28"/>
      <c r="I427" s="28"/>
      <c r="J427" s="28"/>
      <c r="K427" s="28"/>
      <c r="L427" s="28"/>
    </row>
    <row r="428" ht="14.5" spans="1:12">
      <c r="A428" s="26"/>
      <c r="B428" s="26"/>
      <c r="C428" s="26"/>
      <c r="D428" s="26"/>
      <c r="E428" s="26"/>
      <c r="F428" s="26"/>
      <c r="G428" s="26"/>
      <c r="H428" s="26"/>
      <c r="I428" s="26"/>
      <c r="J428" s="26"/>
      <c r="K428" s="26"/>
      <c r="L428" s="26"/>
    </row>
    <row r="429" ht="14.5" spans="1:12">
      <c r="A429" s="26"/>
      <c r="B429" s="26"/>
      <c r="C429" s="26"/>
      <c r="D429" s="26"/>
      <c r="E429" s="26"/>
      <c r="F429" s="26"/>
      <c r="G429" s="26"/>
      <c r="H429" s="26"/>
      <c r="I429" s="26"/>
      <c r="J429" s="26"/>
      <c r="K429" s="26"/>
      <c r="L429" s="26"/>
    </row>
    <row r="430" ht="14.5" spans="1:12">
      <c r="A430" s="26"/>
      <c r="B430" s="26"/>
      <c r="C430" s="26"/>
      <c r="D430" s="26"/>
      <c r="E430" s="26"/>
      <c r="F430" s="26"/>
      <c r="G430" s="26"/>
      <c r="H430" s="26"/>
      <c r="I430" s="26"/>
      <c r="J430" s="26"/>
      <c r="K430" s="26"/>
      <c r="L430" s="26"/>
    </row>
    <row r="431" ht="14.5" spans="1:12">
      <c r="A431" s="26"/>
      <c r="B431" s="26"/>
      <c r="C431" s="26"/>
      <c r="D431" s="26"/>
      <c r="E431" s="44"/>
      <c r="F431" s="26"/>
      <c r="G431" s="26"/>
      <c r="H431" s="26"/>
      <c r="I431" s="26"/>
      <c r="J431" s="26"/>
      <c r="K431" s="26"/>
      <c r="L431" s="26"/>
    </row>
    <row r="432" ht="15.25" spans="1:12">
      <c r="A432" s="26"/>
      <c r="B432" s="26"/>
      <c r="C432" s="45"/>
      <c r="D432" s="45"/>
      <c r="E432" s="45"/>
      <c r="F432" s="27"/>
      <c r="G432" s="27"/>
      <c r="H432" s="27"/>
      <c r="I432" s="27"/>
      <c r="J432" s="27"/>
      <c r="K432" s="27"/>
      <c r="L432" s="27"/>
    </row>
    <row r="433" ht="14.5" spans="1:12">
      <c r="A433" s="26"/>
      <c r="B433" s="26"/>
      <c r="C433" s="26"/>
      <c r="D433" s="26"/>
      <c r="E433" s="26"/>
      <c r="F433" s="26"/>
      <c r="G433" s="26"/>
      <c r="H433" s="26"/>
      <c r="I433" s="26"/>
      <c r="J433" s="26"/>
      <c r="K433" s="26"/>
      <c r="L433" s="26"/>
    </row>
    <row r="434" ht="14.5" spans="1:12">
      <c r="A434" s="26"/>
      <c r="B434" s="26"/>
      <c r="C434" s="26"/>
      <c r="D434" s="26"/>
      <c r="E434" s="26"/>
      <c r="F434" s="26"/>
      <c r="G434" s="26"/>
      <c r="H434" s="26"/>
      <c r="I434" s="26"/>
      <c r="J434" s="26"/>
      <c r="K434" s="26"/>
      <c r="L434" s="26"/>
    </row>
    <row r="435" ht="14.5" spans="1:12">
      <c r="A435" s="26"/>
      <c r="B435" s="26"/>
      <c r="C435" s="26"/>
      <c r="D435" s="26"/>
      <c r="E435" s="26"/>
      <c r="F435" s="26"/>
      <c r="G435" s="26"/>
      <c r="H435" s="26"/>
      <c r="I435" s="26"/>
      <c r="J435" s="26"/>
      <c r="K435" s="26"/>
      <c r="L435" s="26"/>
    </row>
    <row r="436" ht="14.5" spans="1:12">
      <c r="A436" s="26"/>
      <c r="B436" s="26"/>
      <c r="C436" s="26"/>
      <c r="D436" s="26"/>
      <c r="E436" s="26"/>
      <c r="F436" s="26"/>
      <c r="G436" s="26"/>
      <c r="H436" s="26"/>
      <c r="I436" s="26"/>
      <c r="J436" s="26"/>
      <c r="K436" s="26"/>
      <c r="L436" s="26"/>
    </row>
    <row r="437" ht="14.5" spans="1:12">
      <c r="A437" s="26"/>
      <c r="B437" s="26"/>
      <c r="C437" s="26"/>
      <c r="D437" s="26"/>
      <c r="E437" s="26"/>
      <c r="F437" s="26"/>
      <c r="G437" s="26"/>
      <c r="H437" s="26"/>
      <c r="I437" s="26"/>
      <c r="J437" s="26"/>
      <c r="K437" s="26"/>
      <c r="L437" s="26"/>
    </row>
    <row r="438" ht="14.5" spans="1:12">
      <c r="A438" s="26"/>
      <c r="B438" s="26"/>
      <c r="C438" s="26"/>
      <c r="D438" s="26"/>
      <c r="E438" s="26"/>
      <c r="F438" s="26"/>
      <c r="G438" s="26"/>
      <c r="H438" s="26"/>
      <c r="I438" s="26"/>
      <c r="J438" s="26"/>
      <c r="K438" s="26"/>
      <c r="L438" s="26"/>
    </row>
    <row r="439" ht="14.5" spans="1:12">
      <c r="A439" s="26"/>
      <c r="B439" s="26"/>
      <c r="C439" s="26"/>
      <c r="D439" s="26"/>
      <c r="E439" s="26"/>
      <c r="F439" s="26"/>
      <c r="G439" s="26"/>
      <c r="H439" s="26"/>
      <c r="I439" s="26"/>
      <c r="J439" s="26"/>
      <c r="K439" s="26"/>
      <c r="L439" s="26"/>
    </row>
    <row r="440" ht="14.5" spans="1:12">
      <c r="A440" s="26"/>
      <c r="B440" s="26"/>
      <c r="C440" s="26"/>
      <c r="D440" s="26"/>
      <c r="E440" s="26"/>
      <c r="F440" s="26"/>
      <c r="G440" s="26"/>
      <c r="H440" s="26"/>
      <c r="I440" s="26"/>
      <c r="J440" s="26"/>
      <c r="K440" s="26"/>
      <c r="L440" s="26"/>
    </row>
    <row r="441" ht="14.5" spans="1:12">
      <c r="A441" s="26"/>
      <c r="B441" s="26"/>
      <c r="C441" s="26"/>
      <c r="D441" s="26"/>
      <c r="E441" s="26"/>
      <c r="F441" s="26"/>
      <c r="G441" s="26"/>
      <c r="H441" s="26"/>
      <c r="I441" s="26"/>
      <c r="J441" s="26"/>
      <c r="K441" s="26"/>
      <c r="L441" s="26"/>
    </row>
    <row r="442" ht="14.5" spans="1:12">
      <c r="A442" s="26"/>
      <c r="B442" s="26"/>
      <c r="C442" s="26"/>
      <c r="D442" s="26"/>
      <c r="E442" s="26"/>
      <c r="F442" s="26"/>
      <c r="G442" s="26"/>
      <c r="H442" s="26"/>
      <c r="I442" s="26"/>
      <c r="J442" s="26"/>
      <c r="K442" s="26"/>
      <c r="L442" s="26"/>
    </row>
    <row r="443" ht="14.5" spans="1:12">
      <c r="A443" s="26"/>
      <c r="B443" s="26"/>
      <c r="C443" s="26"/>
      <c r="D443" s="26"/>
      <c r="E443" s="26"/>
      <c r="F443" s="26"/>
      <c r="G443" s="26"/>
      <c r="H443" s="26"/>
      <c r="I443" s="26"/>
      <c r="J443" s="26"/>
      <c r="K443" s="26"/>
      <c r="L443" s="26"/>
    </row>
    <row r="444" ht="14.5" spans="1:12">
      <c r="A444" s="26"/>
      <c r="B444" s="26"/>
      <c r="C444" s="26"/>
      <c r="D444" s="26"/>
      <c r="E444" s="26"/>
      <c r="F444" s="26"/>
      <c r="G444" s="26"/>
      <c r="H444" s="26"/>
      <c r="I444" s="26"/>
      <c r="J444" s="26"/>
      <c r="K444" s="26"/>
      <c r="L444" s="26"/>
    </row>
    <row r="445" ht="14.5" spans="1:12">
      <c r="A445" s="26"/>
      <c r="B445" s="26"/>
      <c r="C445" s="26"/>
      <c r="D445" s="26"/>
      <c r="E445" s="26"/>
      <c r="F445" s="26"/>
      <c r="G445" s="26"/>
      <c r="H445" s="26"/>
      <c r="I445" s="26"/>
      <c r="J445" s="26"/>
      <c r="K445" s="26"/>
      <c r="L445" s="26"/>
    </row>
    <row r="446" ht="14.5" spans="1:12">
      <c r="A446" s="26"/>
      <c r="B446" s="26"/>
      <c r="C446" s="26"/>
      <c r="D446" s="26"/>
      <c r="E446" s="26"/>
      <c r="F446" s="26"/>
      <c r="G446" s="26"/>
      <c r="H446" s="26"/>
      <c r="I446" s="26"/>
      <c r="J446" s="26"/>
      <c r="K446" s="26"/>
      <c r="L446" s="26"/>
    </row>
    <row r="447" ht="14.5" spans="1:12">
      <c r="A447" s="26"/>
      <c r="B447" s="26"/>
      <c r="C447" s="26"/>
      <c r="D447" s="26"/>
      <c r="E447" s="26"/>
      <c r="F447" s="26"/>
      <c r="G447" s="26"/>
      <c r="H447" s="26"/>
      <c r="I447" s="26"/>
      <c r="J447" s="26"/>
      <c r="K447" s="26"/>
      <c r="L447" s="26"/>
    </row>
    <row r="448" ht="14.5" spans="1:12">
      <c r="A448" s="26"/>
      <c r="B448" s="26"/>
      <c r="C448" s="26"/>
      <c r="D448" s="26"/>
      <c r="E448" s="26"/>
      <c r="F448" s="26"/>
      <c r="G448" s="26"/>
      <c r="H448" s="26"/>
      <c r="I448" s="26"/>
      <c r="J448" s="26"/>
      <c r="K448" s="26"/>
      <c r="L448" s="26"/>
    </row>
    <row r="449" ht="14.5" spans="1:12">
      <c r="A449" s="26"/>
      <c r="B449" s="26"/>
      <c r="C449" s="26"/>
      <c r="D449" s="26"/>
      <c r="E449" s="26"/>
      <c r="F449" s="26"/>
      <c r="G449" s="26"/>
      <c r="H449" s="26"/>
      <c r="I449" s="26"/>
      <c r="J449" s="26"/>
      <c r="K449" s="26"/>
      <c r="L449" s="26"/>
    </row>
    <row r="450" ht="14.5" spans="1:12">
      <c r="A450" s="26"/>
      <c r="B450" s="26"/>
      <c r="C450" s="26"/>
      <c r="D450" s="26"/>
      <c r="E450" s="26"/>
      <c r="F450" s="26"/>
      <c r="G450" s="26"/>
      <c r="H450" s="26"/>
      <c r="I450" s="26"/>
      <c r="J450" s="26"/>
      <c r="K450" s="26"/>
      <c r="L450" s="26"/>
    </row>
    <row r="451" ht="14.5" spans="1:12">
      <c r="A451" s="26"/>
      <c r="B451" s="26"/>
      <c r="C451" s="26"/>
      <c r="D451" s="26"/>
      <c r="E451" s="26"/>
      <c r="F451" s="26"/>
      <c r="G451" s="26"/>
      <c r="H451" s="26"/>
      <c r="I451" s="26"/>
      <c r="J451" s="26"/>
      <c r="K451" s="26"/>
      <c r="L451" s="26"/>
    </row>
    <row r="452" ht="14.5" spans="1:12">
      <c r="A452" s="26"/>
      <c r="B452" s="26"/>
      <c r="C452" s="26"/>
      <c r="D452" s="26"/>
      <c r="E452" s="26"/>
      <c r="F452" s="26"/>
      <c r="G452" s="26"/>
      <c r="H452" s="26"/>
      <c r="I452" s="26"/>
      <c r="J452" s="26"/>
      <c r="K452" s="26"/>
      <c r="L452" s="26"/>
    </row>
    <row r="453" ht="14.5" spans="1:12">
      <c r="A453" s="26"/>
      <c r="B453" s="26"/>
      <c r="C453" s="26"/>
      <c r="D453" s="26"/>
      <c r="E453" s="26"/>
      <c r="F453" s="26"/>
      <c r="G453" s="26"/>
      <c r="H453" s="26"/>
      <c r="I453" s="26"/>
      <c r="J453" s="26"/>
      <c r="K453" s="26"/>
      <c r="L453" s="26"/>
    </row>
    <row r="454" ht="14.5" spans="1:12">
      <c r="A454" s="26"/>
      <c r="B454" s="26"/>
      <c r="C454" s="26"/>
      <c r="D454" s="26"/>
      <c r="E454" s="26"/>
      <c r="F454" s="26"/>
      <c r="G454" s="26"/>
      <c r="H454" s="26"/>
      <c r="I454" s="26"/>
      <c r="J454" s="26"/>
      <c r="K454" s="26"/>
      <c r="L454" s="26"/>
    </row>
    <row r="455" ht="14.5" spans="1:12">
      <c r="A455" s="26"/>
      <c r="B455" s="26"/>
      <c r="C455" s="26"/>
      <c r="D455" s="26"/>
      <c r="E455" s="26"/>
      <c r="F455" s="26"/>
      <c r="G455" s="26"/>
      <c r="H455" s="26"/>
      <c r="I455" s="26"/>
      <c r="J455" s="26"/>
      <c r="K455" s="26"/>
      <c r="L455" s="26"/>
    </row>
    <row r="456" ht="14.5" spans="1:12">
      <c r="A456" s="26"/>
      <c r="B456" s="26"/>
      <c r="C456" s="26"/>
      <c r="D456" s="26"/>
      <c r="E456" s="26"/>
      <c r="F456" s="26"/>
      <c r="G456" s="26"/>
      <c r="H456" s="26"/>
      <c r="I456" s="26"/>
      <c r="J456" s="26"/>
      <c r="K456" s="26"/>
      <c r="L456" s="26"/>
    </row>
    <row r="457" ht="14.5" spans="1:12">
      <c r="A457" s="26"/>
      <c r="B457" s="26"/>
      <c r="C457" s="26"/>
      <c r="D457" s="26"/>
      <c r="E457" s="26"/>
      <c r="F457" s="26"/>
      <c r="G457" s="26"/>
      <c r="H457" s="26"/>
      <c r="I457" s="26"/>
      <c r="J457" s="26"/>
      <c r="K457" s="26"/>
      <c r="L457" s="26"/>
    </row>
    <row r="458" ht="14.5" spans="1:12">
      <c r="A458" s="26"/>
      <c r="B458" s="26"/>
      <c r="C458" s="26"/>
      <c r="D458" s="26"/>
      <c r="E458" s="26"/>
      <c r="F458" s="26"/>
      <c r="G458" s="26"/>
      <c r="H458" s="26"/>
      <c r="I458" s="26"/>
      <c r="J458" s="26"/>
      <c r="K458" s="26"/>
      <c r="L458" s="26"/>
    </row>
    <row r="459" ht="14.5" spans="1:12">
      <c r="A459" s="26"/>
      <c r="B459" s="26"/>
      <c r="C459" s="26"/>
      <c r="D459" s="26"/>
      <c r="E459" s="26"/>
      <c r="F459" s="26"/>
      <c r="G459" s="26"/>
      <c r="H459" s="26"/>
      <c r="I459" s="26"/>
      <c r="J459" s="26"/>
      <c r="K459" s="26"/>
      <c r="L459" s="26"/>
    </row>
    <row r="460" ht="14.5" spans="1:12">
      <c r="A460" s="26"/>
      <c r="B460" s="26"/>
      <c r="C460" s="26"/>
      <c r="D460" s="26"/>
      <c r="E460" s="26"/>
      <c r="F460" s="26"/>
      <c r="G460" s="26"/>
      <c r="H460" s="26"/>
      <c r="I460" s="26"/>
      <c r="J460" s="26"/>
      <c r="K460" s="26"/>
      <c r="L460" s="26"/>
    </row>
    <row r="461" ht="14.5" spans="1:12">
      <c r="A461" s="26"/>
      <c r="B461" s="26"/>
      <c r="C461" s="26"/>
      <c r="D461" s="26"/>
      <c r="E461" s="26"/>
      <c r="F461" s="26"/>
      <c r="G461" s="26"/>
      <c r="H461" s="26"/>
      <c r="I461" s="26"/>
      <c r="J461" s="26"/>
      <c r="K461" s="26"/>
      <c r="L461" s="26"/>
    </row>
    <row r="462" ht="14.5" spans="1:12">
      <c r="A462" s="26"/>
      <c r="B462" s="26"/>
      <c r="C462" s="26"/>
      <c r="D462" s="26"/>
      <c r="E462" s="26"/>
      <c r="F462" s="26"/>
      <c r="G462" s="26"/>
      <c r="H462" s="26"/>
      <c r="I462" s="26"/>
      <c r="J462" s="26"/>
      <c r="K462" s="26"/>
      <c r="L462" s="26"/>
    </row>
    <row r="463" ht="14.5" spans="1:12">
      <c r="A463" s="26"/>
      <c r="B463" s="26"/>
      <c r="C463" s="26"/>
      <c r="D463" s="26"/>
      <c r="E463" s="26"/>
      <c r="F463" s="26"/>
      <c r="G463" s="26"/>
      <c r="H463" s="26"/>
      <c r="I463" s="26"/>
      <c r="J463" s="26"/>
      <c r="K463" s="26"/>
      <c r="L463" s="26"/>
    </row>
    <row r="464" ht="14.5" spans="1:12">
      <c r="A464" s="26"/>
      <c r="B464" s="26"/>
      <c r="C464" s="26"/>
      <c r="D464" s="26"/>
      <c r="E464" s="26"/>
      <c r="F464" s="26"/>
      <c r="G464" s="26"/>
      <c r="H464" s="26"/>
      <c r="I464" s="26"/>
      <c r="J464" s="26"/>
      <c r="K464" s="26"/>
      <c r="L464" s="26"/>
    </row>
    <row r="465" ht="14.5" spans="1:12">
      <c r="A465" s="26"/>
      <c r="B465" s="26"/>
      <c r="C465" s="26"/>
      <c r="D465" s="26"/>
      <c r="E465" s="26"/>
      <c r="F465" s="26"/>
      <c r="G465" s="26"/>
      <c r="H465" s="26"/>
      <c r="I465" s="26"/>
      <c r="J465" s="26"/>
      <c r="K465" s="26"/>
      <c r="L465" s="26"/>
    </row>
    <row r="466" ht="14.5" spans="1:12">
      <c r="A466" s="26"/>
      <c r="B466" s="26"/>
      <c r="C466" s="26"/>
      <c r="D466" s="26"/>
      <c r="E466" s="26"/>
      <c r="F466" s="26"/>
      <c r="G466" s="26"/>
      <c r="H466" s="26"/>
      <c r="I466" s="26"/>
      <c r="J466" s="26"/>
      <c r="K466" s="26"/>
      <c r="L466" s="26"/>
    </row>
    <row r="467" ht="14.5" spans="1:12">
      <c r="A467" s="26"/>
      <c r="B467" s="26"/>
      <c r="C467" s="26"/>
      <c r="D467" s="26"/>
      <c r="E467" s="26"/>
      <c r="F467" s="26"/>
      <c r="G467" s="26"/>
      <c r="H467" s="26"/>
      <c r="I467" s="26"/>
      <c r="J467" s="26"/>
      <c r="K467" s="26"/>
      <c r="L467" s="26"/>
    </row>
    <row r="468" ht="14.5" spans="1:12">
      <c r="A468" s="26"/>
      <c r="B468" s="26"/>
      <c r="C468" s="26"/>
      <c r="D468" s="26"/>
      <c r="E468" s="26"/>
      <c r="F468" s="26"/>
      <c r="G468" s="26"/>
      <c r="H468" s="26"/>
      <c r="I468" s="26"/>
      <c r="J468" s="26"/>
      <c r="K468" s="26"/>
      <c r="L468" s="26"/>
    </row>
    <row r="469" ht="14.5" spans="1:12">
      <c r="A469" s="26"/>
      <c r="B469" s="26"/>
      <c r="C469" s="26"/>
      <c r="D469" s="26"/>
      <c r="E469" s="26"/>
      <c r="F469" s="26"/>
      <c r="G469" s="26"/>
      <c r="H469" s="26"/>
      <c r="I469" s="26"/>
      <c r="J469" s="26"/>
      <c r="K469" s="26"/>
      <c r="L469" s="26"/>
    </row>
    <row r="470" ht="14.5" spans="1:12">
      <c r="A470" s="26"/>
      <c r="B470" s="26"/>
      <c r="C470" s="26"/>
      <c r="D470" s="26"/>
      <c r="E470" s="26"/>
      <c r="F470" s="26"/>
      <c r="G470" s="26"/>
      <c r="H470" s="26"/>
      <c r="I470" s="26"/>
      <c r="J470" s="26"/>
      <c r="K470" s="26"/>
      <c r="L470" s="26"/>
    </row>
    <row r="471" ht="14.5" spans="1:12">
      <c r="A471" s="26"/>
      <c r="B471" s="26"/>
      <c r="C471" s="26"/>
      <c r="D471" s="26"/>
      <c r="E471" s="26"/>
      <c r="F471" s="26"/>
      <c r="G471" s="26"/>
      <c r="H471" s="26"/>
      <c r="I471" s="26"/>
      <c r="J471" s="26"/>
      <c r="K471" s="26"/>
      <c r="L471" s="26"/>
    </row>
    <row r="472" ht="14.5" spans="1:12">
      <c r="A472" s="26"/>
      <c r="B472" s="26"/>
      <c r="C472" s="26"/>
      <c r="D472" s="26"/>
      <c r="E472" s="26"/>
      <c r="F472" s="26"/>
      <c r="G472" s="26"/>
      <c r="H472" s="26"/>
      <c r="I472" s="26"/>
      <c r="J472" s="26"/>
      <c r="K472" s="26"/>
      <c r="L472" s="26"/>
    </row>
    <row r="473" ht="14.5" spans="1:12">
      <c r="A473" s="26"/>
      <c r="B473" s="26"/>
      <c r="C473" s="26"/>
      <c r="D473" s="26"/>
      <c r="E473" s="26"/>
      <c r="F473" s="26"/>
      <c r="G473" s="26"/>
      <c r="H473" s="26"/>
      <c r="I473" s="26"/>
      <c r="J473" s="26"/>
      <c r="K473" s="26"/>
      <c r="L473" s="26"/>
    </row>
    <row r="474" ht="14.5" spans="1:12">
      <c r="A474" s="26"/>
      <c r="B474" s="26"/>
      <c r="C474" s="26"/>
      <c r="D474" s="26"/>
      <c r="E474" s="26"/>
      <c r="F474" s="26"/>
      <c r="G474" s="26"/>
      <c r="H474" s="26"/>
      <c r="I474" s="26"/>
      <c r="J474" s="26"/>
      <c r="K474" s="26"/>
      <c r="L474" s="26"/>
    </row>
    <row r="475" ht="14.5" spans="1:12">
      <c r="A475" s="26"/>
      <c r="B475" s="26"/>
      <c r="C475" s="26"/>
      <c r="D475" s="26"/>
      <c r="E475" s="26"/>
      <c r="F475" s="26"/>
      <c r="G475" s="26"/>
      <c r="H475" s="26"/>
      <c r="I475" s="26"/>
      <c r="J475" s="26"/>
      <c r="K475" s="26"/>
      <c r="L475" s="26"/>
    </row>
    <row r="476" ht="14.5" spans="1:12">
      <c r="A476" s="26"/>
      <c r="B476" s="26"/>
      <c r="C476" s="26"/>
      <c r="D476" s="26"/>
      <c r="E476" s="26"/>
      <c r="F476" s="26"/>
      <c r="G476" s="26"/>
      <c r="H476" s="26"/>
      <c r="I476" s="26"/>
      <c r="J476" s="26"/>
      <c r="K476" s="26"/>
      <c r="L476" s="26"/>
    </row>
    <row r="477" ht="14.5" spans="1:12">
      <c r="A477" s="26"/>
      <c r="B477" s="26"/>
      <c r="C477" s="26"/>
      <c r="D477" s="26"/>
      <c r="E477" s="26"/>
      <c r="F477" s="26"/>
      <c r="G477" s="26"/>
      <c r="H477" s="26"/>
      <c r="I477" s="26"/>
      <c r="J477" s="26"/>
      <c r="K477" s="26"/>
      <c r="L477" s="26"/>
    </row>
    <row r="478" ht="14.5" spans="1:12">
      <c r="A478" s="26"/>
      <c r="B478" s="26"/>
      <c r="C478" s="26"/>
      <c r="D478" s="26"/>
      <c r="E478" s="26"/>
      <c r="F478" s="26"/>
      <c r="G478" s="26"/>
      <c r="H478" s="26"/>
      <c r="I478" s="26"/>
      <c r="J478" s="26"/>
      <c r="K478" s="26"/>
      <c r="L478" s="26"/>
    </row>
    <row r="479" ht="14.5" spans="1:12">
      <c r="A479" s="26"/>
      <c r="B479" s="26"/>
      <c r="C479" s="26"/>
      <c r="D479" s="26"/>
      <c r="E479" s="26"/>
      <c r="F479" s="26"/>
      <c r="G479" s="26"/>
      <c r="H479" s="26"/>
      <c r="I479" s="26"/>
      <c r="J479" s="26"/>
      <c r="K479" s="26"/>
      <c r="L479" s="26"/>
    </row>
    <row r="480" ht="14.5" spans="1:12">
      <c r="A480" s="26"/>
      <c r="B480" s="26"/>
      <c r="C480" s="26"/>
      <c r="D480" s="26"/>
      <c r="E480" s="26"/>
      <c r="F480" s="26"/>
      <c r="G480" s="26"/>
      <c r="H480" s="26"/>
      <c r="I480" s="26"/>
      <c r="J480" s="26"/>
      <c r="K480" s="26"/>
      <c r="L480" s="26"/>
    </row>
    <row r="484" ht="14.5" spans="1:12">
      <c r="A484" s="26"/>
      <c r="B484" s="26"/>
      <c r="C484" s="26"/>
      <c r="D484" s="26"/>
      <c r="E484" s="44"/>
      <c r="F484" s="26"/>
      <c r="G484" s="26"/>
      <c r="H484" s="26"/>
      <c r="I484" s="26"/>
      <c r="J484" s="26"/>
      <c r="K484" s="26"/>
      <c r="L484" s="26"/>
    </row>
    <row r="485" ht="15.25" spans="1:12">
      <c r="A485" s="26"/>
      <c r="B485" s="26"/>
      <c r="C485" s="45"/>
      <c r="D485" s="45"/>
      <c r="E485" s="45"/>
      <c r="F485" s="27"/>
      <c r="G485" s="27"/>
      <c r="H485" s="27"/>
      <c r="I485" s="27"/>
      <c r="J485" s="27"/>
      <c r="K485" s="27"/>
      <c r="L485" s="27"/>
    </row>
    <row r="486" ht="14.5" spans="1:12">
      <c r="A486" s="26"/>
      <c r="B486" s="26"/>
      <c r="C486" s="26"/>
      <c r="D486" s="26"/>
      <c r="E486" s="26"/>
      <c r="F486" s="26"/>
      <c r="G486" s="26"/>
      <c r="H486" s="26"/>
      <c r="I486" s="26"/>
      <c r="J486" s="26"/>
      <c r="K486" s="26"/>
      <c r="L486" s="26"/>
    </row>
    <row r="487" ht="14.5" spans="1:12">
      <c r="A487" s="26"/>
      <c r="B487" s="26"/>
      <c r="C487" s="26"/>
      <c r="D487" s="26"/>
      <c r="E487" s="26"/>
      <c r="F487" s="26"/>
      <c r="G487" s="26"/>
      <c r="H487" s="26"/>
      <c r="I487" s="26"/>
      <c r="J487" s="26"/>
      <c r="K487" s="26"/>
      <c r="L487" s="26"/>
    </row>
    <row r="488" ht="14.5" spans="1:12">
      <c r="A488" s="26"/>
      <c r="B488" s="26"/>
      <c r="C488" s="26"/>
      <c r="D488" s="26"/>
      <c r="E488" s="26"/>
      <c r="F488" s="26"/>
      <c r="G488" s="26"/>
      <c r="H488" s="26"/>
      <c r="I488" s="26"/>
      <c r="J488" s="26"/>
      <c r="K488" s="26"/>
      <c r="L488" s="26"/>
    </row>
    <row r="489" ht="14.5" spans="1:12">
      <c r="A489" s="26"/>
      <c r="B489" s="26"/>
      <c r="C489" s="26"/>
      <c r="D489" s="26"/>
      <c r="E489" s="26"/>
      <c r="F489" s="26"/>
      <c r="G489" s="26"/>
      <c r="H489" s="26"/>
      <c r="I489" s="26"/>
      <c r="J489" s="26"/>
      <c r="K489" s="26"/>
      <c r="L489" s="26"/>
    </row>
    <row r="490" ht="14.5" spans="1:12">
      <c r="A490" s="26"/>
      <c r="B490" s="26"/>
      <c r="C490" s="26"/>
      <c r="D490" s="26"/>
      <c r="E490" s="26"/>
      <c r="F490" s="26"/>
      <c r="G490" s="26"/>
      <c r="H490" s="26"/>
      <c r="I490" s="26"/>
      <c r="J490" s="26"/>
      <c r="K490" s="26"/>
      <c r="L490" s="26"/>
    </row>
    <row r="491" ht="14.5" spans="1:12">
      <c r="A491" s="26"/>
      <c r="B491" s="26"/>
      <c r="C491" s="26"/>
      <c r="D491" s="26"/>
      <c r="E491" s="26"/>
      <c r="F491" s="26"/>
      <c r="G491" s="26"/>
      <c r="H491" s="26"/>
      <c r="I491" s="26"/>
      <c r="J491" s="26"/>
      <c r="K491" s="26"/>
      <c r="L491" s="26"/>
    </row>
    <row r="492" ht="14.5" spans="1:12">
      <c r="A492" s="26"/>
      <c r="B492" s="26"/>
      <c r="C492" s="26"/>
      <c r="D492" s="26"/>
      <c r="E492" s="26"/>
      <c r="F492" s="26"/>
      <c r="G492" s="26"/>
      <c r="H492" s="26"/>
      <c r="I492" s="26"/>
      <c r="J492" s="26"/>
      <c r="K492" s="26"/>
      <c r="L492" s="26"/>
    </row>
    <row r="493" ht="14.5" spans="1:12">
      <c r="A493" s="26"/>
      <c r="B493" s="26"/>
      <c r="C493" s="26"/>
      <c r="D493" s="26"/>
      <c r="E493" s="26"/>
      <c r="F493" s="26"/>
      <c r="G493" s="26"/>
      <c r="H493" s="26"/>
      <c r="I493" s="26"/>
      <c r="J493" s="26"/>
      <c r="K493" s="26"/>
      <c r="L493" s="26"/>
    </row>
    <row r="494" ht="14.5" spans="1:12">
      <c r="A494" s="26"/>
      <c r="B494" s="26"/>
      <c r="C494" s="26"/>
      <c r="D494" s="26"/>
      <c r="E494" s="26"/>
      <c r="F494" s="26"/>
      <c r="G494" s="26"/>
      <c r="H494" s="26"/>
      <c r="I494" s="26"/>
      <c r="J494" s="26"/>
      <c r="K494" s="26"/>
      <c r="L494" s="26"/>
    </row>
    <row r="495" ht="14.5" spans="1:12">
      <c r="A495" s="26"/>
      <c r="B495" s="26"/>
      <c r="C495" s="26"/>
      <c r="D495" s="26"/>
      <c r="E495" s="26"/>
      <c r="F495" s="26"/>
      <c r="G495" s="26"/>
      <c r="H495" s="26"/>
      <c r="I495" s="26"/>
      <c r="J495" s="26"/>
      <c r="K495" s="26"/>
      <c r="L495" s="26"/>
    </row>
    <row r="496" ht="14.5" spans="1:12">
      <c r="A496" s="26"/>
      <c r="B496" s="26"/>
      <c r="C496" s="26"/>
      <c r="D496" s="26"/>
      <c r="E496" s="26"/>
      <c r="F496" s="26"/>
      <c r="G496" s="26"/>
      <c r="H496" s="26"/>
      <c r="I496" s="26"/>
      <c r="J496" s="26"/>
      <c r="K496" s="26"/>
      <c r="L496" s="26"/>
    </row>
    <row r="497" ht="14.5" spans="1:12">
      <c r="A497" s="26"/>
      <c r="B497" s="26"/>
      <c r="C497" s="26"/>
      <c r="D497" s="26"/>
      <c r="E497" s="26"/>
      <c r="F497" s="26"/>
      <c r="G497" s="26"/>
      <c r="H497" s="26"/>
      <c r="I497" s="26"/>
      <c r="J497" s="26"/>
      <c r="K497" s="26"/>
      <c r="L497" s="26"/>
    </row>
    <row r="498" ht="14.5" spans="1:12">
      <c r="A498" s="26"/>
      <c r="B498" s="26"/>
      <c r="C498" s="26"/>
      <c r="D498" s="26"/>
      <c r="E498" s="26"/>
      <c r="F498" s="26"/>
      <c r="G498" s="26"/>
      <c r="H498" s="26"/>
      <c r="I498" s="26"/>
      <c r="J498" s="26"/>
      <c r="K498" s="26"/>
      <c r="L498" s="26"/>
    </row>
    <row r="499" ht="14.5" spans="1:12">
      <c r="A499" s="26"/>
      <c r="B499" s="26"/>
      <c r="C499" s="26"/>
      <c r="D499" s="26"/>
      <c r="E499" s="26"/>
      <c r="F499" s="26"/>
      <c r="G499" s="26"/>
      <c r="H499" s="26"/>
      <c r="I499" s="26"/>
      <c r="J499" s="26"/>
      <c r="K499" s="26"/>
      <c r="L499" s="26"/>
    </row>
    <row r="500" ht="14.5" spans="1:12">
      <c r="A500" s="26"/>
      <c r="B500" s="26"/>
      <c r="C500" s="26"/>
      <c r="D500" s="26"/>
      <c r="E500" s="26"/>
      <c r="F500" s="26"/>
      <c r="G500" s="26"/>
      <c r="H500" s="26"/>
      <c r="I500" s="26"/>
      <c r="J500" s="26"/>
      <c r="K500" s="26"/>
      <c r="L500" s="26"/>
    </row>
    <row r="501" ht="14.5" spans="1:12">
      <c r="A501" s="26"/>
      <c r="B501" s="26"/>
      <c r="C501" s="26"/>
      <c r="D501" s="26"/>
      <c r="E501" s="26"/>
      <c r="F501" s="26"/>
      <c r="G501" s="26"/>
      <c r="H501" s="26"/>
      <c r="I501" s="26"/>
      <c r="J501" s="26"/>
      <c r="K501" s="26"/>
      <c r="L501" s="26"/>
    </row>
    <row r="502" ht="14.5" spans="1:12">
      <c r="A502" s="26"/>
      <c r="B502" s="26"/>
      <c r="C502" s="26"/>
      <c r="D502" s="26"/>
      <c r="E502" s="26"/>
      <c r="F502" s="26"/>
      <c r="G502" s="26"/>
      <c r="H502" s="26"/>
      <c r="I502" s="26"/>
      <c r="J502" s="26"/>
      <c r="K502" s="26"/>
      <c r="L502" s="26"/>
    </row>
    <row r="503" ht="14.5" spans="1:12">
      <c r="A503" s="26"/>
      <c r="B503" s="26"/>
      <c r="C503" s="26"/>
      <c r="D503" s="26"/>
      <c r="E503" s="26"/>
      <c r="F503" s="26"/>
      <c r="G503" s="26"/>
      <c r="H503" s="26"/>
      <c r="I503" s="26"/>
      <c r="J503" s="26"/>
      <c r="K503" s="26"/>
      <c r="L503" s="26"/>
    </row>
    <row r="504" ht="14.5" spans="1:12">
      <c r="A504" s="26"/>
      <c r="B504" s="26"/>
      <c r="C504" s="26"/>
      <c r="D504" s="26"/>
      <c r="E504" s="26"/>
      <c r="F504" s="26"/>
      <c r="G504" s="26"/>
      <c r="H504" s="26"/>
      <c r="I504" s="26"/>
      <c r="J504" s="26"/>
      <c r="K504" s="26"/>
      <c r="L504" s="26"/>
    </row>
    <row r="505" ht="14.5" spans="1:12">
      <c r="A505" s="26"/>
      <c r="B505" s="26"/>
      <c r="C505" s="26"/>
      <c r="D505" s="26"/>
      <c r="E505" s="26"/>
      <c r="F505" s="26"/>
      <c r="G505" s="26"/>
      <c r="H505" s="26"/>
      <c r="I505" s="26"/>
      <c r="J505" s="26"/>
      <c r="K505" s="26"/>
      <c r="L505" s="26"/>
    </row>
    <row r="506" ht="14.5" spans="1:12">
      <c r="A506" s="26"/>
      <c r="B506" s="26"/>
      <c r="C506" s="26"/>
      <c r="D506" s="26"/>
      <c r="E506" s="26"/>
      <c r="F506" s="26"/>
      <c r="G506" s="26"/>
      <c r="H506" s="26"/>
      <c r="I506" s="26"/>
      <c r="J506" s="26"/>
      <c r="K506" s="26"/>
      <c r="L506" s="26"/>
    </row>
    <row r="507" ht="14.5" spans="1:12">
      <c r="A507" s="26"/>
      <c r="B507" s="26"/>
      <c r="C507" s="26"/>
      <c r="D507" s="26"/>
      <c r="E507" s="26"/>
      <c r="F507" s="26"/>
      <c r="G507" s="26"/>
      <c r="H507" s="26"/>
      <c r="I507" s="26"/>
      <c r="J507" s="26"/>
      <c r="K507" s="26"/>
      <c r="L507" s="26"/>
    </row>
    <row r="508" ht="14.5" spans="1:12">
      <c r="A508" s="26"/>
      <c r="B508" s="26"/>
      <c r="C508" s="26"/>
      <c r="D508" s="26"/>
      <c r="E508" s="26"/>
      <c r="F508" s="26"/>
      <c r="G508" s="26"/>
      <c r="H508" s="26"/>
      <c r="I508" s="26"/>
      <c r="J508" s="26"/>
      <c r="K508" s="26"/>
      <c r="L508" s="26"/>
    </row>
    <row r="509" ht="14.5" spans="1:12">
      <c r="A509" s="26"/>
      <c r="B509" s="26"/>
      <c r="C509" s="26"/>
      <c r="D509" s="26"/>
      <c r="E509" s="26"/>
      <c r="F509" s="26"/>
      <c r="G509" s="26"/>
      <c r="H509" s="26"/>
      <c r="I509" s="26"/>
      <c r="J509" s="26"/>
      <c r="K509" s="26"/>
      <c r="L509" s="26"/>
    </row>
    <row r="510" ht="14.5" spans="1:12">
      <c r="A510" s="26"/>
      <c r="B510" s="26"/>
      <c r="C510" s="26"/>
      <c r="D510" s="26"/>
      <c r="E510" s="26"/>
      <c r="F510" s="26"/>
      <c r="G510" s="26"/>
      <c r="H510" s="26"/>
      <c r="I510" s="26"/>
      <c r="J510" s="26"/>
      <c r="K510" s="26"/>
      <c r="L510" s="26"/>
    </row>
    <row r="511" ht="14.5" spans="1:12">
      <c r="A511" s="26"/>
      <c r="B511" s="26"/>
      <c r="C511" s="26"/>
      <c r="D511" s="26"/>
      <c r="E511" s="26"/>
      <c r="F511" s="26"/>
      <c r="G511" s="26"/>
      <c r="H511" s="26"/>
      <c r="I511" s="26"/>
      <c r="J511" s="26"/>
      <c r="K511" s="26"/>
      <c r="L511" s="26"/>
    </row>
    <row r="512" ht="14.5" spans="1:12">
      <c r="A512" s="26"/>
      <c r="B512" s="26"/>
      <c r="C512" s="26"/>
      <c r="D512" s="26"/>
      <c r="E512" s="26"/>
      <c r="F512" s="26"/>
      <c r="G512" s="26"/>
      <c r="H512" s="26"/>
      <c r="I512" s="26"/>
      <c r="J512" s="26"/>
      <c r="K512" s="26"/>
      <c r="L512" s="26"/>
    </row>
    <row r="513" ht="14.5" spans="1:12">
      <c r="A513" s="26"/>
      <c r="B513" s="26"/>
      <c r="C513" s="26"/>
      <c r="D513" s="26"/>
      <c r="E513" s="26"/>
      <c r="F513" s="26"/>
      <c r="G513" s="26"/>
      <c r="H513" s="26"/>
      <c r="I513" s="26"/>
      <c r="J513" s="26"/>
      <c r="K513" s="26"/>
      <c r="L513" s="26"/>
    </row>
    <row r="514" ht="14.5" spans="1:12">
      <c r="A514" s="26"/>
      <c r="B514" s="26"/>
      <c r="C514" s="26"/>
      <c r="D514" s="26"/>
      <c r="E514" s="26"/>
      <c r="F514" s="26"/>
      <c r="G514" s="26"/>
      <c r="H514" s="26"/>
      <c r="I514" s="26"/>
      <c r="J514" s="26"/>
      <c r="K514" s="26"/>
      <c r="L514" s="26"/>
    </row>
    <row r="515" ht="14.5" spans="1:12">
      <c r="A515" s="26"/>
      <c r="B515" s="26"/>
      <c r="C515" s="26"/>
      <c r="D515" s="26"/>
      <c r="E515" s="26"/>
      <c r="F515" s="26"/>
      <c r="G515" s="26"/>
      <c r="H515" s="26"/>
      <c r="I515" s="26"/>
      <c r="J515" s="26"/>
      <c r="K515" s="26"/>
      <c r="L515" s="26"/>
    </row>
    <row r="516" ht="14.5" spans="1:12">
      <c r="A516" s="26"/>
      <c r="B516" s="26"/>
      <c r="C516" s="26"/>
      <c r="D516" s="26"/>
      <c r="E516" s="26"/>
      <c r="F516" s="26"/>
      <c r="G516" s="26"/>
      <c r="H516" s="26"/>
      <c r="I516" s="26"/>
      <c r="J516" s="26"/>
      <c r="K516" s="26"/>
      <c r="L516" s="26"/>
    </row>
    <row r="517" ht="14.5" spans="1:12">
      <c r="A517" s="26"/>
      <c r="B517" s="26"/>
      <c r="C517" s="26"/>
      <c r="D517" s="26"/>
      <c r="E517" s="26"/>
      <c r="F517" s="26"/>
      <c r="G517" s="26"/>
      <c r="H517" s="26"/>
      <c r="I517" s="26"/>
      <c r="J517" s="26"/>
      <c r="K517" s="26"/>
      <c r="L517" s="26"/>
    </row>
    <row r="518" ht="14.5" spans="1:12">
      <c r="A518" s="26"/>
      <c r="B518" s="26"/>
      <c r="C518" s="26"/>
      <c r="D518" s="26"/>
      <c r="E518" s="26"/>
      <c r="F518" s="26"/>
      <c r="G518" s="26"/>
      <c r="H518" s="26"/>
      <c r="I518" s="26"/>
      <c r="J518" s="26"/>
      <c r="K518" s="26"/>
      <c r="L518" s="26"/>
    </row>
    <row r="519" ht="14.5" spans="1:12">
      <c r="A519" s="26"/>
      <c r="B519" s="26"/>
      <c r="C519" s="26"/>
      <c r="D519" s="26"/>
      <c r="E519" s="26"/>
      <c r="F519" s="26"/>
      <c r="G519" s="26"/>
      <c r="H519" s="26"/>
      <c r="I519" s="26"/>
      <c r="J519" s="26"/>
      <c r="K519" s="26"/>
      <c r="L519" s="26"/>
    </row>
    <row r="520" ht="14.5" spans="1:12">
      <c r="A520" s="26"/>
      <c r="B520" s="26"/>
      <c r="C520" s="26"/>
      <c r="D520" s="26"/>
      <c r="E520" s="26"/>
      <c r="F520" s="26"/>
      <c r="G520" s="26"/>
      <c r="H520" s="26"/>
      <c r="I520" s="26"/>
      <c r="J520" s="26"/>
      <c r="K520" s="26"/>
      <c r="L520" s="26"/>
    </row>
    <row r="521" ht="14.5" spans="1:12">
      <c r="A521" s="26"/>
      <c r="B521" s="26"/>
      <c r="C521" s="26"/>
      <c r="D521" s="26"/>
      <c r="E521" s="26"/>
      <c r="F521" s="26"/>
      <c r="G521" s="26"/>
      <c r="H521" s="26"/>
      <c r="I521" s="26"/>
      <c r="J521" s="26"/>
      <c r="K521" s="26"/>
      <c r="L521" s="26"/>
    </row>
    <row r="522" ht="14.5" spans="1:12">
      <c r="A522" s="26"/>
      <c r="B522" s="26"/>
      <c r="C522" s="26"/>
      <c r="D522" s="26"/>
      <c r="E522" s="26"/>
      <c r="F522" s="26"/>
      <c r="G522" s="26"/>
      <c r="H522" s="26"/>
      <c r="I522" s="26"/>
      <c r="J522" s="26"/>
      <c r="K522" s="26"/>
      <c r="L522" s="26"/>
    </row>
    <row r="523" ht="14.5" spans="1:12">
      <c r="A523" s="26"/>
      <c r="B523" s="26"/>
      <c r="C523" s="26"/>
      <c r="D523" s="26"/>
      <c r="E523" s="26"/>
      <c r="F523" s="26"/>
      <c r="G523" s="26"/>
      <c r="H523" s="26"/>
      <c r="I523" s="26"/>
      <c r="J523" s="26"/>
      <c r="K523" s="26"/>
      <c r="L523" s="26"/>
    </row>
    <row r="524" ht="14.5" spans="1:12">
      <c r="A524" s="26"/>
      <c r="B524" s="26"/>
      <c r="C524" s="26"/>
      <c r="D524" s="26"/>
      <c r="E524" s="26"/>
      <c r="F524" s="26"/>
      <c r="G524" s="26"/>
      <c r="H524" s="26"/>
      <c r="I524" s="26"/>
      <c r="J524" s="26"/>
      <c r="K524" s="26"/>
      <c r="L524" s="26"/>
    </row>
    <row r="525" ht="14.5" spans="1:12">
      <c r="A525" s="26"/>
      <c r="B525" s="26"/>
      <c r="C525" s="26"/>
      <c r="D525" s="26"/>
      <c r="E525" s="26"/>
      <c r="F525" s="26"/>
      <c r="G525" s="26"/>
      <c r="H525" s="26"/>
      <c r="I525" s="26"/>
      <c r="J525" s="26"/>
      <c r="K525" s="26"/>
      <c r="L525" s="26"/>
    </row>
    <row r="526" ht="14.5" spans="1:12">
      <c r="A526" s="26"/>
      <c r="B526" s="26"/>
      <c r="C526" s="26"/>
      <c r="D526" s="26"/>
      <c r="E526" s="26"/>
      <c r="F526" s="26"/>
      <c r="G526" s="26"/>
      <c r="H526" s="26"/>
      <c r="I526" s="26"/>
      <c r="J526" s="26"/>
      <c r="K526" s="26"/>
      <c r="L526" s="26"/>
    </row>
    <row r="527" ht="14.5" spans="1:12">
      <c r="A527" s="26"/>
      <c r="B527" s="26"/>
      <c r="C527" s="26"/>
      <c r="D527" s="26"/>
      <c r="E527" s="26"/>
      <c r="F527" s="26"/>
      <c r="G527" s="26"/>
      <c r="H527" s="26"/>
      <c r="I527" s="26"/>
      <c r="J527" s="26"/>
      <c r="K527" s="26"/>
      <c r="L527" s="26"/>
    </row>
    <row r="528" ht="14.5" spans="1:12">
      <c r="A528" s="26"/>
      <c r="B528" s="26"/>
      <c r="C528" s="26"/>
      <c r="D528" s="26"/>
      <c r="E528" s="26"/>
      <c r="F528" s="26"/>
      <c r="G528" s="26"/>
      <c r="H528" s="26"/>
      <c r="I528" s="26"/>
      <c r="J528" s="26"/>
      <c r="K528" s="26"/>
      <c r="L528" s="26"/>
    </row>
    <row r="529" ht="14.5" spans="1:12">
      <c r="A529" s="26"/>
      <c r="B529" s="26"/>
      <c r="C529" s="26"/>
      <c r="D529" s="26"/>
      <c r="E529" s="26"/>
      <c r="F529" s="26"/>
      <c r="G529" s="26"/>
      <c r="H529" s="26"/>
      <c r="I529" s="26"/>
      <c r="J529" s="26"/>
      <c r="K529" s="26"/>
      <c r="L529" s="26"/>
    </row>
    <row r="530" ht="14.5" spans="1:12">
      <c r="A530" s="26"/>
      <c r="B530" s="26"/>
      <c r="C530" s="26"/>
      <c r="D530" s="26"/>
      <c r="E530" s="26"/>
      <c r="F530" s="26"/>
      <c r="G530" s="26"/>
      <c r="H530" s="26"/>
      <c r="I530" s="26"/>
      <c r="J530" s="26"/>
      <c r="K530" s="26"/>
      <c r="L530" s="26"/>
    </row>
    <row r="531" ht="14.5" spans="1:12">
      <c r="A531" s="26"/>
      <c r="B531" s="26"/>
      <c r="C531" s="26"/>
      <c r="D531" s="26"/>
      <c r="E531" s="26"/>
      <c r="F531" s="26"/>
      <c r="G531" s="26"/>
      <c r="H531" s="26"/>
      <c r="I531" s="26"/>
      <c r="J531" s="26"/>
      <c r="K531" s="26"/>
      <c r="L531" s="26"/>
    </row>
    <row r="532" ht="14.5" spans="1:12">
      <c r="A532" s="26"/>
      <c r="B532" s="26"/>
      <c r="C532" s="26"/>
      <c r="D532" s="26"/>
      <c r="E532" s="26"/>
      <c r="F532" s="26"/>
      <c r="G532" s="26"/>
      <c r="H532" s="26"/>
      <c r="I532" s="26"/>
      <c r="J532" s="26"/>
      <c r="K532" s="26"/>
      <c r="L532" s="26"/>
    </row>
    <row r="533" ht="14.5" spans="1:12">
      <c r="A533" s="26"/>
      <c r="B533" s="26"/>
      <c r="C533" s="26"/>
      <c r="D533" s="26"/>
      <c r="E533" s="26"/>
      <c r="F533" s="26"/>
      <c r="G533" s="26"/>
      <c r="H533" s="26"/>
      <c r="I533" s="26"/>
      <c r="J533" s="26"/>
      <c r="K533" s="26"/>
      <c r="L533" s="26"/>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workbookViewId="0">
      <selection activeCell="F4" sqref="F4"/>
    </sheetView>
  </sheetViews>
  <sheetFormatPr defaultColWidth="9" defaultRowHeight="12.5"/>
  <cols>
    <col min="3" max="3" width="15.5454545454545" customWidth="1"/>
    <col min="5" max="5" width="17.1818181818182" customWidth="1"/>
    <col min="6" max="12" width="12.8181818181818"/>
    <col min="18" max="18" width="15.4545454545455" customWidth="1"/>
    <col min="19" max="19" width="15.7272727272727" customWidth="1"/>
    <col min="20" max="20" width="14.1818181818182" customWidth="1"/>
  </cols>
  <sheetData>
    <row r="1" ht="14.5" spans="1:25">
      <c r="A1" s="26"/>
      <c r="B1" s="26"/>
      <c r="C1" s="26"/>
      <c r="D1" s="26"/>
      <c r="E1" s="26"/>
      <c r="F1" s="26"/>
      <c r="G1" s="26"/>
      <c r="H1" s="26"/>
      <c r="I1" s="26"/>
      <c r="J1" s="26"/>
      <c r="K1" s="26"/>
      <c r="L1" s="28"/>
      <c r="M1" s="26"/>
      <c r="N1" s="26"/>
      <c r="O1" s="26"/>
      <c r="P1" s="26"/>
      <c r="S1" s="28">
        <v>1</v>
      </c>
      <c r="T1" s="28">
        <v>1</v>
      </c>
      <c r="U1" s="28">
        <v>1</v>
      </c>
      <c r="V1" s="28">
        <v>1</v>
      </c>
      <c r="W1" s="28">
        <v>1</v>
      </c>
      <c r="X1" s="28">
        <v>1</v>
      </c>
      <c r="Y1" s="28">
        <v>1</v>
      </c>
    </row>
    <row r="2" ht="14.5" spans="1:25">
      <c r="A2" s="26"/>
      <c r="B2" s="26"/>
      <c r="C2" s="26"/>
      <c r="D2" s="26"/>
      <c r="E2" s="44" t="s">
        <v>447</v>
      </c>
      <c r="F2" s="26"/>
      <c r="G2" s="26"/>
      <c r="H2" s="26"/>
      <c r="I2" s="26"/>
      <c r="J2" s="26"/>
      <c r="K2" s="26"/>
      <c r="L2" s="26"/>
      <c r="M2" s="26"/>
      <c r="N2" s="26"/>
      <c r="O2" s="26"/>
      <c r="P2" s="26"/>
      <c r="S2" s="28">
        <v>1</v>
      </c>
      <c r="T2" s="28">
        <v>1</v>
      </c>
      <c r="U2" s="28">
        <v>1</v>
      </c>
      <c r="V2" s="28">
        <v>1</v>
      </c>
      <c r="W2" s="28">
        <v>1</v>
      </c>
      <c r="X2" s="28">
        <v>1</v>
      </c>
      <c r="Y2" s="28">
        <v>1</v>
      </c>
    </row>
    <row r="3" ht="15.25" spans="1:25">
      <c r="A3" s="26"/>
      <c r="B3" s="26"/>
      <c r="C3" s="45" t="s">
        <v>13</v>
      </c>
      <c r="D3" s="45" t="s">
        <v>391</v>
      </c>
      <c r="E3" s="45" t="s">
        <v>392</v>
      </c>
      <c r="F3" s="27" t="s">
        <v>393</v>
      </c>
      <c r="G3" s="27" t="s">
        <v>394</v>
      </c>
      <c r="H3" s="27" t="s">
        <v>395</v>
      </c>
      <c r="I3" s="27" t="s">
        <v>396</v>
      </c>
      <c r="J3" s="27" t="s">
        <v>397</v>
      </c>
      <c r="K3" s="27" t="s">
        <v>398</v>
      </c>
      <c r="L3" s="27" t="s">
        <v>399</v>
      </c>
      <c r="M3" s="26"/>
      <c r="N3" s="26"/>
      <c r="O3" s="26"/>
      <c r="P3" s="26"/>
      <c r="S3" s="28">
        <v>1</v>
      </c>
      <c r="T3" s="28">
        <v>1</v>
      </c>
      <c r="U3" s="28">
        <v>1</v>
      </c>
      <c r="V3" s="28">
        <v>1</v>
      </c>
      <c r="W3" s="28">
        <v>1</v>
      </c>
      <c r="X3" s="28">
        <v>1</v>
      </c>
      <c r="Y3" s="28">
        <v>1</v>
      </c>
    </row>
    <row r="4" ht="14.5" spans="1:25">
      <c r="A4" s="35" t="s">
        <v>35</v>
      </c>
      <c r="B4" s="26"/>
      <c r="C4" s="26" t="s">
        <v>314</v>
      </c>
      <c r="D4" s="26" t="s">
        <v>218</v>
      </c>
      <c r="E4" s="26" t="s">
        <v>197</v>
      </c>
      <c r="F4" s="28">
        <f>ENERGY_CONSUME_SPLIT!E63*'TechSpaceHeat-COM'!S1/'TechSpaceHeat-COM'!F134/'TechSpaceHeat-COM'!F199</f>
        <v>0.0139538899492479</v>
      </c>
      <c r="G4" s="28">
        <f>ENERGY_CONSUME_SPLIT!F63*'TechSpaceHeat-COM'!T1/'TechSpaceHeat-COM'!G134/'TechSpaceHeat-COM'!G199</f>
        <v>0.0160839264754859</v>
      </c>
      <c r="H4" s="28">
        <f>ENERGY_CONSUME_SPLIT!G63*'TechSpaceHeat-COM'!U1/'TechSpaceHeat-COM'!H134/'TechSpaceHeat-COM'!H199</f>
        <v>0.0187211971163202</v>
      </c>
      <c r="I4" s="28">
        <f>ENERGY_CONSUME_SPLIT!H63*'TechSpaceHeat-COM'!V1/'TechSpaceHeat-COM'!I134/'TechSpaceHeat-COM'!I199</f>
        <v>0.0048802716845021</v>
      </c>
      <c r="J4" s="28">
        <f>ENERGY_CONSUME_SPLIT!I63*'TechSpaceHeat-COM'!W1/'TechSpaceHeat-COM'!J134/'TechSpaceHeat-COM'!J199</f>
        <v>0.00530470264834606</v>
      </c>
      <c r="K4" s="28">
        <f>ENERGY_CONSUME_SPLIT!J63*'TechSpaceHeat-COM'!X1/'TechSpaceHeat-COM'!K134/'TechSpaceHeat-COM'!K199</f>
        <v>0.00171486545585884</v>
      </c>
      <c r="L4" s="28">
        <f>ENERGY_CONSUME_SPLIT!K63*'TechSpaceHeat-COM'!Y1/'TechSpaceHeat-COM'!L134/'TechSpaceHeat-COM'!L199</f>
        <v>0.0151854739117224</v>
      </c>
      <c r="M4" s="46"/>
      <c r="N4" s="46" t="s">
        <v>449</v>
      </c>
      <c r="O4" s="46"/>
      <c r="P4" s="46"/>
      <c r="S4" s="28">
        <v>1</v>
      </c>
      <c r="T4" s="28">
        <v>1</v>
      </c>
      <c r="U4" s="28">
        <v>1</v>
      </c>
      <c r="V4" s="28">
        <v>1</v>
      </c>
      <c r="W4" s="28">
        <v>1</v>
      </c>
      <c r="X4" s="28">
        <v>1</v>
      </c>
      <c r="Y4" s="28">
        <v>1</v>
      </c>
    </row>
    <row r="5" ht="14.5" spans="1:25">
      <c r="A5" s="35" t="s">
        <v>113</v>
      </c>
      <c r="B5" s="26"/>
      <c r="C5" s="26" t="s">
        <v>315</v>
      </c>
      <c r="D5" s="26" t="s">
        <v>222</v>
      </c>
      <c r="E5" s="26" t="s">
        <v>197</v>
      </c>
      <c r="F5" s="28">
        <f>ENERGY_CONSUME_SPLIT!E64*'TechSpaceHeat-COM'!S2/'TechSpaceHeat-COM'!F135/'TechSpaceHeat-COM'!F200</f>
        <v>1.11910648240192</v>
      </c>
      <c r="G5" s="28">
        <f>ENERGY_CONSUME_SPLIT!F64*'TechSpaceHeat-COM'!T2/'TechSpaceHeat-COM'!G135/'TechSpaceHeat-COM'!G200</f>
        <v>0.802658034366485</v>
      </c>
      <c r="H5" s="28">
        <f>ENERGY_CONSUME_SPLIT!G64*'TechSpaceHeat-COM'!U2/'TechSpaceHeat-COM'!H135/'TechSpaceHeat-COM'!H200</f>
        <v>8.1396620116091</v>
      </c>
      <c r="I5" s="28">
        <f>ENERGY_CONSUME_SPLIT!H64*'TechSpaceHeat-COM'!V2/'TechSpaceHeat-COM'!I135/'TechSpaceHeat-COM'!I200</f>
        <v>0.981516004979263</v>
      </c>
      <c r="J5" s="28">
        <f>ENERGY_CONSUME_SPLIT!I64*'TechSpaceHeat-COM'!W2/'TechSpaceHeat-COM'!J135/'TechSpaceHeat-COM'!J200</f>
        <v>0.973573738461569</v>
      </c>
      <c r="K5" s="28">
        <f>ENERGY_CONSUME_SPLIT!J64*'TechSpaceHeat-COM'!X2/'TechSpaceHeat-COM'!K135/'TechSpaceHeat-COM'!K200</f>
        <v>3.07204365112212</v>
      </c>
      <c r="L5" s="28">
        <f>ENERGY_CONSUME_SPLIT!K64*'TechSpaceHeat-COM'!Y2/'TechSpaceHeat-COM'!L135/'TechSpaceHeat-COM'!L200</f>
        <v>1.57954042088173</v>
      </c>
      <c r="M5" s="46"/>
      <c r="N5" s="46"/>
      <c r="O5" s="46"/>
      <c r="P5" s="46"/>
      <c r="S5" s="28">
        <v>1</v>
      </c>
      <c r="T5" s="28">
        <v>1</v>
      </c>
      <c r="U5" s="28">
        <v>1</v>
      </c>
      <c r="V5" s="28">
        <v>1</v>
      </c>
      <c r="W5" s="28">
        <v>1</v>
      </c>
      <c r="X5" s="28">
        <v>1</v>
      </c>
      <c r="Y5" s="28">
        <v>1</v>
      </c>
    </row>
    <row r="6" ht="14.5" spans="1:25">
      <c r="A6" s="32" t="s">
        <v>61</v>
      </c>
      <c r="B6" s="26"/>
      <c r="C6" s="26" t="s">
        <v>316</v>
      </c>
      <c r="D6" s="26" t="s">
        <v>224</v>
      </c>
      <c r="E6" s="26" t="s">
        <v>197</v>
      </c>
      <c r="F6" s="28">
        <f>ENERGY_CONSUME_SPLIT!E65*'TechSpaceHeat-COM'!S3/'TechSpaceHeat-COM'!F136/'TechSpaceHeat-COM'!F201</f>
        <v>0.0357631527172252</v>
      </c>
      <c r="G6" s="28">
        <f>ENERGY_CONSUME_SPLIT!F65*'TechSpaceHeat-COM'!T3/'TechSpaceHeat-COM'!G136/'TechSpaceHeat-COM'!G201</f>
        <v>0.130524910682227</v>
      </c>
      <c r="H6" s="28">
        <f>ENERGY_CONSUME_SPLIT!G65*'TechSpaceHeat-COM'!U3/'TechSpaceHeat-COM'!H136/'TechSpaceHeat-COM'!H201</f>
        <v>0</v>
      </c>
      <c r="I6" s="28">
        <f>ENERGY_CONSUME_SPLIT!H65*'TechSpaceHeat-COM'!V3/'TechSpaceHeat-COM'!I136/'TechSpaceHeat-COM'!I201</f>
        <v>0</v>
      </c>
      <c r="J6" s="28">
        <f>ENERGY_CONSUME_SPLIT!I65*'TechSpaceHeat-COM'!W3/'TechSpaceHeat-COM'!J136/'TechSpaceHeat-COM'!J201</f>
        <v>0</v>
      </c>
      <c r="K6" s="28">
        <f>ENERGY_CONSUME_SPLIT!J65*'TechSpaceHeat-COM'!X3/'TechSpaceHeat-COM'!K136/'TechSpaceHeat-COM'!K201</f>
        <v>0</v>
      </c>
      <c r="L6" s="28">
        <f>ENERGY_CONSUME_SPLIT!K65*'TechSpaceHeat-COM'!Y3/'TechSpaceHeat-COM'!L136/'TechSpaceHeat-COM'!L201</f>
        <v>0</v>
      </c>
      <c r="M6" s="46"/>
      <c r="N6" s="46"/>
      <c r="O6" s="46"/>
      <c r="P6" s="46"/>
      <c r="S6" s="28">
        <v>1</v>
      </c>
      <c r="T6" s="28">
        <v>1</v>
      </c>
      <c r="U6" s="28">
        <v>1</v>
      </c>
      <c r="V6" s="28">
        <v>1</v>
      </c>
      <c r="W6" s="28">
        <v>1</v>
      </c>
      <c r="X6" s="28">
        <v>1</v>
      </c>
      <c r="Y6" s="28">
        <v>1</v>
      </c>
    </row>
    <row r="7" ht="14.5" spans="1:25">
      <c r="A7" s="31" t="s">
        <v>65</v>
      </c>
      <c r="B7" s="26"/>
      <c r="C7" s="26" t="s">
        <v>317</v>
      </c>
      <c r="D7" s="26" t="s">
        <v>226</v>
      </c>
      <c r="E7" s="26" t="s">
        <v>197</v>
      </c>
      <c r="F7" s="28">
        <f>ENERGY_CONSUME_SPLIT!E66*'TechSpaceHeat-COM'!S4/'TechSpaceHeat-COM'!F137/'TechSpaceHeat-COM'!F202</f>
        <v>0</v>
      </c>
      <c r="G7" s="28">
        <f>ENERGY_CONSUME_SPLIT!F66*'TechSpaceHeat-COM'!T4/'TechSpaceHeat-COM'!G137/'TechSpaceHeat-COM'!G202</f>
        <v>0</v>
      </c>
      <c r="H7" s="28">
        <f>ENERGY_CONSUME_SPLIT!G66*'TechSpaceHeat-COM'!U4/'TechSpaceHeat-COM'!H137/'TechSpaceHeat-COM'!H202</f>
        <v>0</v>
      </c>
      <c r="I7" s="28">
        <f>ENERGY_CONSUME_SPLIT!H66*'TechSpaceHeat-COM'!V4/'TechSpaceHeat-COM'!I137/'TechSpaceHeat-COM'!I202</f>
        <v>0</v>
      </c>
      <c r="J7" s="28">
        <f>ENERGY_CONSUME_SPLIT!I66*'TechSpaceHeat-COM'!W4/'TechSpaceHeat-COM'!J137/'TechSpaceHeat-COM'!J202</f>
        <v>0</v>
      </c>
      <c r="K7" s="28">
        <f>ENERGY_CONSUME_SPLIT!J66*'TechSpaceHeat-COM'!X4/'TechSpaceHeat-COM'!K137/'TechSpaceHeat-COM'!K202</f>
        <v>0</v>
      </c>
      <c r="L7" s="28">
        <f>ENERGY_CONSUME_SPLIT!K66*'TechSpaceHeat-COM'!Y4/'TechSpaceHeat-COM'!L137/'TechSpaceHeat-COM'!L202</f>
        <v>0</v>
      </c>
      <c r="M7" s="46"/>
      <c r="N7" s="46"/>
      <c r="O7" s="46"/>
      <c r="P7" s="46"/>
      <c r="S7" s="28">
        <v>1</v>
      </c>
      <c r="T7" s="28">
        <v>1</v>
      </c>
      <c r="U7" s="28">
        <v>1</v>
      </c>
      <c r="V7" s="28">
        <v>1</v>
      </c>
      <c r="W7" s="28">
        <v>1</v>
      </c>
      <c r="X7" s="28">
        <v>1</v>
      </c>
      <c r="Y7" s="28">
        <v>1</v>
      </c>
    </row>
    <row r="8" ht="14.5" spans="1:25">
      <c r="A8" s="31" t="s">
        <v>70</v>
      </c>
      <c r="B8" s="26"/>
      <c r="C8" s="26" t="s">
        <v>318</v>
      </c>
      <c r="D8" s="26" t="s">
        <v>228</v>
      </c>
      <c r="E8" s="26" t="s">
        <v>197</v>
      </c>
      <c r="F8" s="28">
        <f>ENERGY_CONSUME_SPLIT!E67*'TechSpaceHeat-COM'!S5/'TechSpaceHeat-COM'!F138/'TechSpaceHeat-COM'!F203</f>
        <v>0</v>
      </c>
      <c r="G8" s="28">
        <f>ENERGY_CONSUME_SPLIT!F67*'TechSpaceHeat-COM'!T5/'TechSpaceHeat-COM'!G138/'TechSpaceHeat-COM'!G203</f>
        <v>0</v>
      </c>
      <c r="H8" s="28">
        <f>ENERGY_CONSUME_SPLIT!G67*'TechSpaceHeat-COM'!U5/'TechSpaceHeat-COM'!H138/'TechSpaceHeat-COM'!H203</f>
        <v>0</v>
      </c>
      <c r="I8" s="28">
        <f>ENERGY_CONSUME_SPLIT!H67*'TechSpaceHeat-COM'!V5/'TechSpaceHeat-COM'!I138/'TechSpaceHeat-COM'!I203</f>
        <v>0</v>
      </c>
      <c r="J8" s="28">
        <f>ENERGY_CONSUME_SPLIT!I67*'TechSpaceHeat-COM'!W5/'TechSpaceHeat-COM'!J138/'TechSpaceHeat-COM'!J203</f>
        <v>0</v>
      </c>
      <c r="K8" s="28">
        <f>ENERGY_CONSUME_SPLIT!J67*'TechSpaceHeat-COM'!X5/'TechSpaceHeat-COM'!K138/'TechSpaceHeat-COM'!K203</f>
        <v>0</v>
      </c>
      <c r="L8" s="28">
        <f>ENERGY_CONSUME_SPLIT!K67*'TechSpaceHeat-COM'!Y5/'TechSpaceHeat-COM'!L138/'TechSpaceHeat-COM'!L203</f>
        <v>0</v>
      </c>
      <c r="M8" s="46"/>
      <c r="N8" s="46"/>
      <c r="O8" s="46"/>
      <c r="P8" s="46"/>
      <c r="S8" s="28">
        <v>1</v>
      </c>
      <c r="T8" s="28">
        <v>1</v>
      </c>
      <c r="U8" s="28">
        <v>1</v>
      </c>
      <c r="V8" s="28">
        <v>1</v>
      </c>
      <c r="W8" s="28">
        <v>1</v>
      </c>
      <c r="X8" s="28">
        <v>1</v>
      </c>
      <c r="Y8" s="28">
        <v>1</v>
      </c>
    </row>
    <row r="9" ht="14.5" spans="1:25">
      <c r="A9" s="34" t="s">
        <v>75</v>
      </c>
      <c r="B9" s="26"/>
      <c r="C9" s="26" t="s">
        <v>319</v>
      </c>
      <c r="D9" s="26" t="s">
        <v>136</v>
      </c>
      <c r="E9" s="26" t="s">
        <v>197</v>
      </c>
      <c r="F9" s="28">
        <f>ENERGY_CONSUME_SPLIT!E68*'TechSpaceHeat-COM'!S6/'TechSpaceHeat-COM'!F139/'TechSpaceHeat-COM'!F204</f>
        <v>0</v>
      </c>
      <c r="G9" s="28">
        <f>ENERGY_CONSUME_SPLIT!F68*'TechSpaceHeat-COM'!T6/'TechSpaceHeat-COM'!G139/'TechSpaceHeat-COM'!G204</f>
        <v>0.071969629571971</v>
      </c>
      <c r="H9" s="28">
        <f>ENERGY_CONSUME_SPLIT!G68*'TechSpaceHeat-COM'!U6/'TechSpaceHeat-COM'!H139/'TechSpaceHeat-COM'!H204</f>
        <v>0.374556396161551</v>
      </c>
      <c r="I9" s="28">
        <f>ENERGY_CONSUME_SPLIT!H68*'TechSpaceHeat-COM'!V6/'TechSpaceHeat-COM'!I139/'TechSpaceHeat-COM'!I204</f>
        <v>0.0279858917877715</v>
      </c>
      <c r="J9" s="28">
        <f>ENERGY_CONSUME_SPLIT!I68*'TechSpaceHeat-COM'!W6/'TechSpaceHeat-COM'!J139/'TechSpaceHeat-COM'!J204</f>
        <v>0</v>
      </c>
      <c r="K9" s="28">
        <f>ENERGY_CONSUME_SPLIT!J68*'TechSpaceHeat-COM'!X6/'TechSpaceHeat-COM'!K139/'TechSpaceHeat-COM'!K204</f>
        <v>0.11862791925163</v>
      </c>
      <c r="L9" s="28">
        <f>ENERGY_CONSUME_SPLIT!K68*'TechSpaceHeat-COM'!Y6/'TechSpaceHeat-COM'!L139/'TechSpaceHeat-COM'!L204</f>
        <v>0</v>
      </c>
      <c r="M9" s="46"/>
      <c r="N9" s="46"/>
      <c r="O9" s="46"/>
      <c r="P9" s="46"/>
      <c r="S9" s="28">
        <v>1</v>
      </c>
      <c r="T9" s="28">
        <v>1</v>
      </c>
      <c r="U9" s="28">
        <v>1</v>
      </c>
      <c r="V9" s="28">
        <v>1</v>
      </c>
      <c r="W9" s="28">
        <v>1</v>
      </c>
      <c r="X9" s="28">
        <v>1</v>
      </c>
      <c r="Y9" s="28">
        <v>1</v>
      </c>
    </row>
    <row r="10" ht="14.5" spans="1:25">
      <c r="A10" s="35" t="s">
        <v>35</v>
      </c>
      <c r="B10" s="26"/>
      <c r="C10" s="26" t="s">
        <v>320</v>
      </c>
      <c r="D10" s="26" t="s">
        <v>218</v>
      </c>
      <c r="E10" s="26" t="s">
        <v>199</v>
      </c>
      <c r="F10" s="28">
        <f>ENERGY_CONSUME_SPLIT!Q63*S7/F140/F205</f>
        <v>0.0558155597969916</v>
      </c>
      <c r="G10" s="28">
        <f>ENERGY_CONSUME_SPLIT!R63*T7/G140/G205</f>
        <v>0.0595105279592979</v>
      </c>
      <c r="H10" s="28">
        <f>ENERGY_CONSUME_SPLIT!S63*U7/H140/H205</f>
        <v>0.0636520701954885</v>
      </c>
      <c r="I10" s="28">
        <f>ENERGY_CONSUME_SPLIT!T63*V7/I140/I205</f>
        <v>0.0162675722816737</v>
      </c>
      <c r="J10" s="28">
        <f>ENERGY_CONSUME_SPLIT!U63*W7/J140/J205</f>
        <v>0.0123776395128075</v>
      </c>
      <c r="K10" s="28">
        <f>ENERGY_CONSUME_SPLIT!V63*X7/K140/K205</f>
        <v>0.0240081163820237</v>
      </c>
      <c r="L10" s="28">
        <f>ENERGY_CONSUME_SPLIT!W63*Y7/L140/L205</f>
        <v>0.0516306112998562</v>
      </c>
      <c r="M10" s="46"/>
      <c r="N10" s="46" t="s">
        <v>450</v>
      </c>
      <c r="O10" s="46"/>
      <c r="P10" s="46"/>
      <c r="S10" s="28">
        <v>1</v>
      </c>
      <c r="T10" s="28">
        <v>1</v>
      </c>
      <c r="U10" s="28">
        <v>1</v>
      </c>
      <c r="V10" s="28">
        <v>1</v>
      </c>
      <c r="W10" s="28">
        <v>1</v>
      </c>
      <c r="X10" s="28">
        <v>1</v>
      </c>
      <c r="Y10" s="28">
        <v>1</v>
      </c>
    </row>
    <row r="11" ht="14.5" spans="1:25">
      <c r="A11" s="35" t="s">
        <v>113</v>
      </c>
      <c r="B11" s="26"/>
      <c r="C11" s="26" t="s">
        <v>321</v>
      </c>
      <c r="D11" s="26" t="s">
        <v>222</v>
      </c>
      <c r="E11" s="26" t="s">
        <v>199</v>
      </c>
      <c r="F11" s="28">
        <f>ENERGY_CONSUME_SPLIT!Q64*S8/F141/F206</f>
        <v>3.03757473794807</v>
      </c>
      <c r="G11" s="28">
        <f>ENERGY_CONSUME_SPLIT!R64*T8/G141/G206</f>
        <v>2.14042142497729</v>
      </c>
      <c r="H11" s="28">
        <f>ENERGY_CONSUME_SPLIT!S64*U8/H141/H206</f>
        <v>21.7776387595369</v>
      </c>
      <c r="I11" s="28">
        <f>ENERGY_CONSUME_SPLIT!T64*V8/I141/I206</f>
        <v>2.42492189465465</v>
      </c>
      <c r="J11" s="28">
        <f>ENERGY_CONSUME_SPLIT!U64*W8/J141/J206</f>
        <v>2.04962892307699</v>
      </c>
      <c r="K11" s="28">
        <f>ENERGY_CONSUME_SPLIT!V64*X8/K141/K206</f>
        <v>8.63493350585678</v>
      </c>
      <c r="L11" s="28">
        <f>ENERGY_CONSUME_SPLIT!W64*Y8/L141/L206</f>
        <v>4.93606381525542</v>
      </c>
      <c r="M11" s="46"/>
      <c r="N11" s="46"/>
      <c r="O11" s="46"/>
      <c r="P11" s="46"/>
      <c r="S11" s="28">
        <v>1</v>
      </c>
      <c r="T11" s="28">
        <v>1</v>
      </c>
      <c r="U11" s="28">
        <v>1</v>
      </c>
      <c r="V11" s="28">
        <v>1</v>
      </c>
      <c r="W11" s="28">
        <v>1</v>
      </c>
      <c r="X11" s="28">
        <v>1</v>
      </c>
      <c r="Y11" s="28">
        <v>1</v>
      </c>
    </row>
    <row r="12" ht="14.5" spans="1:25">
      <c r="A12" s="32" t="s">
        <v>61</v>
      </c>
      <c r="B12" s="26"/>
      <c r="C12" s="26" t="s">
        <v>322</v>
      </c>
      <c r="D12" s="26" t="s">
        <v>224</v>
      </c>
      <c r="E12" s="26" t="s">
        <v>199</v>
      </c>
      <c r="F12" s="28">
        <f>ENERGY_CONSUME_SPLIT!Q65*S9/F142/F207</f>
        <v>0.0715263054344504</v>
      </c>
      <c r="G12" s="28">
        <f>ENERGY_CONSUME_SPLIT!R65*T9/G142/G207</f>
        <v>0.304558124925197</v>
      </c>
      <c r="H12" s="28">
        <f>ENERGY_CONSUME_SPLIT!S65*U9/H142/H207</f>
        <v>0.185597297071549</v>
      </c>
      <c r="I12" s="28">
        <f>ENERGY_CONSUME_SPLIT!T65*V9/I142/I207</f>
        <v>0</v>
      </c>
      <c r="J12" s="28">
        <f>ENERGY_CONSUME_SPLIT!U65*W9/J142/J207</f>
        <v>0</v>
      </c>
      <c r="K12" s="28">
        <f>ENERGY_CONSUME_SPLIT!V65*X9/K142/K207</f>
        <v>0</v>
      </c>
      <c r="L12" s="28">
        <f>ENERGY_CONSUME_SPLIT!W65*Y9/L142/L207</f>
        <v>0</v>
      </c>
      <c r="M12" s="46"/>
      <c r="N12" s="46"/>
      <c r="O12" s="46"/>
      <c r="P12" s="46"/>
      <c r="S12" s="28">
        <v>1</v>
      </c>
      <c r="T12" s="28">
        <v>1</v>
      </c>
      <c r="U12" s="28">
        <v>1</v>
      </c>
      <c r="V12" s="28">
        <v>1</v>
      </c>
      <c r="W12" s="28">
        <v>1</v>
      </c>
      <c r="X12" s="28">
        <v>1</v>
      </c>
      <c r="Y12" s="28">
        <v>1</v>
      </c>
    </row>
    <row r="13" ht="14.5" spans="1:25">
      <c r="A13" s="31" t="s">
        <v>65</v>
      </c>
      <c r="B13" s="26"/>
      <c r="C13" s="26" t="s">
        <v>323</v>
      </c>
      <c r="D13" s="26" t="s">
        <v>226</v>
      </c>
      <c r="E13" s="26" t="s">
        <v>199</v>
      </c>
      <c r="F13" s="28">
        <f>ENERGY_CONSUME_SPLIT!Q66*S10/F143/F208</f>
        <v>0</v>
      </c>
      <c r="G13" s="28">
        <f>ENERGY_CONSUME_SPLIT!R66*T10/G143/G208</f>
        <v>0</v>
      </c>
      <c r="H13" s="28">
        <f>ENERGY_CONSUME_SPLIT!S66*U10/H143/H208</f>
        <v>0</v>
      </c>
      <c r="I13" s="28">
        <f>ENERGY_CONSUME_SPLIT!T66*V10/I143/I208</f>
        <v>0</v>
      </c>
      <c r="J13" s="28">
        <f>ENERGY_CONSUME_SPLIT!U66*W10/J143/J208</f>
        <v>0</v>
      </c>
      <c r="K13" s="28">
        <f>ENERGY_CONSUME_SPLIT!V66*X10/K143/K208</f>
        <v>0</v>
      </c>
      <c r="L13" s="28">
        <f>ENERGY_CONSUME_SPLIT!W66*Y10/L143/L208</f>
        <v>0</v>
      </c>
      <c r="M13" s="46"/>
      <c r="N13" s="46"/>
      <c r="O13" s="46"/>
      <c r="P13" s="46"/>
      <c r="S13" s="28">
        <v>1</v>
      </c>
      <c r="T13" s="28">
        <v>1</v>
      </c>
      <c r="U13" s="28">
        <v>1</v>
      </c>
      <c r="V13" s="28">
        <v>1</v>
      </c>
      <c r="W13" s="28">
        <v>1</v>
      </c>
      <c r="X13" s="28">
        <v>1</v>
      </c>
      <c r="Y13" s="28">
        <v>1</v>
      </c>
    </row>
    <row r="14" ht="14.5" spans="1:25">
      <c r="A14" s="31" t="s">
        <v>70</v>
      </c>
      <c r="B14" s="26"/>
      <c r="C14" s="26" t="s">
        <v>324</v>
      </c>
      <c r="D14" s="26" t="s">
        <v>228</v>
      </c>
      <c r="E14" s="26" t="s">
        <v>199</v>
      </c>
      <c r="F14" s="28">
        <f>ENERGY_CONSUME_SPLIT!Q67*S11/F144/F209</f>
        <v>0</v>
      </c>
      <c r="G14" s="28">
        <f>ENERGY_CONSUME_SPLIT!R67*T11/G144/G209</f>
        <v>0</v>
      </c>
      <c r="H14" s="28">
        <f>ENERGY_CONSUME_SPLIT!S67*U11/H144/H209</f>
        <v>0</v>
      </c>
      <c r="I14" s="28">
        <f>ENERGY_CONSUME_SPLIT!T67*V11/I144/I209</f>
        <v>0</v>
      </c>
      <c r="J14" s="28">
        <f>ENERGY_CONSUME_SPLIT!U67*W11/J144/J209</f>
        <v>0</v>
      </c>
      <c r="K14" s="28">
        <f>ENERGY_CONSUME_SPLIT!V67*X11/K144/K209</f>
        <v>0</v>
      </c>
      <c r="L14" s="28">
        <f>ENERGY_CONSUME_SPLIT!W67*Y11/L144/L209</f>
        <v>0</v>
      </c>
      <c r="M14" s="46"/>
      <c r="N14" s="46"/>
      <c r="O14" s="46"/>
      <c r="P14" s="46"/>
      <c r="S14" s="28">
        <v>1</v>
      </c>
      <c r="T14" s="28">
        <v>1</v>
      </c>
      <c r="U14" s="28">
        <v>1</v>
      </c>
      <c r="V14" s="28">
        <v>1</v>
      </c>
      <c r="W14" s="28">
        <v>1</v>
      </c>
      <c r="X14" s="28">
        <v>1</v>
      </c>
      <c r="Y14" s="28">
        <v>1</v>
      </c>
    </row>
    <row r="15" ht="14.5" spans="1:25">
      <c r="A15" s="34" t="s">
        <v>75</v>
      </c>
      <c r="B15" s="26"/>
      <c r="C15" s="26" t="s">
        <v>325</v>
      </c>
      <c r="D15" s="26" t="s">
        <v>136</v>
      </c>
      <c r="E15" s="26" t="s">
        <v>199</v>
      </c>
      <c r="F15" s="28">
        <f>ENERGY_CONSUME_SPLIT!Q68*S12/F145/F210</f>
        <v>0.0935775451470622</v>
      </c>
      <c r="G15" s="28">
        <f>ENERGY_CONSUME_SPLIT!R68*T12/G145/G210</f>
        <v>0.143939259143942</v>
      </c>
      <c r="H15" s="28">
        <f>ENERGY_CONSUME_SPLIT!S68*U12/H145/H210</f>
        <v>0.973846630020032</v>
      </c>
      <c r="I15" s="28">
        <f>ENERGY_CONSUME_SPLIT!T68*V12/I145/I210</f>
        <v>0.055971783575543</v>
      </c>
      <c r="J15" s="28">
        <f>ENERGY_CONSUME_SPLIT!U68*W12/J145/J210</f>
        <v>0</v>
      </c>
      <c r="K15" s="28">
        <f>ENERGY_CONSUME_SPLIT!V68*X12/K145/K210</f>
        <v>0.355883757754889</v>
      </c>
      <c r="L15" s="28">
        <f>ENERGY_CONSUME_SPLIT!W68*Y12/L145/L210</f>
        <v>0.0680973838081124</v>
      </c>
      <c r="M15" s="46"/>
      <c r="N15" s="46"/>
      <c r="O15" s="46"/>
      <c r="P15" s="46"/>
      <c r="S15" s="28">
        <v>1</v>
      </c>
      <c r="T15" s="28">
        <v>1</v>
      </c>
      <c r="U15" s="28">
        <v>1</v>
      </c>
      <c r="V15" s="28">
        <v>1</v>
      </c>
      <c r="W15" s="28">
        <v>1</v>
      </c>
      <c r="X15" s="28">
        <v>1</v>
      </c>
      <c r="Y15" s="28">
        <v>1</v>
      </c>
    </row>
    <row r="16" ht="14.5" spans="1:25">
      <c r="A16" s="35" t="s">
        <v>35</v>
      </c>
      <c r="B16" s="26"/>
      <c r="C16" s="26" t="s">
        <v>326</v>
      </c>
      <c r="D16" s="26" t="s">
        <v>218</v>
      </c>
      <c r="E16" s="26" t="s">
        <v>201</v>
      </c>
      <c r="F16" s="28">
        <f>ENERGY_CONSUME_SPLIT!AC63*'TechSpaceHeat-COM'!S13/'TechSpaceHeat-COM'!F146/'TechSpaceHeat-COM'!F211</f>
        <v>0.0111631119593983</v>
      </c>
      <c r="G16" s="28">
        <f>ENERGY_CONSUME_SPLIT!AD63*'TechSpaceHeat-COM'!T13/'TechSpaceHeat-COM'!G146/'TechSpaceHeat-COM'!G211</f>
        <v>0.00965035588529155</v>
      </c>
      <c r="H16" s="28">
        <f>ENERGY_CONSUME_SPLIT!AE63*'TechSpaceHeat-COM'!U13/'TechSpaceHeat-COM'!H146/'TechSpaceHeat-COM'!H211</f>
        <v>0.0149769576930561</v>
      </c>
      <c r="I16" s="28">
        <f>ENERGY_CONSUME_SPLIT!AF63*'TechSpaceHeat-COM'!V13/'TechSpaceHeat-COM'!I146/'TechSpaceHeat-COM'!I211</f>
        <v>0.0048802716845021</v>
      </c>
      <c r="J16" s="28">
        <f>ENERGY_CONSUME_SPLIT!AG63*'TechSpaceHeat-COM'!W13/'TechSpaceHeat-COM'!J146/'TechSpaceHeat-COM'!J211</f>
        <v>0.00530470264834606</v>
      </c>
      <c r="K16" s="28">
        <f>ENERGY_CONSUME_SPLIT!AH63*'TechSpaceHeat-COM'!X13/'TechSpaceHeat-COM'!K146/'TechSpaceHeat-COM'!K211</f>
        <v>0.00171486545585884</v>
      </c>
      <c r="L16" s="28">
        <f>ENERGY_CONSUME_SPLIT!AI63*'TechSpaceHeat-COM'!Y13/'TechSpaceHeat-COM'!L146/'TechSpaceHeat-COM'!L211</f>
        <v>0.0121483791293779</v>
      </c>
      <c r="M16" s="46"/>
      <c r="N16" s="29" t="s">
        <v>451</v>
      </c>
      <c r="O16" s="46"/>
      <c r="P16" s="46"/>
      <c r="S16" s="28">
        <v>1</v>
      </c>
      <c r="T16" s="28">
        <v>1</v>
      </c>
      <c r="U16" s="28">
        <v>1</v>
      </c>
      <c r="V16" s="28">
        <v>1</v>
      </c>
      <c r="W16" s="28">
        <v>1</v>
      </c>
      <c r="X16" s="28">
        <v>1</v>
      </c>
      <c r="Y16" s="28">
        <v>1</v>
      </c>
    </row>
    <row r="17" ht="14.5" spans="1:25">
      <c r="A17" s="35" t="s">
        <v>113</v>
      </c>
      <c r="B17" s="26"/>
      <c r="C17" s="26" t="s">
        <v>327</v>
      </c>
      <c r="D17" s="26" t="s">
        <v>222</v>
      </c>
      <c r="E17" s="26" t="s">
        <v>201</v>
      </c>
      <c r="F17" s="28">
        <f>ENERGY_CONSUME_SPLIT!AC64*'TechSpaceHeat-COM'!S14/'TechSpaceHeat-COM'!F147/'TechSpaceHeat-COM'!F212</f>
        <v>0.799361773144229</v>
      </c>
      <c r="G17" s="28">
        <f>ENERGY_CONSUME_SPLIT!AD64*'TechSpaceHeat-COM'!T14/'TechSpaceHeat-COM'!G147/'TechSpaceHeat-COM'!G212</f>
        <v>0.508350088432107</v>
      </c>
      <c r="H17" s="28">
        <f>ENERGY_CONSUME_SPLIT!AE64*'TechSpaceHeat-COM'!U14/'TechSpaceHeat-COM'!H147/'TechSpaceHeat-COM'!H212</f>
        <v>6.36079547927069</v>
      </c>
      <c r="I17" s="28">
        <f>ENERGY_CONSUME_SPLIT!AF64*'TechSpaceHeat-COM'!V14/'TechSpaceHeat-COM'!I147/'TechSpaceHeat-COM'!I212</f>
        <v>0.923779769392248</v>
      </c>
      <c r="J17" s="28">
        <f>ENERGY_CONSUME_SPLIT!AG64*'TechSpaceHeat-COM'!W14/'TechSpaceHeat-COM'!J147/'TechSpaceHeat-COM'!J212</f>
        <v>1.02481446153849</v>
      </c>
      <c r="K17" s="28">
        <f>ENERGY_CONSUME_SPLIT!AH64*'TechSpaceHeat-COM'!X14/'TechSpaceHeat-COM'!K147/'TechSpaceHeat-COM'!K212</f>
        <v>2.73993082397378</v>
      </c>
      <c r="L17" s="28">
        <f>ENERGY_CONSUME_SPLIT!AI64*'TechSpaceHeat-COM'!Y14/'TechSpaceHeat-COM'!L147/'TechSpaceHeat-COM'!L212</f>
        <v>1.38209786827152</v>
      </c>
      <c r="M17" s="46"/>
      <c r="N17" s="46"/>
      <c r="O17" s="46"/>
      <c r="P17" s="46"/>
      <c r="S17" s="28">
        <v>1</v>
      </c>
      <c r="T17" s="28">
        <v>1</v>
      </c>
      <c r="U17" s="28">
        <v>1</v>
      </c>
      <c r="V17" s="28">
        <v>1</v>
      </c>
      <c r="W17" s="28">
        <v>1</v>
      </c>
      <c r="X17" s="28">
        <v>1</v>
      </c>
      <c r="Y17" s="28">
        <v>1</v>
      </c>
    </row>
    <row r="18" ht="14.5" spans="1:25">
      <c r="A18" s="32" t="s">
        <v>61</v>
      </c>
      <c r="B18" s="26"/>
      <c r="C18" s="26" t="s">
        <v>328</v>
      </c>
      <c r="D18" s="26" t="s">
        <v>224</v>
      </c>
      <c r="E18" s="26" t="s">
        <v>201</v>
      </c>
      <c r="F18" s="28">
        <f>ENERGY_CONSUME_SPLIT!AC65*'TechSpaceHeat-COM'!S15/'TechSpaceHeat-COM'!F148/'TechSpaceHeat-COM'!F213</f>
        <v>0.0357631527172252</v>
      </c>
      <c r="G18" s="28">
        <f>ENERGY_CONSUME_SPLIT!AD65*'TechSpaceHeat-COM'!T15/'TechSpaceHeat-COM'!G148/'TechSpaceHeat-COM'!G213</f>
        <v>0.087016607121485</v>
      </c>
      <c r="H18" s="28">
        <f>ENERGY_CONSUME_SPLIT!AE65*'TechSpaceHeat-COM'!U15/'TechSpaceHeat-COM'!H148/'TechSpaceHeat-COM'!H213</f>
        <v>0.123731531381032</v>
      </c>
      <c r="I18" s="28">
        <f>ENERGY_CONSUME_SPLIT!AF65*'TechSpaceHeat-COM'!V15/'TechSpaceHeat-COM'!I148/'TechSpaceHeat-COM'!I213</f>
        <v>0</v>
      </c>
      <c r="J18" s="28">
        <f>ENERGY_CONSUME_SPLIT!AG65*'TechSpaceHeat-COM'!W15/'TechSpaceHeat-COM'!J148/'TechSpaceHeat-COM'!J213</f>
        <v>0</v>
      </c>
      <c r="K18" s="28">
        <f>ENERGY_CONSUME_SPLIT!AH65*'TechSpaceHeat-COM'!X15/'TechSpaceHeat-COM'!K148/'TechSpaceHeat-COM'!K213</f>
        <v>0</v>
      </c>
      <c r="L18" s="28">
        <f>ENERGY_CONSUME_SPLIT!AI65*'TechSpaceHeat-COM'!Y15/'TechSpaceHeat-COM'!L148/'TechSpaceHeat-COM'!L213</f>
        <v>0</v>
      </c>
      <c r="M18" s="46"/>
      <c r="N18" s="46"/>
      <c r="O18" s="46"/>
      <c r="P18" s="46"/>
      <c r="S18" s="28">
        <v>1</v>
      </c>
      <c r="T18" s="28">
        <v>1</v>
      </c>
      <c r="U18" s="28">
        <v>1</v>
      </c>
      <c r="V18" s="28">
        <v>1</v>
      </c>
      <c r="W18" s="28">
        <v>1</v>
      </c>
      <c r="X18" s="28">
        <v>1</v>
      </c>
      <c r="Y18" s="28">
        <v>1</v>
      </c>
    </row>
    <row r="19" ht="14.5" spans="1:25">
      <c r="A19" s="31" t="s">
        <v>65</v>
      </c>
      <c r="B19" s="26"/>
      <c r="C19" s="26" t="s">
        <v>329</v>
      </c>
      <c r="D19" s="26" t="s">
        <v>226</v>
      </c>
      <c r="E19" s="26" t="s">
        <v>201</v>
      </c>
      <c r="F19" s="28">
        <f>ENERGY_CONSUME_SPLIT!AC66*'TechSpaceHeat-COM'!S16/'TechSpaceHeat-COM'!F149/'TechSpaceHeat-COM'!F214</f>
        <v>0</v>
      </c>
      <c r="G19" s="28">
        <f>ENERGY_CONSUME_SPLIT!AD66*'TechSpaceHeat-COM'!T16/'TechSpaceHeat-COM'!G149/'TechSpaceHeat-COM'!G214</f>
        <v>0</v>
      </c>
      <c r="H19" s="28">
        <f>ENERGY_CONSUME_SPLIT!AE66*'TechSpaceHeat-COM'!U16/'TechSpaceHeat-COM'!H149/'TechSpaceHeat-COM'!H214</f>
        <v>0</v>
      </c>
      <c r="I19" s="28">
        <f>ENERGY_CONSUME_SPLIT!AF66*'TechSpaceHeat-COM'!V16/'TechSpaceHeat-COM'!I149/'TechSpaceHeat-COM'!I214</f>
        <v>0</v>
      </c>
      <c r="J19" s="28">
        <f>ENERGY_CONSUME_SPLIT!AG66*'TechSpaceHeat-COM'!W16/'TechSpaceHeat-COM'!J149/'TechSpaceHeat-COM'!J214</f>
        <v>0</v>
      </c>
      <c r="K19" s="28">
        <f>ENERGY_CONSUME_SPLIT!AH66*'TechSpaceHeat-COM'!X16/'TechSpaceHeat-COM'!K149/'TechSpaceHeat-COM'!K214</f>
        <v>0</v>
      </c>
      <c r="L19" s="28">
        <f>ENERGY_CONSUME_SPLIT!AI66*'TechSpaceHeat-COM'!Y16/'TechSpaceHeat-COM'!L149/'TechSpaceHeat-COM'!L214</f>
        <v>0</v>
      </c>
      <c r="M19" s="46"/>
      <c r="N19" s="46"/>
      <c r="O19" s="46"/>
      <c r="P19" s="46"/>
      <c r="S19" s="28">
        <v>1</v>
      </c>
      <c r="T19" s="28">
        <v>1</v>
      </c>
      <c r="U19" s="28">
        <v>1</v>
      </c>
      <c r="V19" s="28">
        <v>1</v>
      </c>
      <c r="W19" s="28">
        <v>1</v>
      </c>
      <c r="X19" s="28">
        <v>1</v>
      </c>
      <c r="Y19" s="28">
        <v>1</v>
      </c>
    </row>
    <row r="20" ht="14.5" spans="1:25">
      <c r="A20" s="31" t="s">
        <v>70</v>
      </c>
      <c r="B20" s="26"/>
      <c r="C20" s="26" t="s">
        <v>330</v>
      </c>
      <c r="D20" s="26" t="s">
        <v>228</v>
      </c>
      <c r="E20" s="26" t="s">
        <v>201</v>
      </c>
      <c r="F20" s="28">
        <f>ENERGY_CONSUME_SPLIT!AC67*'TechSpaceHeat-COM'!S17/'TechSpaceHeat-COM'!F150/'TechSpaceHeat-COM'!F215</f>
        <v>0</v>
      </c>
      <c r="G20" s="28">
        <f>ENERGY_CONSUME_SPLIT!AD67*'TechSpaceHeat-COM'!T17/'TechSpaceHeat-COM'!G150/'TechSpaceHeat-COM'!G215</f>
        <v>0</v>
      </c>
      <c r="H20" s="28">
        <f>ENERGY_CONSUME_SPLIT!AE67*'TechSpaceHeat-COM'!U17/'TechSpaceHeat-COM'!H150/'TechSpaceHeat-COM'!H215</f>
        <v>0</v>
      </c>
      <c r="I20" s="28">
        <f>ENERGY_CONSUME_SPLIT!AF67*'TechSpaceHeat-COM'!V17/'TechSpaceHeat-COM'!I150/'TechSpaceHeat-COM'!I215</f>
        <v>0</v>
      </c>
      <c r="J20" s="28">
        <f>ENERGY_CONSUME_SPLIT!AG67*'TechSpaceHeat-COM'!W17/'TechSpaceHeat-COM'!J150/'TechSpaceHeat-COM'!J215</f>
        <v>0</v>
      </c>
      <c r="K20" s="28">
        <f>ENERGY_CONSUME_SPLIT!AH67*'TechSpaceHeat-COM'!X17/'TechSpaceHeat-COM'!K150/'TechSpaceHeat-COM'!K215</f>
        <v>0</v>
      </c>
      <c r="L20" s="28">
        <f>ENERGY_CONSUME_SPLIT!AI67*'TechSpaceHeat-COM'!Y17/'TechSpaceHeat-COM'!L150/'TechSpaceHeat-COM'!L215</f>
        <v>0</v>
      </c>
      <c r="M20" s="46"/>
      <c r="N20" s="46"/>
      <c r="O20" s="46"/>
      <c r="P20" s="46"/>
      <c r="S20" s="28">
        <v>1</v>
      </c>
      <c r="T20" s="28">
        <v>1</v>
      </c>
      <c r="U20" s="28">
        <v>1</v>
      </c>
      <c r="V20" s="28">
        <v>1</v>
      </c>
      <c r="W20" s="28">
        <v>1</v>
      </c>
      <c r="X20" s="28">
        <v>1</v>
      </c>
      <c r="Y20" s="28">
        <v>1</v>
      </c>
    </row>
    <row r="21" ht="14.5" spans="1:25">
      <c r="A21" s="34" t="s">
        <v>75</v>
      </c>
      <c r="B21" s="26"/>
      <c r="C21" s="26" t="s">
        <v>331</v>
      </c>
      <c r="D21" s="26" t="s">
        <v>136</v>
      </c>
      <c r="E21" s="26" t="s">
        <v>201</v>
      </c>
      <c r="F21" s="28">
        <f>ENERGY_CONSUME_SPLIT!AC68*'TechSpaceHeat-COM'!S18/'TechSpaceHeat-COM'!F151/'TechSpaceHeat-COM'!F216</f>
        <v>0</v>
      </c>
      <c r="G21" s="28">
        <f>ENERGY_CONSUME_SPLIT!AD68*'TechSpaceHeat-COM'!T18/'TechSpaceHeat-COM'!G151/'TechSpaceHeat-COM'!G216</f>
        <v>0.0359848147859855</v>
      </c>
      <c r="H21" s="28">
        <f>ENERGY_CONSUME_SPLIT!AE68*'TechSpaceHeat-COM'!U18/'TechSpaceHeat-COM'!H151/'TechSpaceHeat-COM'!H216</f>
        <v>0.299645116929241</v>
      </c>
      <c r="I21" s="28">
        <f>ENERGY_CONSUME_SPLIT!AF68*'TechSpaceHeat-COM'!V18/'TechSpaceHeat-COM'!I151/'TechSpaceHeat-COM'!I216</f>
        <v>0.0279858917877715</v>
      </c>
      <c r="J21" s="28">
        <f>ENERGY_CONSUME_SPLIT!AG68*'TechSpaceHeat-COM'!W18/'TechSpaceHeat-COM'!J151/'TechSpaceHeat-COM'!J216</f>
        <v>0</v>
      </c>
      <c r="K21" s="28">
        <f>ENERGY_CONSUME_SPLIT!AH68*'TechSpaceHeat-COM'!X18/'TechSpaceHeat-COM'!K151/'TechSpaceHeat-COM'!K216</f>
        <v>0.11862791925163</v>
      </c>
      <c r="L21" s="28">
        <f>ENERGY_CONSUME_SPLIT!AI68*'TechSpaceHeat-COM'!Y18/'TechSpaceHeat-COM'!L151/'TechSpaceHeat-COM'!L216</f>
        <v>0</v>
      </c>
      <c r="M21" s="46"/>
      <c r="N21" s="46"/>
      <c r="O21" s="46"/>
      <c r="P21" s="46"/>
      <c r="S21" s="28">
        <v>1</v>
      </c>
      <c r="T21" s="28">
        <v>1</v>
      </c>
      <c r="U21" s="28">
        <v>1</v>
      </c>
      <c r="V21" s="28">
        <v>1</v>
      </c>
      <c r="W21" s="28">
        <v>1</v>
      </c>
      <c r="X21" s="28">
        <v>1</v>
      </c>
      <c r="Y21" s="28">
        <v>1</v>
      </c>
    </row>
    <row r="22" ht="14.5" spans="1:25">
      <c r="A22" s="35" t="s">
        <v>35</v>
      </c>
      <c r="B22" s="26"/>
      <c r="C22" s="26" t="s">
        <v>332</v>
      </c>
      <c r="D22" s="26" t="s">
        <v>218</v>
      </c>
      <c r="E22" s="26" t="s">
        <v>203</v>
      </c>
      <c r="F22" s="28">
        <f>ENERGY_CONSUME_SPLIT!AO63*S19/F152/F217</f>
        <v>0.00558155597969916</v>
      </c>
      <c r="G22" s="28">
        <f>ENERGY_CONSUME_SPLIT!AP63*T19/G152/G217</f>
        <v>0.00804196323774296</v>
      </c>
      <c r="H22" s="28">
        <f>ENERGY_CONSUME_SPLIT!AQ63*U19/H152/H217</f>
        <v>0.00561635913489605</v>
      </c>
      <c r="I22" s="28">
        <f>ENERGY_CONSUME_SPLIT!AR63*V19/I152/I217</f>
        <v>0.00162675722816737</v>
      </c>
      <c r="J22" s="28">
        <f>ENERGY_CONSUME_SPLIT!AS63*W19/J152/J217</f>
        <v>0.00176823421611535</v>
      </c>
      <c r="K22" s="28">
        <f>ENERGY_CONSUME_SPLIT!AT63*X19/K152/K217</f>
        <v>0</v>
      </c>
      <c r="L22" s="28">
        <f>ENERGY_CONSUME_SPLIT!AU63*Y19/L152/L217</f>
        <v>0.00303709478234448</v>
      </c>
      <c r="M22" s="46"/>
      <c r="N22" s="29" t="s">
        <v>452</v>
      </c>
      <c r="O22" s="46"/>
      <c r="P22" s="46"/>
      <c r="S22" s="28">
        <v>1</v>
      </c>
      <c r="T22" s="28">
        <v>1</v>
      </c>
      <c r="U22" s="28">
        <v>1</v>
      </c>
      <c r="V22" s="28">
        <v>1</v>
      </c>
      <c r="W22" s="28">
        <v>1</v>
      </c>
      <c r="X22" s="28">
        <v>1</v>
      </c>
      <c r="Y22" s="28">
        <v>1</v>
      </c>
    </row>
    <row r="23" ht="14.5" spans="1:25">
      <c r="A23" s="35" t="s">
        <v>113</v>
      </c>
      <c r="B23" s="26"/>
      <c r="C23" s="26" t="s">
        <v>333</v>
      </c>
      <c r="D23" s="26" t="s">
        <v>222</v>
      </c>
      <c r="E23" s="26" t="s">
        <v>203</v>
      </c>
      <c r="F23" s="28">
        <f>ENERGY_CONSUME_SPLIT!AO64*S20/F153/F218</f>
        <v>0.319744709257692</v>
      </c>
      <c r="G23" s="28">
        <f>ENERGY_CONSUME_SPLIT!AP64*T20/G153/G218</f>
        <v>0.401329017183242</v>
      </c>
      <c r="H23" s="28">
        <f>ENERGY_CONSUME_SPLIT!AQ64*U20/H153/H218</f>
        <v>2.91087250746286</v>
      </c>
      <c r="I23" s="28">
        <f>ENERGY_CONSUME_SPLIT!AR64*V20/I153/I218</f>
        <v>0.288681177935077</v>
      </c>
      <c r="J23" s="28">
        <f>ENERGY_CONSUME_SPLIT!AS64*W20/J153/J218</f>
        <v>0.256203615384624</v>
      </c>
      <c r="K23" s="28">
        <f>ENERGY_CONSUME_SPLIT!AT64*X20/K153/K218</f>
        <v>1.24542310180627</v>
      </c>
      <c r="L23" s="28">
        <f>ENERGY_CONSUME_SPLIT!AU64*Y20/L153/L218</f>
        <v>0.394885105220434</v>
      </c>
      <c r="M23" s="46"/>
      <c r="N23" s="46"/>
      <c r="O23" s="46"/>
      <c r="P23" s="46"/>
      <c r="S23" s="28">
        <v>1</v>
      </c>
      <c r="T23" s="28">
        <v>1</v>
      </c>
      <c r="U23" s="28">
        <v>1</v>
      </c>
      <c r="V23" s="28">
        <v>1</v>
      </c>
      <c r="W23" s="28">
        <v>1</v>
      </c>
      <c r="X23" s="28">
        <v>1</v>
      </c>
      <c r="Y23" s="28">
        <v>1</v>
      </c>
    </row>
    <row r="24" ht="14.5" spans="1:25">
      <c r="A24" s="32" t="s">
        <v>61</v>
      </c>
      <c r="B24" s="26"/>
      <c r="C24" s="26" t="s">
        <v>334</v>
      </c>
      <c r="D24" s="26" t="s">
        <v>224</v>
      </c>
      <c r="E24" s="26" t="s">
        <v>203</v>
      </c>
      <c r="F24" s="28">
        <f>ENERGY_CONSUME_SPLIT!AO65*S21/F154/F219</f>
        <v>0</v>
      </c>
      <c r="G24" s="28">
        <f>ENERGY_CONSUME_SPLIT!AP65*T21/G154/G219</f>
        <v>0.0435083035607425</v>
      </c>
      <c r="H24" s="28">
        <f>ENERGY_CONSUME_SPLIT!AQ65*U21/H154/H219</f>
        <v>0</v>
      </c>
      <c r="I24" s="28">
        <f>ENERGY_CONSUME_SPLIT!AR65*V21/I154/I219</f>
        <v>0.0831036562155785</v>
      </c>
      <c r="J24" s="28">
        <f>ENERGY_CONSUME_SPLIT!AS65*W21/J154/J219</f>
        <v>0</v>
      </c>
      <c r="K24" s="28">
        <f>ENERGY_CONSUME_SPLIT!AT65*X21/K154/K219</f>
        <v>0</v>
      </c>
      <c r="L24" s="28">
        <f>ENERGY_CONSUME_SPLIT!AU65*Y21/L154/L219</f>
        <v>0</v>
      </c>
      <c r="M24" s="46"/>
      <c r="N24" s="46"/>
      <c r="O24" s="46"/>
      <c r="P24" s="46"/>
      <c r="S24" s="28">
        <v>1</v>
      </c>
      <c r="T24" s="28">
        <v>1</v>
      </c>
      <c r="U24" s="28">
        <v>1</v>
      </c>
      <c r="V24" s="28">
        <v>1</v>
      </c>
      <c r="W24" s="28">
        <v>1</v>
      </c>
      <c r="X24" s="28">
        <v>1</v>
      </c>
      <c r="Y24" s="28">
        <v>1</v>
      </c>
    </row>
    <row r="25" ht="14.5" spans="1:25">
      <c r="A25" s="31" t="s">
        <v>65</v>
      </c>
      <c r="B25" s="26"/>
      <c r="C25" s="26" t="s">
        <v>335</v>
      </c>
      <c r="D25" s="26" t="s">
        <v>226</v>
      </c>
      <c r="E25" s="26" t="s">
        <v>203</v>
      </c>
      <c r="F25" s="28">
        <f>ENERGY_CONSUME_SPLIT!AO66*S22/F155/F220</f>
        <v>0</v>
      </c>
      <c r="G25" s="28">
        <f>ENERGY_CONSUME_SPLIT!AP66*T22/G155/G220</f>
        <v>0</v>
      </c>
      <c r="H25" s="28">
        <f>ENERGY_CONSUME_SPLIT!AQ66*U22/H155/H220</f>
        <v>0</v>
      </c>
      <c r="I25" s="28">
        <f>ENERGY_CONSUME_SPLIT!AR66*V22/I155/I220</f>
        <v>0</v>
      </c>
      <c r="J25" s="28">
        <f>ENERGY_CONSUME_SPLIT!AS66*W22/J155/J220</f>
        <v>0</v>
      </c>
      <c r="K25" s="28">
        <f>ENERGY_CONSUME_SPLIT!AT66*X22/K155/K220</f>
        <v>0</v>
      </c>
      <c r="L25" s="28">
        <f>ENERGY_CONSUME_SPLIT!AU66*Y22/L155/L220</f>
        <v>0</v>
      </c>
      <c r="M25" s="46"/>
      <c r="N25" s="46"/>
      <c r="O25" s="46"/>
      <c r="P25" s="46"/>
      <c r="S25" s="28">
        <v>1</v>
      </c>
      <c r="T25" s="28">
        <v>1</v>
      </c>
      <c r="U25" s="28">
        <v>1</v>
      </c>
      <c r="V25" s="28">
        <v>1</v>
      </c>
      <c r="W25" s="28">
        <v>1</v>
      </c>
      <c r="X25" s="28">
        <v>1</v>
      </c>
      <c r="Y25" s="28">
        <v>1</v>
      </c>
    </row>
    <row r="26" ht="14.5" spans="1:25">
      <c r="A26" s="31" t="s">
        <v>70</v>
      </c>
      <c r="B26" s="26"/>
      <c r="C26" s="26" t="s">
        <v>336</v>
      </c>
      <c r="D26" s="26" t="s">
        <v>228</v>
      </c>
      <c r="E26" s="26" t="s">
        <v>203</v>
      </c>
      <c r="F26" s="28">
        <f>ENERGY_CONSUME_SPLIT!AO67*S23/F156/F221</f>
        <v>0</v>
      </c>
      <c r="G26" s="28">
        <f>ENERGY_CONSUME_SPLIT!AP67*T23/G156/G221</f>
        <v>0</v>
      </c>
      <c r="H26" s="28">
        <f>ENERGY_CONSUME_SPLIT!AQ67*U23/H156/H221</f>
        <v>0</v>
      </c>
      <c r="I26" s="28">
        <f>ENERGY_CONSUME_SPLIT!AR67*V23/I156/I221</f>
        <v>0</v>
      </c>
      <c r="J26" s="28">
        <f>ENERGY_CONSUME_SPLIT!AS67*W23/J156/J221</f>
        <v>0</v>
      </c>
      <c r="K26" s="28">
        <f>ENERGY_CONSUME_SPLIT!AT67*X23/K156/K221</f>
        <v>0</v>
      </c>
      <c r="L26" s="28">
        <f>ENERGY_CONSUME_SPLIT!AU67*Y23/L156/L221</f>
        <v>0</v>
      </c>
      <c r="M26" s="46"/>
      <c r="N26" s="46"/>
      <c r="O26" s="46"/>
      <c r="P26" s="46"/>
      <c r="S26" s="28">
        <v>1</v>
      </c>
      <c r="T26" s="28">
        <v>1</v>
      </c>
      <c r="U26" s="28">
        <v>1</v>
      </c>
      <c r="V26" s="28">
        <v>1</v>
      </c>
      <c r="W26" s="28">
        <v>1</v>
      </c>
      <c r="X26" s="28">
        <v>1</v>
      </c>
      <c r="Y26" s="28">
        <v>1</v>
      </c>
    </row>
    <row r="27" ht="14.5" spans="1:25">
      <c r="A27" s="34" t="s">
        <v>75</v>
      </c>
      <c r="B27" s="26"/>
      <c r="C27" s="26" t="s">
        <v>337</v>
      </c>
      <c r="D27" s="26" t="s">
        <v>136</v>
      </c>
      <c r="E27" s="26" t="s">
        <v>203</v>
      </c>
      <c r="F27" s="28">
        <f>ENERGY_CONSUME_SPLIT!AO68*S24/F157/F222</f>
        <v>0</v>
      </c>
      <c r="G27" s="28">
        <f>ENERGY_CONSUME_SPLIT!AP68*T24/G157/G222</f>
        <v>0.0359848147859855</v>
      </c>
      <c r="H27" s="28">
        <f>ENERGY_CONSUME_SPLIT!AQ68*U24/H157/H222</f>
        <v>0.14982255846462</v>
      </c>
      <c r="I27" s="28">
        <f>ENERGY_CONSUME_SPLIT!AR68*V24/I157/I222</f>
        <v>0</v>
      </c>
      <c r="J27" s="28">
        <f>ENERGY_CONSUME_SPLIT!AS68*W24/J157/J222</f>
        <v>0</v>
      </c>
      <c r="K27" s="28">
        <f>ENERGY_CONSUME_SPLIT!AT68*X24/K157/K222</f>
        <v>0.0593139596258148</v>
      </c>
      <c r="L27" s="28">
        <f>ENERGY_CONSUME_SPLIT!AU68*Y24/L157/L222</f>
        <v>0</v>
      </c>
      <c r="M27" s="46"/>
      <c r="N27" s="46"/>
      <c r="O27" s="46"/>
      <c r="P27" s="46"/>
      <c r="S27" s="28">
        <v>1</v>
      </c>
      <c r="T27" s="28">
        <v>1</v>
      </c>
      <c r="U27" s="28">
        <v>1</v>
      </c>
      <c r="V27" s="28">
        <v>1</v>
      </c>
      <c r="W27" s="28">
        <v>1</v>
      </c>
      <c r="X27" s="28">
        <v>1</v>
      </c>
      <c r="Y27" s="28">
        <v>1</v>
      </c>
    </row>
    <row r="28" ht="14.5" spans="1:25">
      <c r="A28" s="35" t="s">
        <v>35</v>
      </c>
      <c r="B28" s="26"/>
      <c r="C28" s="26" t="s">
        <v>338</v>
      </c>
      <c r="D28" s="26" t="s">
        <v>218</v>
      </c>
      <c r="E28" s="26" t="s">
        <v>205</v>
      </c>
      <c r="F28" s="28">
        <f>ENERGY_CONSUME_SPLIT!BA63*'TechSpaceHeat-COM'!S25/'TechSpaceHeat-COM'!F158/'TechSpaceHeat-COM'!F223</f>
        <v>0.0195354459289471</v>
      </c>
      <c r="G28" s="28">
        <f>ENERGY_CONSUME_SPLIT!BB63*'TechSpaceHeat-COM'!T25/'TechSpaceHeat-COM'!G158/'TechSpaceHeat-COM'!G223</f>
        <v>0.255734430960226</v>
      </c>
      <c r="H28" s="28">
        <f>ENERGY_CONSUME_SPLIT!BC63*'TechSpaceHeat-COM'!U25/'TechSpaceHeat-COM'!H158/'TechSpaceHeat-COM'!H223</f>
        <v>0.179723492316674</v>
      </c>
      <c r="I28" s="28">
        <f>ENERGY_CONSUME_SPLIT!BD63*'TechSpaceHeat-COM'!V25/'TechSpaceHeat-COM'!I158/'TechSpaceHeat-COM'!I223</f>
        <v>0.0341619017915147</v>
      </c>
      <c r="J28" s="28">
        <f>ENERGY_CONSUME_SPLIT!BE63*'TechSpaceHeat-COM'!W25/'TechSpaceHeat-COM'!J158/'TechSpaceHeat-COM'!J223</f>
        <v>0.0247552790256149</v>
      </c>
      <c r="K28" s="28">
        <f>ENERGY_CONSUME_SPLIT!BF63*'TechSpaceHeat-COM'!X25/'TechSpaceHeat-COM'!K158/'TechSpaceHeat-COM'!K223</f>
        <v>0.0480162327640475</v>
      </c>
      <c r="L28" s="28">
        <f>ENERGY_CONSUME_SPLIT!BG63*'TechSpaceHeat-COM'!Y25/'TechSpaceHeat-COM'!L158/'TechSpaceHeat-COM'!L223</f>
        <v>0.112372506946746</v>
      </c>
      <c r="M28" s="46"/>
      <c r="N28" s="29" t="s">
        <v>453</v>
      </c>
      <c r="O28" s="46"/>
      <c r="P28" s="46"/>
      <c r="S28" s="28">
        <v>1</v>
      </c>
      <c r="T28" s="28">
        <v>1</v>
      </c>
      <c r="U28" s="28">
        <v>1</v>
      </c>
      <c r="V28" s="28">
        <v>1</v>
      </c>
      <c r="W28" s="28">
        <v>1</v>
      </c>
      <c r="X28" s="28">
        <v>1</v>
      </c>
      <c r="Y28" s="28">
        <v>1</v>
      </c>
    </row>
    <row r="29" ht="14.5" spans="1:25">
      <c r="A29" s="35" t="s">
        <v>113</v>
      </c>
      <c r="B29" s="26"/>
      <c r="C29" s="26" t="s">
        <v>339</v>
      </c>
      <c r="D29" s="26" t="s">
        <v>222</v>
      </c>
      <c r="E29" s="26" t="s">
        <v>205</v>
      </c>
      <c r="F29" s="28">
        <f>ENERGY_CONSUME_SPLIT!BA64*'TechSpaceHeat-COM'!S26/'TechSpaceHeat-COM'!F159/'TechSpaceHeat-COM'!F224</f>
        <v>6.23502183052499</v>
      </c>
      <c r="G29" s="28">
        <f>ENERGY_CONSUME_SPLIT!BB64*'TechSpaceHeat-COM'!T26/'TechSpaceHeat-COM'!G159/'TechSpaceHeat-COM'!G224</f>
        <v>3.10361106621707</v>
      </c>
      <c r="H29" s="28">
        <f>ENERGY_CONSUME_SPLIT!BC64*'TechSpaceHeat-COM'!U26/'TechSpaceHeat-COM'!H159/'TechSpaceHeat-COM'!H224</f>
        <v>52.7191354129384</v>
      </c>
      <c r="I29" s="28">
        <f>ENERGY_CONSUME_SPLIT!BD64*'TechSpaceHeat-COM'!V26/'TechSpaceHeat-COM'!I159/'TechSpaceHeat-COM'!I224</f>
        <v>4.96531626048333</v>
      </c>
      <c r="J29" s="28">
        <f>ENERGY_CONSUME_SPLIT!BE64*'TechSpaceHeat-COM'!W26/'TechSpaceHeat-COM'!J159/'TechSpaceHeat-COM'!J224</f>
        <v>4.3554614615386</v>
      </c>
      <c r="K29" s="28">
        <f>ENERGY_CONSUME_SPLIT!BF64*'TechSpaceHeat-COM'!X26/'TechSpaceHeat-COM'!K159/'TechSpaceHeat-COM'!K224</f>
        <v>18.0171208727973</v>
      </c>
      <c r="L29" s="28">
        <f>ENERGY_CONSUME_SPLIT!BG64*'TechSpaceHeat-COM'!Y26/'TechSpaceHeat-COM'!L159/'TechSpaceHeat-COM'!L224</f>
        <v>10.3328269199347</v>
      </c>
      <c r="M29" s="46"/>
      <c r="N29" s="46"/>
      <c r="O29" s="46"/>
      <c r="P29" s="46"/>
      <c r="S29" s="28">
        <v>1</v>
      </c>
      <c r="T29" s="28">
        <v>1</v>
      </c>
      <c r="U29" s="28">
        <v>1</v>
      </c>
      <c r="V29" s="28">
        <v>1</v>
      </c>
      <c r="W29" s="28">
        <v>1</v>
      </c>
      <c r="X29" s="28">
        <v>1</v>
      </c>
      <c r="Y29" s="28">
        <v>1</v>
      </c>
    </row>
    <row r="30" ht="14.5" spans="1:25">
      <c r="A30" s="32" t="s">
        <v>61</v>
      </c>
      <c r="B30" s="26"/>
      <c r="C30" s="26" t="s">
        <v>340</v>
      </c>
      <c r="D30" s="26" t="s">
        <v>224</v>
      </c>
      <c r="E30" s="26" t="s">
        <v>205</v>
      </c>
      <c r="F30" s="28">
        <f>ENERGY_CONSUME_SPLIT!BA65*'TechSpaceHeat-COM'!S27/'TechSpaceHeat-COM'!F160/'TechSpaceHeat-COM'!F225</f>
        <v>0.858315665213405</v>
      </c>
      <c r="G30" s="28">
        <f>ENERGY_CONSUME_SPLIT!BB65*'TechSpaceHeat-COM'!T27/'TechSpaceHeat-COM'!G160/'TechSpaceHeat-COM'!G225</f>
        <v>0.52209964272891</v>
      </c>
      <c r="H30" s="28">
        <f>ENERGY_CONSUME_SPLIT!BC65*'TechSpaceHeat-COM'!U27/'TechSpaceHeat-COM'!H160/'TechSpaceHeat-COM'!H225</f>
        <v>0.309328828452581</v>
      </c>
      <c r="I30" s="28">
        <f>ENERGY_CONSUME_SPLIT!BD65*'TechSpaceHeat-COM'!V27/'TechSpaceHeat-COM'!I160/'TechSpaceHeat-COM'!I225</f>
        <v>0.249310968646735</v>
      </c>
      <c r="J30" s="28">
        <f>ENERGY_CONSUME_SPLIT!BE65*'TechSpaceHeat-COM'!W27/'TechSpaceHeat-COM'!J160/'TechSpaceHeat-COM'!J225</f>
        <v>0</v>
      </c>
      <c r="K30" s="28">
        <f>ENERGY_CONSUME_SPLIT!BF65*'TechSpaceHeat-COM'!X27/'TechSpaceHeat-COM'!K160/'TechSpaceHeat-COM'!K225</f>
        <v>0</v>
      </c>
      <c r="L30" s="28">
        <f>ENERGY_CONSUME_SPLIT!BG65*'TechSpaceHeat-COM'!Y27/'TechSpaceHeat-COM'!L160/'TechSpaceHeat-COM'!L225</f>
        <v>1.99737751721116</v>
      </c>
      <c r="M30" s="46"/>
      <c r="N30" s="46"/>
      <c r="O30" s="46"/>
      <c r="P30" s="46"/>
      <c r="S30" s="28">
        <v>1</v>
      </c>
      <c r="T30" s="28">
        <v>1</v>
      </c>
      <c r="U30" s="28">
        <v>1</v>
      </c>
      <c r="V30" s="28">
        <v>1</v>
      </c>
      <c r="W30" s="28">
        <v>1</v>
      </c>
      <c r="X30" s="28">
        <v>1</v>
      </c>
      <c r="Y30" s="28">
        <v>1</v>
      </c>
    </row>
    <row r="31" ht="14.5" spans="1:25">
      <c r="A31" s="31" t="s">
        <v>65</v>
      </c>
      <c r="B31" s="26"/>
      <c r="C31" s="26" t="s">
        <v>341</v>
      </c>
      <c r="D31" s="26" t="s">
        <v>226</v>
      </c>
      <c r="E31" s="26" t="s">
        <v>205</v>
      </c>
      <c r="F31" s="28">
        <f>ENERGY_CONSUME_SPLIT!BA66*'TechSpaceHeat-COM'!S28/'TechSpaceHeat-COM'!F161/'TechSpaceHeat-COM'!F226</f>
        <v>0</v>
      </c>
      <c r="G31" s="28">
        <f>ENERGY_CONSUME_SPLIT!BB66*'TechSpaceHeat-COM'!T28/'TechSpaceHeat-COM'!G161/'TechSpaceHeat-COM'!G226</f>
        <v>0.0435083035607425</v>
      </c>
      <c r="H31" s="28">
        <f>ENERGY_CONSUME_SPLIT!BC66*'TechSpaceHeat-COM'!U28/'TechSpaceHeat-COM'!H161/'TechSpaceHeat-COM'!H226</f>
        <v>0</v>
      </c>
      <c r="I31" s="28">
        <f>ENERGY_CONSUME_SPLIT!BD66*'TechSpaceHeat-COM'!V28/'TechSpaceHeat-COM'!I161/'TechSpaceHeat-COM'!I226</f>
        <v>0</v>
      </c>
      <c r="J31" s="28">
        <f>ENERGY_CONSUME_SPLIT!BE66*'TechSpaceHeat-COM'!W28/'TechSpaceHeat-COM'!J161/'TechSpaceHeat-COM'!J226</f>
        <v>0</v>
      </c>
      <c r="K31" s="28">
        <f>ENERGY_CONSUME_SPLIT!BF66*'TechSpaceHeat-COM'!X28/'TechSpaceHeat-COM'!K161/'TechSpaceHeat-COM'!K226</f>
        <v>0</v>
      </c>
      <c r="L31" s="28">
        <f>ENERGY_CONSUME_SPLIT!BG66*'TechSpaceHeat-COM'!Y28/'TechSpaceHeat-COM'!L161/'TechSpaceHeat-COM'!L226</f>
        <v>0</v>
      </c>
      <c r="M31" s="46"/>
      <c r="N31" s="46"/>
      <c r="O31" s="46"/>
      <c r="P31" s="46"/>
      <c r="S31" s="28">
        <v>1</v>
      </c>
      <c r="T31" s="28">
        <v>1</v>
      </c>
      <c r="U31" s="28">
        <v>1</v>
      </c>
      <c r="V31" s="28">
        <v>1</v>
      </c>
      <c r="W31" s="28">
        <v>1</v>
      </c>
      <c r="X31" s="28">
        <v>1</v>
      </c>
      <c r="Y31" s="28">
        <v>1</v>
      </c>
    </row>
    <row r="32" ht="14.5" spans="1:25">
      <c r="A32" s="31" t="s">
        <v>70</v>
      </c>
      <c r="B32" s="26"/>
      <c r="C32" s="26" t="s">
        <v>342</v>
      </c>
      <c r="D32" s="26" t="s">
        <v>228</v>
      </c>
      <c r="E32" s="26" t="s">
        <v>205</v>
      </c>
      <c r="F32" s="28">
        <f>ENERGY_CONSUME_SPLIT!BA67*'TechSpaceHeat-COM'!S29/'TechSpaceHeat-COM'!F162/'TechSpaceHeat-COM'!F227</f>
        <v>0</v>
      </c>
      <c r="G32" s="28">
        <f>ENERGY_CONSUME_SPLIT!BB67*'TechSpaceHeat-COM'!T29/'TechSpaceHeat-COM'!G162/'TechSpaceHeat-COM'!G227</f>
        <v>0</v>
      </c>
      <c r="H32" s="28">
        <f>ENERGY_CONSUME_SPLIT!BC67*'TechSpaceHeat-COM'!U29/'TechSpaceHeat-COM'!H162/'TechSpaceHeat-COM'!H227</f>
        <v>0.236186622819495</v>
      </c>
      <c r="I32" s="28">
        <f>ENERGY_CONSUME_SPLIT!BD67*'TechSpaceHeat-COM'!V29/'TechSpaceHeat-COM'!I162/'TechSpaceHeat-COM'!I227</f>
        <v>0</v>
      </c>
      <c r="J32" s="28">
        <f>ENERGY_CONSUME_SPLIT!BE67*'TechSpaceHeat-COM'!W29/'TechSpaceHeat-COM'!J162/'TechSpaceHeat-COM'!J227</f>
        <v>0</v>
      </c>
      <c r="K32" s="28">
        <f>ENERGY_CONSUME_SPLIT!BF67*'TechSpaceHeat-COM'!X29/'TechSpaceHeat-COM'!K162/'TechSpaceHeat-COM'!K227</f>
        <v>0</v>
      </c>
      <c r="L32" s="28">
        <f>ENERGY_CONSUME_SPLIT!BG67*'TechSpaceHeat-COM'!Y29/'TechSpaceHeat-COM'!L162/'TechSpaceHeat-COM'!L227</f>
        <v>0</v>
      </c>
      <c r="M32" s="46"/>
      <c r="N32" s="46"/>
      <c r="O32" s="46"/>
      <c r="P32" s="46"/>
      <c r="S32" s="28">
        <v>1</v>
      </c>
      <c r="T32" s="28">
        <v>1</v>
      </c>
      <c r="U32" s="28">
        <v>1</v>
      </c>
      <c r="V32" s="28">
        <v>1</v>
      </c>
      <c r="W32" s="28">
        <v>1</v>
      </c>
      <c r="X32" s="28">
        <v>1</v>
      </c>
      <c r="Y32" s="28">
        <v>1</v>
      </c>
    </row>
    <row r="33" ht="14.5" spans="1:25">
      <c r="A33" s="34" t="s">
        <v>75</v>
      </c>
      <c r="B33" s="26"/>
      <c r="C33" s="26" t="s">
        <v>343</v>
      </c>
      <c r="D33" s="26" t="s">
        <v>136</v>
      </c>
      <c r="E33" s="26" t="s">
        <v>205</v>
      </c>
      <c r="F33" s="28">
        <f>ENERGY_CONSUME_SPLIT!BA68*'TechSpaceHeat-COM'!S30/'TechSpaceHeat-COM'!F163/'TechSpaceHeat-COM'!F228</f>
        <v>0</v>
      </c>
      <c r="G33" s="28">
        <f>ENERGY_CONSUME_SPLIT!BB68*'TechSpaceHeat-COM'!T30/'TechSpaceHeat-COM'!G163/'TechSpaceHeat-COM'!G228</f>
        <v>0.251893703501898</v>
      </c>
      <c r="H33" s="28">
        <f>ENERGY_CONSUME_SPLIT!BC68*'TechSpaceHeat-COM'!U30/'TechSpaceHeat-COM'!H163/'TechSpaceHeat-COM'!H228</f>
        <v>1.4982255846462</v>
      </c>
      <c r="I33" s="28">
        <f>ENERGY_CONSUME_SPLIT!BD68*'TechSpaceHeat-COM'!V30/'TechSpaceHeat-COM'!I163/'TechSpaceHeat-COM'!I228</f>
        <v>0.0839576753633145</v>
      </c>
      <c r="J33" s="28">
        <f>ENERGY_CONSUME_SPLIT!BE68*'TechSpaceHeat-COM'!W30/'TechSpaceHeat-COM'!J163/'TechSpaceHeat-COM'!J228</f>
        <v>0</v>
      </c>
      <c r="K33" s="28">
        <f>ENERGY_CONSUME_SPLIT!BF68*'TechSpaceHeat-COM'!X30/'TechSpaceHeat-COM'!K163/'TechSpaceHeat-COM'!K228</f>
        <v>0.711767515509777</v>
      </c>
      <c r="L33" s="28">
        <f>ENERGY_CONSUME_SPLIT!BG68*'TechSpaceHeat-COM'!Y30/'TechSpaceHeat-COM'!L163/'TechSpaceHeat-COM'!L228</f>
        <v>0.0680973838081124</v>
      </c>
      <c r="M33" s="46"/>
      <c r="N33" s="46"/>
      <c r="O33" s="46"/>
      <c r="P33" s="46"/>
      <c r="S33" s="28">
        <v>1</v>
      </c>
      <c r="T33" s="28">
        <v>1</v>
      </c>
      <c r="U33" s="28">
        <v>1</v>
      </c>
      <c r="V33" s="28">
        <v>1</v>
      </c>
      <c r="W33" s="28">
        <v>1</v>
      </c>
      <c r="X33" s="28">
        <v>1</v>
      </c>
      <c r="Y33" s="28">
        <v>1</v>
      </c>
    </row>
    <row r="34" ht="14.5" spans="1:25">
      <c r="A34" s="35" t="s">
        <v>35</v>
      </c>
      <c r="B34" s="26"/>
      <c r="C34" s="26" t="s">
        <v>344</v>
      </c>
      <c r="D34" s="26" t="s">
        <v>218</v>
      </c>
      <c r="E34" s="26" t="s">
        <v>207</v>
      </c>
      <c r="F34" s="28">
        <f>ENERGY_CONSUME_SPLIT!BM63*'TechSpaceHeat-COM'!S31/'TechSpaceHeat-COM'!F164/'TechSpaceHeat-COM'!F229</f>
        <v>0.0306985578883454</v>
      </c>
      <c r="G34" s="28">
        <f>ENERGY_CONSUME_SPLIT!BN63*'TechSpaceHeat-COM'!T31/'TechSpaceHeat-COM'!G164/'TechSpaceHeat-COM'!G229</f>
        <v>0.0466433867789092</v>
      </c>
      <c r="H34" s="28">
        <f>ENERGY_CONSUME_SPLIT!BO63*'TechSpaceHeat-COM'!U31/'TechSpaceHeat-COM'!H164/'TechSpaceHeat-COM'!H229</f>
        <v>0.0393145139442723</v>
      </c>
      <c r="I34" s="28">
        <f>ENERGY_CONSUME_SPLIT!BP63*'TechSpaceHeat-COM'!V31/'TechSpaceHeat-COM'!I164/'TechSpaceHeat-COM'!I229</f>
        <v>0.0146408150535063</v>
      </c>
      <c r="J34" s="28">
        <f>ENERGY_CONSUME_SPLIT!BQ63*'TechSpaceHeat-COM'!W31/'TechSpaceHeat-COM'!J164/'TechSpaceHeat-COM'!J229</f>
        <v>0.0106094052966921</v>
      </c>
      <c r="K34" s="28">
        <f>ENERGY_CONSUME_SPLIT!BR63*'TechSpaceHeat-COM'!X31/'TechSpaceHeat-COM'!K164/'TechSpaceHeat-COM'!K229</f>
        <v>0.00342973091171768</v>
      </c>
      <c r="L34" s="28">
        <f>ENERGY_CONSUME_SPLIT!BS63*'TechSpaceHeat-COM'!Y31/'TechSpaceHeat-COM'!L164/'TechSpaceHeat-COM'!L229</f>
        <v>0.0394822321704783</v>
      </c>
      <c r="M34" s="46"/>
      <c r="N34" s="29" t="s">
        <v>454</v>
      </c>
      <c r="O34" s="46"/>
      <c r="P34" s="46"/>
      <c r="S34" s="28">
        <v>1</v>
      </c>
      <c r="T34" s="28">
        <v>1</v>
      </c>
      <c r="U34" s="28">
        <v>1</v>
      </c>
      <c r="V34" s="28">
        <v>1</v>
      </c>
      <c r="W34" s="28">
        <v>1</v>
      </c>
      <c r="X34" s="28">
        <v>1</v>
      </c>
      <c r="Y34" s="28">
        <v>1</v>
      </c>
    </row>
    <row r="35" ht="14.5" spans="1:25">
      <c r="A35" s="35" t="s">
        <v>113</v>
      </c>
      <c r="B35" s="26"/>
      <c r="C35" s="26" t="s">
        <v>345</v>
      </c>
      <c r="D35" s="26" t="s">
        <v>222</v>
      </c>
      <c r="E35" s="26" t="s">
        <v>207</v>
      </c>
      <c r="F35" s="28">
        <f>ENERGY_CONSUME_SPLIT!BM64*'TechSpaceHeat-COM'!S32/'TechSpaceHeat-COM'!F165/'TechSpaceHeat-COM'!F230</f>
        <v>3.51719180183461</v>
      </c>
      <c r="G35" s="28">
        <f>ENERGY_CONSUME_SPLIT!BN64*'TechSpaceHeat-COM'!T32/'TechSpaceHeat-COM'!G165/'TechSpaceHeat-COM'!G230</f>
        <v>2.16717669278951</v>
      </c>
      <c r="H35" s="28">
        <f>ENERGY_CONSUME_SPLIT!BO64*'TechSpaceHeat-COM'!U32/'TechSpaceHeat-COM'!H165/'TechSpaceHeat-COM'!H230</f>
        <v>17.6269501840806</v>
      </c>
      <c r="I35" s="28">
        <f>ENERGY_CONSUME_SPLIT!BP64*'TechSpaceHeat-COM'!V32/'TechSpaceHeat-COM'!I165/'TechSpaceHeat-COM'!I230</f>
        <v>2.42492189465465</v>
      </c>
      <c r="J35" s="28">
        <f>ENERGY_CONSUME_SPLIT!BQ64*'TechSpaceHeat-COM'!W32/'TechSpaceHeat-COM'!J165/'TechSpaceHeat-COM'!J230</f>
        <v>2.25459181538469</v>
      </c>
      <c r="K35" s="28">
        <f>ENERGY_CONSUME_SPLIT!BR64*'TechSpaceHeat-COM'!X32/'TechSpaceHeat-COM'!K165/'TechSpaceHeat-COM'!K230</f>
        <v>7.84616554137947</v>
      </c>
      <c r="L35" s="28">
        <f>ENERGY_CONSUME_SPLIT!BS64*'TechSpaceHeat-COM'!Y32/'TechSpaceHeat-COM'!L165/'TechSpaceHeat-COM'!L230</f>
        <v>4.34373615742477</v>
      </c>
      <c r="M35" s="46"/>
      <c r="N35" s="46"/>
      <c r="O35" s="46"/>
      <c r="P35" s="46"/>
      <c r="S35" s="28">
        <v>1</v>
      </c>
      <c r="T35" s="28">
        <v>1</v>
      </c>
      <c r="U35" s="28">
        <v>1</v>
      </c>
      <c r="V35" s="28">
        <v>1</v>
      </c>
      <c r="W35" s="28">
        <v>1</v>
      </c>
      <c r="X35" s="28">
        <v>1</v>
      </c>
      <c r="Y35" s="28">
        <v>1</v>
      </c>
    </row>
    <row r="36" ht="14.5" spans="1:25">
      <c r="A36" s="32" t="s">
        <v>61</v>
      </c>
      <c r="B36" s="26"/>
      <c r="C36" s="26" t="s">
        <v>346</v>
      </c>
      <c r="D36" s="26" t="s">
        <v>224</v>
      </c>
      <c r="E36" s="26" t="s">
        <v>207</v>
      </c>
      <c r="F36" s="28">
        <f>ENERGY_CONSUME_SPLIT!BM65*'TechSpaceHeat-COM'!S33/'TechSpaceHeat-COM'!F166/'TechSpaceHeat-COM'!F231</f>
        <v>0.0715263054344504</v>
      </c>
      <c r="G36" s="28">
        <f>ENERGY_CONSUME_SPLIT!BN65*'TechSpaceHeat-COM'!T33/'TechSpaceHeat-COM'!G166/'TechSpaceHeat-COM'!G231</f>
        <v>0.304558124925197</v>
      </c>
      <c r="H36" s="28">
        <f>ENERGY_CONSUME_SPLIT!BO65*'TechSpaceHeat-COM'!U33/'TechSpaceHeat-COM'!H166/'TechSpaceHeat-COM'!H231</f>
        <v>0.185597297071549</v>
      </c>
      <c r="I36" s="28">
        <f>ENERGY_CONSUME_SPLIT!BP65*'TechSpaceHeat-COM'!V33/'TechSpaceHeat-COM'!I166/'TechSpaceHeat-COM'!I231</f>
        <v>0</v>
      </c>
      <c r="J36" s="28">
        <f>ENERGY_CONSUME_SPLIT!BQ65*'TechSpaceHeat-COM'!W33/'TechSpaceHeat-COM'!J166/'TechSpaceHeat-COM'!J231</f>
        <v>0</v>
      </c>
      <c r="K36" s="28">
        <f>ENERGY_CONSUME_SPLIT!BR65*'TechSpaceHeat-COM'!X33/'TechSpaceHeat-COM'!K166/'TechSpaceHeat-COM'!K231</f>
        <v>0</v>
      </c>
      <c r="L36" s="28">
        <f>ENERGY_CONSUME_SPLIT!BS65*'TechSpaceHeat-COM'!Y33/'TechSpaceHeat-COM'!L166/'TechSpaceHeat-COM'!L231</f>
        <v>0</v>
      </c>
      <c r="M36" s="46"/>
      <c r="N36" s="46"/>
      <c r="O36" s="46"/>
      <c r="P36" s="46"/>
      <c r="S36" s="28">
        <v>1</v>
      </c>
      <c r="T36" s="28">
        <v>1</v>
      </c>
      <c r="U36" s="28">
        <v>1</v>
      </c>
      <c r="V36" s="28">
        <v>1</v>
      </c>
      <c r="W36" s="28">
        <v>1</v>
      </c>
      <c r="X36" s="28">
        <v>1</v>
      </c>
      <c r="Y36" s="28">
        <v>1</v>
      </c>
    </row>
    <row r="37" ht="14.5" spans="1:25">
      <c r="A37" s="31" t="s">
        <v>65</v>
      </c>
      <c r="B37" s="26"/>
      <c r="C37" s="26" t="s">
        <v>347</v>
      </c>
      <c r="D37" s="26" t="s">
        <v>226</v>
      </c>
      <c r="E37" s="26" t="s">
        <v>207</v>
      </c>
      <c r="F37" s="28">
        <f>ENERGY_CONSUME_SPLIT!BM66*'TechSpaceHeat-COM'!S34/'TechSpaceHeat-COM'!F167/'TechSpaceHeat-COM'!F232</f>
        <v>0</v>
      </c>
      <c r="G37" s="28">
        <f>ENERGY_CONSUME_SPLIT!BN66*'TechSpaceHeat-COM'!T34/'TechSpaceHeat-COM'!G167/'TechSpaceHeat-COM'!G232</f>
        <v>0</v>
      </c>
      <c r="H37" s="28">
        <f>ENERGY_CONSUME_SPLIT!BO66*'TechSpaceHeat-COM'!U34/'TechSpaceHeat-COM'!H167/'TechSpaceHeat-COM'!H232</f>
        <v>0</v>
      </c>
      <c r="I37" s="28">
        <f>ENERGY_CONSUME_SPLIT!BP66*'TechSpaceHeat-COM'!V34/'TechSpaceHeat-COM'!I167/'TechSpaceHeat-COM'!I232</f>
        <v>0</v>
      </c>
      <c r="J37" s="28">
        <f>ENERGY_CONSUME_SPLIT!BQ66*'TechSpaceHeat-COM'!W34/'TechSpaceHeat-COM'!J167/'TechSpaceHeat-COM'!J232</f>
        <v>0</v>
      </c>
      <c r="K37" s="28">
        <f>ENERGY_CONSUME_SPLIT!BR66*'TechSpaceHeat-COM'!X34/'TechSpaceHeat-COM'!K167/'TechSpaceHeat-COM'!K232</f>
        <v>0</v>
      </c>
      <c r="L37" s="28">
        <f>ENERGY_CONSUME_SPLIT!BS66*'TechSpaceHeat-COM'!Y34/'TechSpaceHeat-COM'!L167/'TechSpaceHeat-COM'!L232</f>
        <v>0</v>
      </c>
      <c r="M37" s="46"/>
      <c r="N37" s="46"/>
      <c r="O37" s="46"/>
      <c r="P37" s="46"/>
      <c r="S37" s="28">
        <v>1</v>
      </c>
      <c r="T37" s="28">
        <v>1</v>
      </c>
      <c r="U37" s="28">
        <v>1</v>
      </c>
      <c r="V37" s="28">
        <v>1</v>
      </c>
      <c r="W37" s="28">
        <v>1</v>
      </c>
      <c r="X37" s="28">
        <v>1</v>
      </c>
      <c r="Y37" s="28">
        <v>1</v>
      </c>
    </row>
    <row r="38" ht="14.5" spans="1:25">
      <c r="A38" s="31" t="s">
        <v>70</v>
      </c>
      <c r="B38" s="26"/>
      <c r="C38" s="26" t="s">
        <v>348</v>
      </c>
      <c r="D38" s="26" t="s">
        <v>228</v>
      </c>
      <c r="E38" s="26" t="s">
        <v>207</v>
      </c>
      <c r="F38" s="28">
        <f>ENERGY_CONSUME_SPLIT!BM67*'TechSpaceHeat-COM'!S35/'TechSpaceHeat-COM'!F168/'TechSpaceHeat-COM'!F233</f>
        <v>0</v>
      </c>
      <c r="G38" s="28">
        <f>ENERGY_CONSUME_SPLIT!BN67*'TechSpaceHeat-COM'!T35/'TechSpaceHeat-COM'!G168/'TechSpaceHeat-COM'!G233</f>
        <v>0</v>
      </c>
      <c r="H38" s="28">
        <f>ENERGY_CONSUME_SPLIT!BO67*'TechSpaceHeat-COM'!U35/'TechSpaceHeat-COM'!H168/'TechSpaceHeat-COM'!H233</f>
        <v>0</v>
      </c>
      <c r="I38" s="28">
        <f>ENERGY_CONSUME_SPLIT!BP67*'TechSpaceHeat-COM'!V35/'TechSpaceHeat-COM'!I168/'TechSpaceHeat-COM'!I233</f>
        <v>0</v>
      </c>
      <c r="J38" s="28">
        <f>ENERGY_CONSUME_SPLIT!BQ67*'TechSpaceHeat-COM'!W35/'TechSpaceHeat-COM'!J168/'TechSpaceHeat-COM'!J233</f>
        <v>0</v>
      </c>
      <c r="K38" s="28">
        <f>ENERGY_CONSUME_SPLIT!BR67*'TechSpaceHeat-COM'!X35/'TechSpaceHeat-COM'!K168/'TechSpaceHeat-COM'!K233</f>
        <v>0</v>
      </c>
      <c r="L38" s="28">
        <f>ENERGY_CONSUME_SPLIT!BS67*'TechSpaceHeat-COM'!Y35/'TechSpaceHeat-COM'!L168/'TechSpaceHeat-COM'!L233</f>
        <v>0</v>
      </c>
      <c r="M38" s="46"/>
      <c r="N38" s="46"/>
      <c r="O38" s="46"/>
      <c r="P38" s="46"/>
      <c r="S38" s="28">
        <v>1</v>
      </c>
      <c r="T38" s="28">
        <v>1</v>
      </c>
      <c r="U38" s="28">
        <v>1</v>
      </c>
      <c r="V38" s="28">
        <v>1</v>
      </c>
      <c r="W38" s="28">
        <v>1</v>
      </c>
      <c r="X38" s="28">
        <v>1</v>
      </c>
      <c r="Y38" s="28">
        <v>1</v>
      </c>
    </row>
    <row r="39" ht="14.5" spans="1:25">
      <c r="A39" s="34" t="s">
        <v>75</v>
      </c>
      <c r="B39" s="26"/>
      <c r="C39" s="26" t="s">
        <v>349</v>
      </c>
      <c r="D39" s="26" t="s">
        <v>136</v>
      </c>
      <c r="E39" s="26" t="s">
        <v>207</v>
      </c>
      <c r="F39" s="28">
        <f>ENERGY_CONSUME_SPLIT!BM68*'TechSpaceHeat-COM'!S36/'TechSpaceHeat-COM'!F169/'TechSpaceHeat-COM'!F234</f>
        <v>0.187155090294124</v>
      </c>
      <c r="G39" s="28">
        <f>ENERGY_CONSUME_SPLIT!BN68*'TechSpaceHeat-COM'!T36/'TechSpaceHeat-COM'!G169/'TechSpaceHeat-COM'!G234</f>
        <v>0.143939259143942</v>
      </c>
      <c r="H39" s="28">
        <f>ENERGY_CONSUME_SPLIT!BO68*'TechSpaceHeat-COM'!U36/'TechSpaceHeat-COM'!H169/'TechSpaceHeat-COM'!H234</f>
        <v>0.824024071555412</v>
      </c>
      <c r="I39" s="28">
        <f>ENERGY_CONSUME_SPLIT!BP68*'TechSpaceHeat-COM'!V36/'TechSpaceHeat-COM'!I169/'TechSpaceHeat-COM'!I234</f>
        <v>0.055971783575543</v>
      </c>
      <c r="J39" s="28">
        <f>ENERGY_CONSUME_SPLIT!BQ68*'TechSpaceHeat-COM'!W36/'TechSpaceHeat-COM'!J169/'TechSpaceHeat-COM'!J234</f>
        <v>0</v>
      </c>
      <c r="K39" s="28">
        <f>ENERGY_CONSUME_SPLIT!BR68*'TechSpaceHeat-COM'!X36/'TechSpaceHeat-COM'!K169/'TechSpaceHeat-COM'!K234</f>
        <v>0.326226777941981</v>
      </c>
      <c r="L39" s="28">
        <f>ENERGY_CONSUME_SPLIT!BS68*'TechSpaceHeat-COM'!Y36/'TechSpaceHeat-COM'!L169/'TechSpaceHeat-COM'!L234</f>
        <v>0.0680973838081124</v>
      </c>
      <c r="M39" s="46"/>
      <c r="N39" s="46"/>
      <c r="O39" s="46"/>
      <c r="P39" s="46"/>
      <c r="S39" s="28">
        <v>1</v>
      </c>
      <c r="T39" s="28">
        <v>1</v>
      </c>
      <c r="U39" s="28">
        <v>1</v>
      </c>
      <c r="V39" s="28">
        <v>1</v>
      </c>
      <c r="W39" s="28">
        <v>1</v>
      </c>
      <c r="X39" s="28">
        <v>1</v>
      </c>
      <c r="Y39" s="28">
        <v>1</v>
      </c>
    </row>
    <row r="40" ht="14.5" spans="1:25">
      <c r="A40" s="35" t="s">
        <v>35</v>
      </c>
      <c r="B40" s="26"/>
      <c r="C40" s="26" t="s">
        <v>350</v>
      </c>
      <c r="D40" s="26" t="s">
        <v>218</v>
      </c>
      <c r="E40" s="26" t="s">
        <v>209</v>
      </c>
      <c r="F40" s="28">
        <f>ENERGY_CONSUME_SPLIT!BY63*'TechSpaceHeat-COM'!S37/'TechSpaceHeat-COM'!F170/'TechSpaceHeat-COM'!F235</f>
        <v>0.0195354459289471</v>
      </c>
      <c r="G40" s="28">
        <f>ENERGY_CONSUME_SPLIT!BZ63*'TechSpaceHeat-COM'!T37/'TechSpaceHeat-COM'!G170/'TechSpaceHeat-COM'!G235</f>
        <v>0.0691608838445894</v>
      </c>
      <c r="H40" s="28">
        <f>ENERGY_CONSUME_SPLIT!CA63*'TechSpaceHeat-COM'!U37/'TechSpaceHeat-COM'!H170/'TechSpaceHeat-COM'!H235</f>
        <v>0.0430587533675364</v>
      </c>
      <c r="I40" s="28">
        <f>ENERGY_CONSUME_SPLIT!CB63*'TechSpaceHeat-COM'!V37/'TechSpaceHeat-COM'!I170/'TechSpaceHeat-COM'!I235</f>
        <v>0.0227746011943431</v>
      </c>
      <c r="J40" s="28">
        <f>ENERGY_CONSUME_SPLIT!CC63*'TechSpaceHeat-COM'!W37/'TechSpaceHeat-COM'!J170/'TechSpaceHeat-COM'!J235</f>
        <v>0.0106094052966921</v>
      </c>
      <c r="K40" s="28">
        <f>ENERGY_CONSUME_SPLIT!CD63*'TechSpaceHeat-COM'!X37/'TechSpaceHeat-COM'!K170/'TechSpaceHeat-COM'!K235</f>
        <v>0.00171486545585884</v>
      </c>
      <c r="L40" s="28">
        <f>ENERGY_CONSUME_SPLIT!CE63*'TechSpaceHeat-COM'!Y37/'TechSpaceHeat-COM'!L170/'TechSpaceHeat-COM'!L235</f>
        <v>0.0485935165175117</v>
      </c>
      <c r="M40" s="46"/>
      <c r="N40" s="29" t="s">
        <v>455</v>
      </c>
      <c r="O40" s="46"/>
      <c r="P40" s="46"/>
      <c r="S40" s="28">
        <v>1</v>
      </c>
      <c r="T40" s="28">
        <v>1</v>
      </c>
      <c r="U40" s="28">
        <v>1</v>
      </c>
      <c r="V40" s="28">
        <v>1</v>
      </c>
      <c r="W40" s="28">
        <v>1</v>
      </c>
      <c r="X40" s="28">
        <v>1</v>
      </c>
      <c r="Y40" s="28">
        <v>1</v>
      </c>
    </row>
    <row r="41" ht="14.5" spans="1:25">
      <c r="A41" s="35" t="s">
        <v>113</v>
      </c>
      <c r="B41" s="26"/>
      <c r="C41" s="26" t="s">
        <v>351</v>
      </c>
      <c r="D41" s="26" t="s">
        <v>222</v>
      </c>
      <c r="E41" s="26" t="s">
        <v>209</v>
      </c>
      <c r="F41" s="28">
        <f>ENERGY_CONSUME_SPLIT!BY64*'TechSpaceHeat-COM'!S38/'TechSpaceHeat-COM'!F171/'TechSpaceHeat-COM'!F236</f>
        <v>0.959234127773075</v>
      </c>
      <c r="G41" s="28">
        <f>ENERGY_CONSUME_SPLIT!BZ64*'TechSpaceHeat-COM'!T38/'TechSpaceHeat-COM'!G171/'TechSpaceHeat-COM'!G236</f>
        <v>3.10361106621707</v>
      </c>
      <c r="H41" s="28">
        <f>ENERGY_CONSUME_SPLIT!CA64*'TechSpaceHeat-COM'!U38/'TechSpaceHeat-COM'!H171/'TechSpaceHeat-COM'!H236</f>
        <v>19.513626809288</v>
      </c>
      <c r="I41" s="28">
        <f>ENERGY_CONSUME_SPLIT!CB64*'TechSpaceHeat-COM'!V38/'TechSpaceHeat-COM'!I171/'TechSpaceHeat-COM'!I236</f>
        <v>1.67435083202345</v>
      </c>
      <c r="J41" s="28">
        <f>ENERGY_CONSUME_SPLIT!CC64*'TechSpaceHeat-COM'!W38/'TechSpaceHeat-COM'!J171/'TechSpaceHeat-COM'!J236</f>
        <v>2.15211036923084</v>
      </c>
      <c r="K41" s="28">
        <f>ENERGY_CONSUME_SPLIT!CD64*'TechSpaceHeat-COM'!X38/'TechSpaceHeat-COM'!K171/'TechSpaceHeat-COM'!K236</f>
        <v>6.14408730224424</v>
      </c>
      <c r="L41" s="28">
        <f>ENERGY_CONSUME_SPLIT!CE64*'TechSpaceHeat-COM'!Y38/'TechSpaceHeat-COM'!L171/'TechSpaceHeat-COM'!L236</f>
        <v>5.39676310467926</v>
      </c>
      <c r="M41" s="46"/>
      <c r="N41" s="46"/>
      <c r="O41" s="46"/>
      <c r="P41" s="46"/>
      <c r="S41" s="28">
        <v>1</v>
      </c>
      <c r="T41" s="28">
        <v>1</v>
      </c>
      <c r="U41" s="28">
        <v>1</v>
      </c>
      <c r="V41" s="28">
        <v>1</v>
      </c>
      <c r="W41" s="28">
        <v>1</v>
      </c>
      <c r="X41" s="28">
        <v>1</v>
      </c>
      <c r="Y41" s="28">
        <v>1</v>
      </c>
    </row>
    <row r="42" ht="14.5" spans="1:25">
      <c r="A42" s="32" t="s">
        <v>61</v>
      </c>
      <c r="B42" s="26"/>
      <c r="C42" s="26" t="s">
        <v>352</v>
      </c>
      <c r="D42" s="26" t="s">
        <v>224</v>
      </c>
      <c r="E42" s="26" t="s">
        <v>209</v>
      </c>
      <c r="F42" s="28">
        <f>ENERGY_CONSUME_SPLIT!BY65*'TechSpaceHeat-COM'!S39/'TechSpaceHeat-COM'!F172/'TechSpaceHeat-COM'!F237</f>
        <v>1.03713142879953</v>
      </c>
      <c r="G42" s="28">
        <f>ENERGY_CONSUME_SPLIT!BZ65*'TechSpaceHeat-COM'!T39/'TechSpaceHeat-COM'!G172/'TechSpaceHeat-COM'!G237</f>
        <v>0.391574732046682</v>
      </c>
      <c r="H42" s="28">
        <f>ENERGY_CONSUME_SPLIT!CA65*'TechSpaceHeat-COM'!U39/'TechSpaceHeat-COM'!H172/'TechSpaceHeat-COM'!H237</f>
        <v>0.309328828452581</v>
      </c>
      <c r="I42" s="28">
        <f>ENERGY_CONSUME_SPLIT!CB65*'TechSpaceHeat-COM'!V39/'TechSpaceHeat-COM'!I172/'TechSpaceHeat-COM'!I237</f>
        <v>0</v>
      </c>
      <c r="J42" s="28">
        <f>ENERGY_CONSUME_SPLIT!CC65*'TechSpaceHeat-COM'!W39/'TechSpaceHeat-COM'!J172/'TechSpaceHeat-COM'!J237</f>
        <v>0</v>
      </c>
      <c r="K42" s="28">
        <f>ENERGY_CONSUME_SPLIT!CD65*'TechSpaceHeat-COM'!X39/'TechSpaceHeat-COM'!K172/'TechSpaceHeat-COM'!K237</f>
        <v>0</v>
      </c>
      <c r="L42" s="28">
        <f>ENERGY_CONSUME_SPLIT!CE65*'TechSpaceHeat-COM'!Y39/'TechSpaceHeat-COM'!L172/'TechSpaceHeat-COM'!L237</f>
        <v>0</v>
      </c>
      <c r="M42" s="46"/>
      <c r="N42" s="46"/>
      <c r="O42" s="46"/>
      <c r="P42" s="46"/>
      <c r="S42" s="28">
        <v>1</v>
      </c>
      <c r="T42" s="28">
        <v>1</v>
      </c>
      <c r="U42" s="28">
        <v>1</v>
      </c>
      <c r="V42" s="28">
        <v>1</v>
      </c>
      <c r="W42" s="28">
        <v>1</v>
      </c>
      <c r="X42" s="28">
        <v>1</v>
      </c>
      <c r="Y42" s="28">
        <v>1</v>
      </c>
    </row>
    <row r="43" ht="14.5" spans="1:25">
      <c r="A43" s="31" t="s">
        <v>65</v>
      </c>
      <c r="B43" s="26"/>
      <c r="C43" s="26" t="s">
        <v>353</v>
      </c>
      <c r="D43" s="26" t="s">
        <v>226</v>
      </c>
      <c r="E43" s="26" t="s">
        <v>209</v>
      </c>
      <c r="F43" s="28">
        <f>ENERGY_CONSUME_SPLIT!BY66*'TechSpaceHeat-COM'!S40/'TechSpaceHeat-COM'!F173/'TechSpaceHeat-COM'!F238</f>
        <v>0</v>
      </c>
      <c r="G43" s="28">
        <f>ENERGY_CONSUME_SPLIT!BZ66*'TechSpaceHeat-COM'!T40/'TechSpaceHeat-COM'!G173/'TechSpaceHeat-COM'!G238</f>
        <v>0</v>
      </c>
      <c r="H43" s="28">
        <f>ENERGY_CONSUME_SPLIT!CA66*'TechSpaceHeat-COM'!U40/'TechSpaceHeat-COM'!H173/'TechSpaceHeat-COM'!H238</f>
        <v>0</v>
      </c>
      <c r="I43" s="28">
        <f>ENERGY_CONSUME_SPLIT!CB66*'TechSpaceHeat-COM'!V40/'TechSpaceHeat-COM'!I173/'TechSpaceHeat-COM'!I238</f>
        <v>0</v>
      </c>
      <c r="J43" s="28">
        <f>ENERGY_CONSUME_SPLIT!CC66*'TechSpaceHeat-COM'!W40/'TechSpaceHeat-COM'!J173/'TechSpaceHeat-COM'!J238</f>
        <v>0</v>
      </c>
      <c r="K43" s="28">
        <f>ENERGY_CONSUME_SPLIT!CD66*'TechSpaceHeat-COM'!X40/'TechSpaceHeat-COM'!K173/'TechSpaceHeat-COM'!K238</f>
        <v>0</v>
      </c>
      <c r="L43" s="28">
        <f>ENERGY_CONSUME_SPLIT!CE66*'TechSpaceHeat-COM'!Y40/'TechSpaceHeat-COM'!L173/'TechSpaceHeat-COM'!L238</f>
        <v>0</v>
      </c>
      <c r="M43" s="46"/>
      <c r="N43" s="46"/>
      <c r="O43" s="46"/>
      <c r="P43" s="46"/>
      <c r="S43" s="28">
        <v>1</v>
      </c>
      <c r="T43" s="28">
        <v>1</v>
      </c>
      <c r="U43" s="28">
        <v>1</v>
      </c>
      <c r="V43" s="28">
        <v>1</v>
      </c>
      <c r="W43" s="28">
        <v>1</v>
      </c>
      <c r="X43" s="28">
        <v>1</v>
      </c>
      <c r="Y43" s="28">
        <v>1</v>
      </c>
    </row>
    <row r="44" ht="14.5" spans="1:25">
      <c r="A44" s="31" t="s">
        <v>70</v>
      </c>
      <c r="B44" s="26"/>
      <c r="C44" s="26" t="s">
        <v>354</v>
      </c>
      <c r="D44" s="26" t="s">
        <v>228</v>
      </c>
      <c r="E44" s="26" t="s">
        <v>209</v>
      </c>
      <c r="F44" s="28">
        <f>ENERGY_CONSUME_SPLIT!BY67*'TechSpaceHeat-COM'!S41/'TechSpaceHeat-COM'!F174/'TechSpaceHeat-COM'!F239</f>
        <v>0</v>
      </c>
      <c r="G44" s="28">
        <f>ENERGY_CONSUME_SPLIT!BZ67*'TechSpaceHeat-COM'!T41/'TechSpaceHeat-COM'!G174/'TechSpaceHeat-COM'!G239</f>
        <v>0</v>
      </c>
      <c r="H44" s="28">
        <f>ENERGY_CONSUME_SPLIT!CA67*'TechSpaceHeat-COM'!U41/'TechSpaceHeat-COM'!H174/'TechSpaceHeat-COM'!H239</f>
        <v>0</v>
      </c>
      <c r="I44" s="28">
        <f>ENERGY_CONSUME_SPLIT!CB67*'TechSpaceHeat-COM'!V41/'TechSpaceHeat-COM'!I174/'TechSpaceHeat-COM'!I239</f>
        <v>0</v>
      </c>
      <c r="J44" s="28">
        <f>ENERGY_CONSUME_SPLIT!CC67*'TechSpaceHeat-COM'!W41/'TechSpaceHeat-COM'!J174/'TechSpaceHeat-COM'!J239</f>
        <v>0</v>
      </c>
      <c r="K44" s="28">
        <f>ENERGY_CONSUME_SPLIT!CD67*'TechSpaceHeat-COM'!X41/'TechSpaceHeat-COM'!K174/'TechSpaceHeat-COM'!K239</f>
        <v>0</v>
      </c>
      <c r="L44" s="28">
        <f>ENERGY_CONSUME_SPLIT!CE67*'TechSpaceHeat-COM'!Y41/'TechSpaceHeat-COM'!L174/'TechSpaceHeat-COM'!L239</f>
        <v>0</v>
      </c>
      <c r="M44" s="46"/>
      <c r="N44" s="46"/>
      <c r="O44" s="46"/>
      <c r="P44" s="46"/>
      <c r="S44" s="28">
        <v>1</v>
      </c>
      <c r="T44" s="28">
        <v>1</v>
      </c>
      <c r="U44" s="28">
        <v>1</v>
      </c>
      <c r="V44" s="28">
        <v>1</v>
      </c>
      <c r="W44" s="28">
        <v>1</v>
      </c>
      <c r="X44" s="28">
        <v>1</v>
      </c>
      <c r="Y44" s="28">
        <v>1</v>
      </c>
    </row>
    <row r="45" ht="14.5" spans="1:25">
      <c r="A45" s="34" t="s">
        <v>75</v>
      </c>
      <c r="B45" s="26"/>
      <c r="C45" s="26" t="s">
        <v>355</v>
      </c>
      <c r="D45" s="26" t="s">
        <v>136</v>
      </c>
      <c r="E45" s="26" t="s">
        <v>209</v>
      </c>
      <c r="F45" s="28">
        <f>ENERGY_CONSUME_SPLIT!BY68*'TechSpaceHeat-COM'!S42/'TechSpaceHeat-COM'!F175/'TechSpaceHeat-COM'!F240</f>
        <v>0</v>
      </c>
      <c r="G45" s="28">
        <f>ENERGY_CONSUME_SPLIT!BZ68*'TechSpaceHeat-COM'!T42/'TechSpaceHeat-COM'!G175/'TechSpaceHeat-COM'!G240</f>
        <v>0.179924073929927</v>
      </c>
      <c r="H45" s="28">
        <f>ENERGY_CONSUME_SPLIT!CA68*'TechSpaceHeat-COM'!U42/'TechSpaceHeat-COM'!H175/'TechSpaceHeat-COM'!H240</f>
        <v>0.973846630020032</v>
      </c>
      <c r="I45" s="28">
        <f>ENERGY_CONSUME_SPLIT!CB68*'TechSpaceHeat-COM'!V42/'TechSpaceHeat-COM'!I175/'TechSpaceHeat-COM'!I240</f>
        <v>0.055971783575543</v>
      </c>
      <c r="J45" s="28">
        <f>ENERGY_CONSUME_SPLIT!CC68*'TechSpaceHeat-COM'!W42/'TechSpaceHeat-COM'!J175/'TechSpaceHeat-COM'!J240</f>
        <v>0</v>
      </c>
      <c r="K45" s="28">
        <f>ENERGY_CONSUME_SPLIT!CD68*'TechSpaceHeat-COM'!X42/'TechSpaceHeat-COM'!K175/'TechSpaceHeat-COM'!K240</f>
        <v>0.266912818316166</v>
      </c>
      <c r="L45" s="28">
        <f>ENERGY_CONSUME_SPLIT!CE68*'TechSpaceHeat-COM'!Y42/'TechSpaceHeat-COM'!L175/'TechSpaceHeat-COM'!L240</f>
        <v>0.0680973838081124</v>
      </c>
      <c r="M45" s="46"/>
      <c r="N45" s="46"/>
      <c r="O45" s="46"/>
      <c r="P45" s="46"/>
      <c r="S45" s="28">
        <v>1</v>
      </c>
      <c r="T45" s="28">
        <v>1</v>
      </c>
      <c r="U45" s="28">
        <v>1</v>
      </c>
      <c r="V45" s="28">
        <v>1</v>
      </c>
      <c r="W45" s="28">
        <v>1</v>
      </c>
      <c r="X45" s="28">
        <v>1</v>
      </c>
      <c r="Y45" s="28">
        <v>1</v>
      </c>
    </row>
    <row r="46" ht="14.5" spans="1:25">
      <c r="A46" s="35" t="s">
        <v>35</v>
      </c>
      <c r="B46" s="26"/>
      <c r="C46" s="26" t="s">
        <v>356</v>
      </c>
      <c r="D46" s="26" t="s">
        <v>218</v>
      </c>
      <c r="E46" s="26" t="s">
        <v>211</v>
      </c>
      <c r="F46" s="46">
        <f>S43/F176/F241*ENERGY_CONSUME_SPLIT!CK63</f>
        <v>0.00558155597969916</v>
      </c>
      <c r="G46" s="46">
        <f>T43/G176/G241*ENERGY_CONSUME_SPLIT!CL63</f>
        <v>0.00965035588529155</v>
      </c>
      <c r="H46" s="46">
        <f>U43/H176/H241*ENERGY_CONSUME_SPLIT!CM63</f>
        <v>0.00748847884652806</v>
      </c>
      <c r="I46" s="46">
        <f>V43/I176/I241*ENERGY_CONSUME_SPLIT!CN63</f>
        <v>0.00162675722816737</v>
      </c>
      <c r="J46" s="46">
        <f>W43/J176/J241*ENERGY_CONSUME_SPLIT!CO63</f>
        <v>0.00176823421611535</v>
      </c>
      <c r="K46" s="46">
        <f>X43/K176/K241*ENERGY_CONSUME_SPLIT!CP63</f>
        <v>0</v>
      </c>
      <c r="L46" s="46">
        <f>Y43/L176/L241*ENERGY_CONSUME_SPLIT!CQ63</f>
        <v>0.00911128434703345</v>
      </c>
      <c r="M46" s="46"/>
      <c r="N46" s="29" t="s">
        <v>456</v>
      </c>
      <c r="O46" s="46"/>
      <c r="P46" s="46"/>
      <c r="S46" s="28">
        <v>1</v>
      </c>
      <c r="T46" s="28">
        <v>1</v>
      </c>
      <c r="U46" s="28">
        <v>1</v>
      </c>
      <c r="V46" s="28">
        <v>1</v>
      </c>
      <c r="W46" s="28">
        <v>1</v>
      </c>
      <c r="X46" s="28">
        <v>1</v>
      </c>
      <c r="Y46" s="28">
        <v>1</v>
      </c>
    </row>
    <row r="47" ht="14.5" spans="1:25">
      <c r="A47" s="35" t="s">
        <v>113</v>
      </c>
      <c r="B47" s="26"/>
      <c r="C47" s="26" t="s">
        <v>357</v>
      </c>
      <c r="D47" s="26" t="s">
        <v>222</v>
      </c>
      <c r="E47" s="26" t="s">
        <v>211</v>
      </c>
      <c r="F47" s="46">
        <f>S44/F177/F242*ENERGY_CONSUME_SPLIT!CK64</f>
        <v>0.319744709257692</v>
      </c>
      <c r="G47" s="46">
        <f>T44/G177/G242*ENERGY_CONSUME_SPLIT!CL64</f>
        <v>0.454839552807675</v>
      </c>
      <c r="H47" s="46">
        <f>U44/H177/H242*ENERGY_CONSUME_SPLIT!CM64</f>
        <v>3.12649269320085</v>
      </c>
      <c r="I47" s="46">
        <f>V44/I177/I242*ENERGY_CONSUME_SPLIT!CN64</f>
        <v>0.288681177935077</v>
      </c>
      <c r="J47" s="46">
        <f>W44/J177/J242*ENERGY_CONSUME_SPLIT!CO64</f>
        <v>0.307444338461548</v>
      </c>
      <c r="K47" s="46">
        <f>X44/K177/K242*ENERGY_CONSUME_SPLIT!CP64</f>
        <v>1.28693720519981</v>
      </c>
      <c r="L47" s="46">
        <f>Y44/L177/L242*ENERGY_CONSUME_SPLIT!CQ64</f>
        <v>0.921398578847678</v>
      </c>
      <c r="M47" s="46"/>
      <c r="N47" s="46"/>
      <c r="O47" s="46"/>
      <c r="P47" s="46"/>
      <c r="S47" s="28">
        <v>1</v>
      </c>
      <c r="T47" s="28">
        <v>1</v>
      </c>
      <c r="U47" s="28">
        <v>1</v>
      </c>
      <c r="V47" s="28">
        <v>1</v>
      </c>
      <c r="W47" s="28">
        <v>1</v>
      </c>
      <c r="X47" s="28">
        <v>1</v>
      </c>
      <c r="Y47" s="28">
        <v>1</v>
      </c>
    </row>
    <row r="48" ht="14.5" spans="1:25">
      <c r="A48" s="32" t="s">
        <v>61</v>
      </c>
      <c r="B48" s="26"/>
      <c r="C48" s="26" t="s">
        <v>358</v>
      </c>
      <c r="D48" s="26" t="s">
        <v>224</v>
      </c>
      <c r="E48" s="26" t="s">
        <v>211</v>
      </c>
      <c r="F48" s="46">
        <f>S45/F178/F243*ENERGY_CONSUME_SPLIT!CK65</f>
        <v>0</v>
      </c>
      <c r="G48" s="46">
        <f>T45/G178/G243*ENERGY_CONSUME_SPLIT!CL65</f>
        <v>0.087016607121485</v>
      </c>
      <c r="H48" s="46">
        <f>U45/H178/H243*ENERGY_CONSUME_SPLIT!CM65</f>
        <v>0</v>
      </c>
      <c r="I48" s="46">
        <f>V45/I178/I243*ENERGY_CONSUME_SPLIT!CN65</f>
        <v>0</v>
      </c>
      <c r="J48" s="46">
        <f>W45/J178/J243*ENERGY_CONSUME_SPLIT!CO65</f>
        <v>0</v>
      </c>
      <c r="K48" s="46">
        <f>X45/K178/K243*ENERGY_CONSUME_SPLIT!CP65</f>
        <v>0</v>
      </c>
      <c r="L48" s="46">
        <f>Y45/L178/L243*ENERGY_CONSUME_SPLIT!CQ65</f>
        <v>0</v>
      </c>
      <c r="M48" s="46"/>
      <c r="N48" s="46"/>
      <c r="O48" s="46"/>
      <c r="P48" s="46"/>
      <c r="S48" s="28">
        <v>1</v>
      </c>
      <c r="T48" s="28">
        <v>1</v>
      </c>
      <c r="U48" s="28">
        <v>1</v>
      </c>
      <c r="V48" s="28">
        <v>1</v>
      </c>
      <c r="W48" s="28">
        <v>1</v>
      </c>
      <c r="X48" s="28">
        <v>1</v>
      </c>
      <c r="Y48" s="28">
        <v>1</v>
      </c>
    </row>
    <row r="49" ht="14.5" spans="1:25">
      <c r="A49" s="31" t="s">
        <v>65</v>
      </c>
      <c r="B49" s="26"/>
      <c r="C49" s="26" t="s">
        <v>359</v>
      </c>
      <c r="D49" s="26" t="s">
        <v>226</v>
      </c>
      <c r="E49" s="26" t="s">
        <v>211</v>
      </c>
      <c r="F49" s="46">
        <f>S46/F179/F244*ENERGY_CONSUME_SPLIT!CK66</f>
        <v>0</v>
      </c>
      <c r="G49" s="46">
        <f>T46/G179/G244*ENERGY_CONSUME_SPLIT!CL66</f>
        <v>0</v>
      </c>
      <c r="H49" s="46">
        <f>U46/H179/H244*ENERGY_CONSUME_SPLIT!CM66</f>
        <v>0</v>
      </c>
      <c r="I49" s="46">
        <f>V46/I179/I244*ENERGY_CONSUME_SPLIT!CN66</f>
        <v>0</v>
      </c>
      <c r="J49" s="46">
        <f>W46/J179/J244*ENERGY_CONSUME_SPLIT!CO66</f>
        <v>0</v>
      </c>
      <c r="K49" s="46">
        <f>X46/K179/K244*ENERGY_CONSUME_SPLIT!CP66</f>
        <v>0</v>
      </c>
      <c r="L49" s="46">
        <f>Y46/L179/L244*ENERGY_CONSUME_SPLIT!CQ66</f>
        <v>0</v>
      </c>
      <c r="M49" s="46"/>
      <c r="N49" s="46"/>
      <c r="O49" s="46"/>
      <c r="P49" s="46"/>
      <c r="S49" s="28">
        <v>1</v>
      </c>
      <c r="T49" s="28">
        <v>1</v>
      </c>
      <c r="U49" s="28">
        <v>1</v>
      </c>
      <c r="V49" s="28">
        <v>1</v>
      </c>
      <c r="W49" s="28">
        <v>1</v>
      </c>
      <c r="X49" s="28">
        <v>1</v>
      </c>
      <c r="Y49" s="28">
        <v>1</v>
      </c>
    </row>
    <row r="50" ht="14.5" spans="1:25">
      <c r="A50" s="31" t="s">
        <v>70</v>
      </c>
      <c r="B50" s="26"/>
      <c r="C50" s="26" t="s">
        <v>360</v>
      </c>
      <c r="D50" s="26" t="s">
        <v>228</v>
      </c>
      <c r="E50" s="26" t="s">
        <v>211</v>
      </c>
      <c r="F50" s="46">
        <f>S47/F180/F245*ENERGY_CONSUME_SPLIT!CK67</f>
        <v>0</v>
      </c>
      <c r="G50" s="46">
        <f>T47/G180/G245*ENERGY_CONSUME_SPLIT!CL67</f>
        <v>0</v>
      </c>
      <c r="H50" s="46">
        <f>U47/H180/H245*ENERGY_CONSUME_SPLIT!CM67</f>
        <v>0</v>
      </c>
      <c r="I50" s="46">
        <f>V47/I180/I245*ENERGY_CONSUME_SPLIT!CN67</f>
        <v>0</v>
      </c>
      <c r="J50" s="46">
        <f>W47/J180/J245*ENERGY_CONSUME_SPLIT!CO67</f>
        <v>0</v>
      </c>
      <c r="K50" s="46">
        <f>X47/K180/K245*ENERGY_CONSUME_SPLIT!CP67</f>
        <v>0</v>
      </c>
      <c r="L50" s="46">
        <f>Y47/L180/L245*ENERGY_CONSUME_SPLIT!CQ67</f>
        <v>0</v>
      </c>
      <c r="M50" s="46"/>
      <c r="N50" s="46"/>
      <c r="O50" s="46"/>
      <c r="P50" s="46"/>
      <c r="S50" s="28">
        <v>1</v>
      </c>
      <c r="T50" s="28">
        <v>1</v>
      </c>
      <c r="U50" s="28">
        <v>1</v>
      </c>
      <c r="V50" s="28">
        <v>1</v>
      </c>
      <c r="W50" s="28">
        <v>1</v>
      </c>
      <c r="X50" s="28">
        <v>1</v>
      </c>
      <c r="Y50" s="28">
        <v>1</v>
      </c>
    </row>
    <row r="51" ht="14.5" spans="1:25">
      <c r="A51" s="34" t="s">
        <v>75</v>
      </c>
      <c r="B51" s="26"/>
      <c r="C51" s="26" t="s">
        <v>361</v>
      </c>
      <c r="D51" s="26" t="s">
        <v>136</v>
      </c>
      <c r="E51" s="26" t="s">
        <v>211</v>
      </c>
      <c r="F51" s="46">
        <f>S48/F181/F246*ENERGY_CONSUME_SPLIT!CK68</f>
        <v>0</v>
      </c>
      <c r="G51" s="46">
        <f>T48/G181/G246*ENERGY_CONSUME_SPLIT!CL68</f>
        <v>0.0359848147859855</v>
      </c>
      <c r="H51" s="46">
        <f>U48/H181/H246*ENERGY_CONSUME_SPLIT!CM68</f>
        <v>0.14982255846462</v>
      </c>
      <c r="I51" s="46">
        <f>V48/I181/I246*ENERGY_CONSUME_SPLIT!CN68</f>
        <v>0</v>
      </c>
      <c r="J51" s="46">
        <f>W48/J181/J246*ENERGY_CONSUME_SPLIT!CO68</f>
        <v>0</v>
      </c>
      <c r="K51" s="46">
        <f>X48/K181/K246*ENERGY_CONSUME_SPLIT!CP68</f>
        <v>0.0593139596258148</v>
      </c>
      <c r="L51" s="46">
        <f>Y48/L181/L246*ENERGY_CONSUME_SPLIT!CQ68</f>
        <v>0.0680973838081124</v>
      </c>
      <c r="M51" s="46"/>
      <c r="N51" s="46"/>
      <c r="O51" s="46"/>
      <c r="P51" s="46"/>
      <c r="S51" s="28">
        <v>1</v>
      </c>
      <c r="T51" s="28">
        <v>1</v>
      </c>
      <c r="U51" s="28">
        <v>1</v>
      </c>
      <c r="V51" s="28">
        <v>1</v>
      </c>
      <c r="W51" s="28">
        <v>1</v>
      </c>
      <c r="X51" s="28">
        <v>1</v>
      </c>
      <c r="Y51" s="28">
        <v>1</v>
      </c>
    </row>
    <row r="52" ht="14.5" spans="1:25">
      <c r="A52" s="35" t="s">
        <v>35</v>
      </c>
      <c r="B52" s="26"/>
      <c r="C52" s="26" t="s">
        <v>362</v>
      </c>
      <c r="D52" s="26" t="s">
        <v>218</v>
      </c>
      <c r="E52" s="26" t="s">
        <v>213</v>
      </c>
      <c r="F52" s="28">
        <f>S49/F182/F247*ENERGY_CONSUME_SPLIT!CW63</f>
        <v>0.0111631119593983</v>
      </c>
      <c r="G52" s="28">
        <f>T49/G182/G247*ENERGY_CONSUME_SPLIT!CX63</f>
        <v>0.0273426750083261</v>
      </c>
      <c r="H52" s="28">
        <f>U49/H182/H247*ENERGY_CONSUME_SPLIT!CY63</f>
        <v>0.0205933168279522</v>
      </c>
      <c r="I52" s="28">
        <f>V49/I182/I247*ENERGY_CONSUME_SPLIT!CZ63</f>
        <v>0.0048802716845021</v>
      </c>
      <c r="J52" s="28">
        <f>W49/J182/J247*ENERGY_CONSUME_SPLIT!DA63</f>
        <v>0.00353646843223071</v>
      </c>
      <c r="K52" s="28">
        <f>X49/K182/K247*ENERGY_CONSUME_SPLIT!DB63</f>
        <v>0.00171486545585884</v>
      </c>
      <c r="L52" s="28">
        <f>Y49/L182/L247*ENERGY_CONSUME_SPLIT!DC63</f>
        <v>0.0334080426057893</v>
      </c>
      <c r="M52" s="46"/>
      <c r="N52" s="29" t="s">
        <v>457</v>
      </c>
      <c r="O52" s="46"/>
      <c r="P52" s="46"/>
      <c r="S52" s="28">
        <v>1</v>
      </c>
      <c r="T52" s="28">
        <v>1</v>
      </c>
      <c r="U52" s="28">
        <v>1</v>
      </c>
      <c r="V52" s="28">
        <v>1</v>
      </c>
      <c r="W52" s="28">
        <v>1</v>
      </c>
      <c r="X52" s="28">
        <v>1</v>
      </c>
      <c r="Y52" s="28">
        <v>1</v>
      </c>
    </row>
    <row r="53" ht="14.5" spans="1:25">
      <c r="A53" s="35" t="s">
        <v>113</v>
      </c>
      <c r="B53" s="26"/>
      <c r="C53" s="26" t="s">
        <v>363</v>
      </c>
      <c r="D53" s="26" t="s">
        <v>222</v>
      </c>
      <c r="E53" s="26" t="s">
        <v>213</v>
      </c>
      <c r="F53" s="28">
        <f>S50/F183/F248*ENERGY_CONSUME_SPLIT!CW64</f>
        <v>0.479617063886537</v>
      </c>
      <c r="G53" s="28">
        <f>T50/G183/G248*ENERGY_CONSUME_SPLIT!CX64</f>
        <v>1.25749758717416</v>
      </c>
      <c r="H53" s="28">
        <f>U50/H183/H248*ENERGY_CONSUME_SPLIT!CY64</f>
        <v>8.94823770812656</v>
      </c>
      <c r="I53" s="28">
        <f>V50/I183/I248*ENERGY_CONSUME_SPLIT!CZ64</f>
        <v>0.981516004979263</v>
      </c>
      <c r="J53" s="28">
        <f>W50/J183/J248*ENERGY_CONSUME_SPLIT!DA64</f>
        <v>0.922333015384645</v>
      </c>
      <c r="K53" s="28">
        <f>X50/K183/K248*ENERGY_CONSUME_SPLIT!DB64</f>
        <v>4.81563599365089</v>
      </c>
      <c r="L53" s="28">
        <f>Y50/L183/L248*ENERGY_CONSUME_SPLIT!DC64</f>
        <v>3.42233757857709</v>
      </c>
      <c r="M53" s="46"/>
      <c r="N53" s="46"/>
      <c r="O53" s="46"/>
      <c r="P53" s="46"/>
      <c r="S53" s="28">
        <v>1</v>
      </c>
      <c r="T53" s="28">
        <v>1</v>
      </c>
      <c r="U53" s="28">
        <v>1</v>
      </c>
      <c r="V53" s="28">
        <v>1</v>
      </c>
      <c r="W53" s="28">
        <v>1</v>
      </c>
      <c r="X53" s="28">
        <v>1</v>
      </c>
      <c r="Y53" s="28">
        <v>1</v>
      </c>
    </row>
    <row r="54" ht="14.5" spans="1:25">
      <c r="A54" s="32" t="s">
        <v>61</v>
      </c>
      <c r="B54" s="26"/>
      <c r="C54" s="26" t="s">
        <v>364</v>
      </c>
      <c r="D54" s="26" t="s">
        <v>224</v>
      </c>
      <c r="E54" s="26" t="s">
        <v>213</v>
      </c>
      <c r="F54" s="28">
        <f>S51/F184/F249*ENERGY_CONSUME_SPLIT!CW65</f>
        <v>0.429157832606702</v>
      </c>
      <c r="G54" s="28">
        <f>T51/G184/G249*ENERGY_CONSUME_SPLIT!CX65</f>
        <v>0.17403321424297</v>
      </c>
      <c r="H54" s="28">
        <f>U51/H184/H249*ENERGY_CONSUME_SPLIT!CY65</f>
        <v>0.123731531381032</v>
      </c>
      <c r="I54" s="28">
        <f>V51/I184/I249*ENERGY_CONSUME_SPLIT!CZ65</f>
        <v>0</v>
      </c>
      <c r="J54" s="28">
        <f>W51/J184/J249*ENERGY_CONSUME_SPLIT!DA65</f>
        <v>0</v>
      </c>
      <c r="K54" s="28">
        <f>X51/K184/K249*ENERGY_CONSUME_SPLIT!DB65</f>
        <v>0</v>
      </c>
      <c r="L54" s="28">
        <f>Y51/L184/L249*ENERGY_CONSUME_SPLIT!DC65</f>
        <v>0.499344379302791</v>
      </c>
      <c r="M54" s="46"/>
      <c r="N54" s="46"/>
      <c r="O54" s="46"/>
      <c r="P54" s="46"/>
      <c r="S54" s="28">
        <v>1</v>
      </c>
      <c r="T54" s="28">
        <v>1</v>
      </c>
      <c r="U54" s="28">
        <v>1</v>
      </c>
      <c r="V54" s="28">
        <v>1</v>
      </c>
      <c r="W54" s="28">
        <v>1</v>
      </c>
      <c r="X54" s="28">
        <v>1</v>
      </c>
      <c r="Y54" s="28">
        <v>1</v>
      </c>
    </row>
    <row r="55" ht="14.5" spans="1:25">
      <c r="A55" s="31" t="s">
        <v>65</v>
      </c>
      <c r="B55" s="26"/>
      <c r="C55" s="26" t="s">
        <v>365</v>
      </c>
      <c r="D55" s="26" t="s">
        <v>226</v>
      </c>
      <c r="E55" s="26" t="s">
        <v>213</v>
      </c>
      <c r="F55" s="28">
        <f>S52/F185/F250*ENERGY_CONSUME_SPLIT!CW66</f>
        <v>0</v>
      </c>
      <c r="G55" s="28">
        <f>T52/G185/G250*ENERGY_CONSUME_SPLIT!CX66</f>
        <v>0</v>
      </c>
      <c r="H55" s="28">
        <f>U52/H185/H250*ENERGY_CONSUME_SPLIT!CY66</f>
        <v>0</v>
      </c>
      <c r="I55" s="28">
        <f>V52/I185/I250*ENERGY_CONSUME_SPLIT!CZ66</f>
        <v>0</v>
      </c>
      <c r="J55" s="28">
        <f>W52/J185/J250*ENERGY_CONSUME_SPLIT!DA66</f>
        <v>0</v>
      </c>
      <c r="K55" s="28">
        <f>X52/K185/K250*ENERGY_CONSUME_SPLIT!DB66</f>
        <v>0</v>
      </c>
      <c r="L55" s="28">
        <f>Y52/L185/L250*ENERGY_CONSUME_SPLIT!DC66</f>
        <v>0</v>
      </c>
      <c r="M55" s="46"/>
      <c r="N55" s="46"/>
      <c r="O55" s="46"/>
      <c r="P55" s="46"/>
      <c r="S55" s="28">
        <v>1</v>
      </c>
      <c r="T55" s="28">
        <v>1</v>
      </c>
      <c r="U55" s="28">
        <v>1</v>
      </c>
      <c r="V55" s="28">
        <v>1</v>
      </c>
      <c r="W55" s="28">
        <v>1</v>
      </c>
      <c r="X55" s="28">
        <v>1</v>
      </c>
      <c r="Y55" s="28">
        <v>1</v>
      </c>
    </row>
    <row r="56" ht="14.5" spans="1:25">
      <c r="A56" s="31" t="s">
        <v>70</v>
      </c>
      <c r="B56" s="26"/>
      <c r="C56" s="26" t="s">
        <v>366</v>
      </c>
      <c r="D56" s="26" t="s">
        <v>228</v>
      </c>
      <c r="E56" s="26" t="s">
        <v>213</v>
      </c>
      <c r="F56" s="28">
        <f>S53/F186/F251*ENERGY_CONSUME_SPLIT!CW67</f>
        <v>0</v>
      </c>
      <c r="G56" s="28">
        <f>T53/G186/G251*ENERGY_CONSUME_SPLIT!CX67</f>
        <v>0</v>
      </c>
      <c r="H56" s="28">
        <f>U53/H186/H251*ENERGY_CONSUME_SPLIT!CY67</f>
        <v>0</v>
      </c>
      <c r="I56" s="28">
        <f>V53/I186/I251*ENERGY_CONSUME_SPLIT!CZ67</f>
        <v>0</v>
      </c>
      <c r="J56" s="28">
        <f>W53/J186/J251*ENERGY_CONSUME_SPLIT!DA67</f>
        <v>0</v>
      </c>
      <c r="K56" s="28">
        <f>X53/K186/K251*ENERGY_CONSUME_SPLIT!DB67</f>
        <v>0</v>
      </c>
      <c r="L56" s="28">
        <f>Y53/L186/L251*ENERGY_CONSUME_SPLIT!DC67</f>
        <v>0</v>
      </c>
      <c r="M56" s="46"/>
      <c r="N56" s="46"/>
      <c r="O56" s="46"/>
      <c r="P56" s="46"/>
      <c r="S56" s="28">
        <v>1</v>
      </c>
      <c r="T56" s="28">
        <v>1</v>
      </c>
      <c r="U56" s="28">
        <v>1</v>
      </c>
      <c r="V56" s="28">
        <v>1</v>
      </c>
      <c r="W56" s="28">
        <v>1</v>
      </c>
      <c r="X56" s="28">
        <v>1</v>
      </c>
      <c r="Y56" s="28">
        <v>1</v>
      </c>
    </row>
    <row r="57" ht="14.5" spans="1:25">
      <c r="A57" s="34" t="s">
        <v>75</v>
      </c>
      <c r="B57" s="26"/>
      <c r="C57" s="26" t="s">
        <v>367</v>
      </c>
      <c r="D57" s="26" t="s">
        <v>136</v>
      </c>
      <c r="E57" s="26" t="s">
        <v>213</v>
      </c>
      <c r="F57" s="28">
        <f>S54/F187/F252*ENERGY_CONSUME_SPLIT!CW68</f>
        <v>0</v>
      </c>
      <c r="G57" s="28">
        <f>T54/G187/G252*ENERGY_CONSUME_SPLIT!CX68</f>
        <v>0.107954444357956</v>
      </c>
      <c r="H57" s="28">
        <f>U54/H187/H252*ENERGY_CONSUME_SPLIT!CY68</f>
        <v>0.449467675393861</v>
      </c>
      <c r="I57" s="28">
        <f>V54/I187/I252*ENERGY_CONSUME_SPLIT!CZ68</f>
        <v>0.0279858917877715</v>
      </c>
      <c r="J57" s="28">
        <f>W54/J187/J252*ENERGY_CONSUME_SPLIT!DA68</f>
        <v>0</v>
      </c>
      <c r="K57" s="28">
        <f>X54/K187/K252*ENERGY_CONSUME_SPLIT!DB68</f>
        <v>0.207598858690352</v>
      </c>
      <c r="L57" s="28">
        <f>Y54/L187/L252*ENERGY_CONSUME_SPLIT!DC68</f>
        <v>0.204292151424337</v>
      </c>
      <c r="M57" s="46"/>
      <c r="N57" s="46"/>
      <c r="O57" s="46"/>
      <c r="P57" s="46"/>
      <c r="S57" s="28">
        <v>1</v>
      </c>
      <c r="T57" s="28">
        <v>1</v>
      </c>
      <c r="U57" s="28">
        <v>1</v>
      </c>
      <c r="V57" s="28">
        <v>1</v>
      </c>
      <c r="W57" s="28">
        <v>1</v>
      </c>
      <c r="X57" s="28">
        <v>1</v>
      </c>
      <c r="Y57" s="28">
        <v>1</v>
      </c>
    </row>
    <row r="58" ht="14.5" spans="1:25">
      <c r="A58" s="35" t="s">
        <v>35</v>
      </c>
      <c r="B58" s="26"/>
      <c r="C58" s="26" t="s">
        <v>368</v>
      </c>
      <c r="D58" s="26" t="s">
        <v>218</v>
      </c>
      <c r="E58" s="26" t="s">
        <v>215</v>
      </c>
      <c r="F58" s="28">
        <f>S55/F188/F253*ENERGY_CONSUME_SPLIT!DI63</f>
        <v>0.00558155597969916</v>
      </c>
      <c r="G58" s="28">
        <f>T55/G188/G253*ENERGY_CONSUME_SPLIT!DJ63</f>
        <v>0.00482517794264578</v>
      </c>
      <c r="H58" s="28">
        <f>U55/H188/H253*ENERGY_CONSUME_SPLIT!DK63</f>
        <v>0.00561635913489605</v>
      </c>
      <c r="I58" s="28">
        <f>V55/I188/I253*ENERGY_CONSUME_SPLIT!DL63</f>
        <v>0.00162675722816737</v>
      </c>
      <c r="J58" s="28">
        <f>W55/J188/J253*ENERGY_CONSUME_SPLIT!DM63</f>
        <v>0.00176823421611535</v>
      </c>
      <c r="K58" s="28">
        <f>X55/K188/K253*ENERGY_CONSUME_SPLIT!DN63</f>
        <v>0</v>
      </c>
      <c r="L58" s="28">
        <f>Y55/L188/L253*ENERGY_CONSUME_SPLIT!DO63</f>
        <v>0.00303709478234448</v>
      </c>
      <c r="M58" s="46"/>
      <c r="N58" s="46" t="s">
        <v>458</v>
      </c>
      <c r="O58" s="46"/>
      <c r="P58" s="46"/>
      <c r="S58" s="28">
        <v>1</v>
      </c>
      <c r="T58" s="28">
        <v>1</v>
      </c>
      <c r="U58" s="28">
        <v>1</v>
      </c>
      <c r="V58" s="28">
        <v>1</v>
      </c>
      <c r="W58" s="28">
        <v>1</v>
      </c>
      <c r="X58" s="28">
        <v>1</v>
      </c>
      <c r="Y58" s="28">
        <v>1</v>
      </c>
    </row>
    <row r="59" ht="14.5" spans="1:25">
      <c r="A59" s="35" t="s">
        <v>113</v>
      </c>
      <c r="B59" s="26"/>
      <c r="C59" s="26" t="s">
        <v>369</v>
      </c>
      <c r="D59" s="26" t="s">
        <v>222</v>
      </c>
      <c r="E59" s="26" t="s">
        <v>215</v>
      </c>
      <c r="F59" s="28">
        <f>S56/F189/F254*ENERGY_CONSUME_SPLIT!DI64</f>
        <v>0.319744709257692</v>
      </c>
      <c r="G59" s="28">
        <f>T56/G189/G254*ENERGY_CONSUME_SPLIT!DJ64</f>
        <v>0.214042142497729</v>
      </c>
      <c r="H59" s="28">
        <f>U56/H189/H254*ENERGY_CONSUME_SPLIT!DK64</f>
        <v>2.31791699668339</v>
      </c>
      <c r="I59" s="28">
        <f>V56/I189/I254*ENERGY_CONSUME_SPLIT!DL64</f>
        <v>0.288681177935077</v>
      </c>
      <c r="J59" s="28">
        <f>W56/J189/J254*ENERGY_CONSUME_SPLIT!DM64</f>
        <v>0.204962892307699</v>
      </c>
      <c r="K59" s="28">
        <f>X56/K189/K254*ENERGY_CONSUME_SPLIT!DN64</f>
        <v>0.871796171264386</v>
      </c>
      <c r="L59" s="28">
        <f>Y56/L189/L254*ENERGY_CONSUME_SPLIT!DO64</f>
        <v>0.460699289423839</v>
      </c>
      <c r="M59" s="46"/>
      <c r="N59" s="46"/>
      <c r="O59" s="46"/>
      <c r="P59" s="46"/>
      <c r="S59" s="28">
        <v>1</v>
      </c>
      <c r="T59" s="28">
        <v>1</v>
      </c>
      <c r="U59" s="28">
        <v>1</v>
      </c>
      <c r="V59" s="28">
        <v>1</v>
      </c>
      <c r="W59" s="28">
        <v>1</v>
      </c>
      <c r="X59" s="28">
        <v>1</v>
      </c>
      <c r="Y59" s="28">
        <v>1</v>
      </c>
    </row>
    <row r="60" ht="14.5" spans="1:25">
      <c r="A60" s="32" t="s">
        <v>61</v>
      </c>
      <c r="B60" s="26"/>
      <c r="C60" s="26" t="s">
        <v>370</v>
      </c>
      <c r="D60" s="26" t="s">
        <v>224</v>
      </c>
      <c r="E60" s="26" t="s">
        <v>215</v>
      </c>
      <c r="F60" s="28">
        <f>S57/F190/F255*ENERGY_CONSUME_SPLIT!DI65</f>
        <v>0</v>
      </c>
      <c r="G60" s="28">
        <f>T57/G190/G255*ENERGY_CONSUME_SPLIT!DJ65</f>
        <v>0</v>
      </c>
      <c r="H60" s="28">
        <f>U57/H190/H255*ENERGY_CONSUME_SPLIT!DK65</f>
        <v>0</v>
      </c>
      <c r="I60" s="28">
        <f>V57/I190/I255*ENERGY_CONSUME_SPLIT!DL65</f>
        <v>0</v>
      </c>
      <c r="J60" s="28">
        <f>W57/J190/J255*ENERGY_CONSUME_SPLIT!DM65</f>
        <v>0</v>
      </c>
      <c r="K60" s="28">
        <f>X57/K190/K255*ENERGY_CONSUME_SPLIT!DN65</f>
        <v>0</v>
      </c>
      <c r="L60" s="28">
        <f>Y57/L190/L255*ENERGY_CONSUME_SPLIT!DO65</f>
        <v>0</v>
      </c>
      <c r="M60" s="46"/>
      <c r="N60" s="46"/>
      <c r="O60" s="46"/>
      <c r="P60" s="46"/>
      <c r="S60" s="28">
        <v>1</v>
      </c>
      <c r="T60" s="28">
        <v>1</v>
      </c>
      <c r="U60" s="28">
        <v>1</v>
      </c>
      <c r="V60" s="28">
        <v>1</v>
      </c>
      <c r="W60" s="28">
        <v>1</v>
      </c>
      <c r="X60" s="28">
        <v>1</v>
      </c>
      <c r="Y60" s="28">
        <v>1</v>
      </c>
    </row>
    <row r="61" ht="14.5" spans="1:16">
      <c r="A61" s="31" t="s">
        <v>65</v>
      </c>
      <c r="B61" s="26"/>
      <c r="C61" s="26" t="s">
        <v>371</v>
      </c>
      <c r="D61" s="26" t="s">
        <v>226</v>
      </c>
      <c r="E61" s="26" t="s">
        <v>215</v>
      </c>
      <c r="F61" s="28">
        <f>S58/F191/F256*ENERGY_CONSUME_SPLIT!DI66</f>
        <v>0</v>
      </c>
      <c r="G61" s="28">
        <f>T58/G191/G256*ENERGY_CONSUME_SPLIT!DJ66</f>
        <v>0</v>
      </c>
      <c r="H61" s="28">
        <f>U58/H191/H256*ENERGY_CONSUME_SPLIT!DK66</f>
        <v>0</v>
      </c>
      <c r="I61" s="28">
        <f>V58/I191/I256*ENERGY_CONSUME_SPLIT!DL66</f>
        <v>0</v>
      </c>
      <c r="J61" s="28">
        <f>W58/J191/J256*ENERGY_CONSUME_SPLIT!DM66</f>
        <v>0</v>
      </c>
      <c r="K61" s="28">
        <f>X58/K191/K256*ENERGY_CONSUME_SPLIT!DN66</f>
        <v>0</v>
      </c>
      <c r="L61" s="28">
        <f>Y58/L191/L256*ENERGY_CONSUME_SPLIT!DO66</f>
        <v>0</v>
      </c>
      <c r="M61" s="46"/>
      <c r="N61" s="46"/>
      <c r="O61" s="46"/>
      <c r="P61" s="46"/>
    </row>
    <row r="62" ht="14.5" spans="1:16">
      <c r="A62" s="31" t="s">
        <v>70</v>
      </c>
      <c r="B62" s="26"/>
      <c r="C62" s="26" t="s">
        <v>372</v>
      </c>
      <c r="D62" s="26" t="s">
        <v>228</v>
      </c>
      <c r="E62" s="26" t="s">
        <v>215</v>
      </c>
      <c r="F62" s="28">
        <f>S59/F192/F257*ENERGY_CONSUME_SPLIT!DI67</f>
        <v>0</v>
      </c>
      <c r="G62" s="28">
        <f>T59/G192/G257*ENERGY_CONSUME_SPLIT!DJ67</f>
        <v>0</v>
      </c>
      <c r="H62" s="28">
        <f>U59/H192/H257*ENERGY_CONSUME_SPLIT!DK67</f>
        <v>0</v>
      </c>
      <c r="I62" s="28">
        <f>V59/I192/I257*ENERGY_CONSUME_SPLIT!DL67</f>
        <v>0</v>
      </c>
      <c r="J62" s="28">
        <f>W59/J192/J257*ENERGY_CONSUME_SPLIT!DM67</f>
        <v>0</v>
      </c>
      <c r="K62" s="28">
        <f>X59/K192/K257*ENERGY_CONSUME_SPLIT!DN67</f>
        <v>0</v>
      </c>
      <c r="L62" s="28">
        <f>Y59/L192/L257*ENERGY_CONSUME_SPLIT!DO67</f>
        <v>0</v>
      </c>
      <c r="M62" s="46"/>
      <c r="N62" s="46"/>
      <c r="O62" s="46"/>
      <c r="P62" s="46"/>
    </row>
    <row r="63" ht="14.5" spans="1:16">
      <c r="A63" s="34" t="s">
        <v>75</v>
      </c>
      <c r="B63" s="26"/>
      <c r="C63" s="26" t="s">
        <v>373</v>
      </c>
      <c r="D63" s="26" t="s">
        <v>136</v>
      </c>
      <c r="E63" s="26" t="s">
        <v>215</v>
      </c>
      <c r="F63" s="28">
        <f>S60/F193/F258*ENERGY_CONSUME_SPLIT!DI68</f>
        <v>0</v>
      </c>
      <c r="G63" s="28">
        <f>T60/G193/G258*ENERGY_CONSUME_SPLIT!DJ68</f>
        <v>0</v>
      </c>
      <c r="H63" s="28">
        <f>U60/H193/H258*ENERGY_CONSUME_SPLIT!DK68</f>
        <v>0.0749112792323101</v>
      </c>
      <c r="I63" s="28">
        <f>V60/I193/I258*ENERGY_CONSUME_SPLIT!DL68</f>
        <v>0</v>
      </c>
      <c r="J63" s="28">
        <f>W60/J193/J258*ENERGY_CONSUME_SPLIT!DM68</f>
        <v>0</v>
      </c>
      <c r="K63" s="28">
        <f>X60/K193/K258*ENERGY_CONSUME_SPLIT!DN68</f>
        <v>0.0296569798129074</v>
      </c>
      <c r="L63" s="28">
        <f>Y60/L193/L258*ENERGY_CONSUME_SPLIT!DO68</f>
        <v>0</v>
      </c>
      <c r="M63" s="46"/>
      <c r="N63" s="46"/>
      <c r="O63" s="46"/>
      <c r="P63" s="46"/>
    </row>
    <row r="64" ht="14.5" spans="1:16">
      <c r="A64" s="72"/>
      <c r="B64" s="26"/>
      <c r="C64" s="26"/>
      <c r="D64" s="26"/>
      <c r="E64" s="26"/>
      <c r="F64" s="28"/>
      <c r="G64" s="28"/>
      <c r="H64" s="28"/>
      <c r="I64" s="28"/>
      <c r="J64" s="28"/>
      <c r="K64" s="28"/>
      <c r="L64" s="28"/>
      <c r="M64" s="46"/>
      <c r="N64" s="46"/>
      <c r="O64" s="46"/>
      <c r="P64" s="46"/>
    </row>
    <row r="65" ht="14.5" spans="1:16">
      <c r="A65" s="72"/>
      <c r="B65" s="26"/>
      <c r="C65" s="26"/>
      <c r="D65" s="26"/>
      <c r="E65" s="26"/>
      <c r="F65" s="28"/>
      <c r="G65" s="28"/>
      <c r="H65" s="28"/>
      <c r="I65" s="28"/>
      <c r="J65" s="28"/>
      <c r="K65" s="28"/>
      <c r="L65" s="28"/>
      <c r="M65" s="46"/>
      <c r="N65" s="46"/>
      <c r="O65" s="46"/>
      <c r="P65" s="46"/>
    </row>
    <row r="66" ht="14.5" spans="1:16">
      <c r="A66" s="72"/>
      <c r="B66" s="26"/>
      <c r="C66" s="26"/>
      <c r="D66" s="26"/>
      <c r="E66" s="26"/>
      <c r="F66" s="28"/>
      <c r="G66" s="28"/>
      <c r="H66" s="28"/>
      <c r="I66" s="28"/>
      <c r="J66" s="28"/>
      <c r="K66" s="28"/>
      <c r="L66" s="28"/>
      <c r="M66" s="46"/>
      <c r="N66" s="46"/>
      <c r="O66" s="46"/>
      <c r="P66" s="46"/>
    </row>
    <row r="67" ht="14.5" spans="1:16">
      <c r="A67" s="72"/>
      <c r="B67" s="26"/>
      <c r="C67" s="26"/>
      <c r="D67" s="26"/>
      <c r="E67" s="44" t="s">
        <v>389</v>
      </c>
      <c r="F67" s="28"/>
      <c r="G67" s="28"/>
      <c r="H67" s="28"/>
      <c r="I67" s="28"/>
      <c r="J67" s="28"/>
      <c r="K67" s="28"/>
      <c r="L67" s="28"/>
      <c r="M67" s="46"/>
      <c r="N67" s="47"/>
      <c r="O67" s="46"/>
      <c r="P67" s="46"/>
    </row>
    <row r="68" ht="15.25" spans="1:16">
      <c r="A68" s="26"/>
      <c r="B68" s="26"/>
      <c r="C68" s="45" t="s">
        <v>13</v>
      </c>
      <c r="D68" s="45" t="s">
        <v>391</v>
      </c>
      <c r="E68" s="45" t="s">
        <v>392</v>
      </c>
      <c r="F68" s="27" t="s">
        <v>393</v>
      </c>
      <c r="G68" s="27" t="s">
        <v>394</v>
      </c>
      <c r="H68" s="27" t="s">
        <v>395</v>
      </c>
      <c r="I68" s="27" t="s">
        <v>396</v>
      </c>
      <c r="J68" s="27" t="s">
        <v>397</v>
      </c>
      <c r="K68" s="27" t="s">
        <v>398</v>
      </c>
      <c r="L68" s="27" t="s">
        <v>399</v>
      </c>
      <c r="M68" s="26"/>
      <c r="N68" s="26"/>
      <c r="O68" s="26"/>
      <c r="P68" s="26"/>
    </row>
    <row r="69" ht="14.5" spans="1:16">
      <c r="A69" s="35" t="s">
        <v>35</v>
      </c>
      <c r="B69" s="26"/>
      <c r="C69" s="26" t="s">
        <v>314</v>
      </c>
      <c r="D69" s="26" t="s">
        <v>218</v>
      </c>
      <c r="E69" s="26" t="s">
        <v>197</v>
      </c>
      <c r="F69" s="59">
        <f>AVERAGE('[2]TechHeat-RES-SD'!$G$33,'[2]TechHeat-RES-SA'!$G$33,'[2]TechHeat-RES-AP'!$G$33,'[2]TechHeat-RES-MOB'!$G$33)</f>
        <v>1</v>
      </c>
      <c r="G69" s="59">
        <f>AVERAGE('[2]TechHeat-RES-SD'!$H$33,'[2]TechHeat-RES-SA'!$H$33,'[2]TechHeat-RES-AP'!$H$33,'[2]TechHeat-RES-MOB'!$H$33)</f>
        <v>1</v>
      </c>
      <c r="H69" s="59">
        <f>AVERAGE('[2]TechHeat-RES-SD'!$I$33,'[2]TechHeat-RES-SA'!$I$33,'[2]TechHeat-RES-AP'!$I$33,'[2]TechHeat-RES-MOB'!$I$33)</f>
        <v>1</v>
      </c>
      <c r="I69" s="59">
        <f>AVERAGE('[2]TechHeat-RES-SD'!$J$33,'[2]TechHeat-RES-SA'!$J$33,'[2]TechHeat-RES-AP'!$J$33,'[2]TechHeat-RES-MOB'!$J$33)</f>
        <v>1</v>
      </c>
      <c r="J69" s="59">
        <f>AVERAGE('[2]TechHeat-RES-SD'!$K$33,'[2]TechHeat-RES-SA'!$K$33,'[2]TechHeat-RES-AP'!$K$33,'[2]TechHeat-RES-MOB'!$K$33)</f>
        <v>1</v>
      </c>
      <c r="K69" s="59">
        <f>AVERAGE('[2]TechHeat-RES-SD'!$L$33,'[2]TechHeat-RES-SA'!$L$33,'[2]TechHeat-RES-AP'!$L$33,'[2]TechHeat-RES-MOB'!$L$33)</f>
        <v>1</v>
      </c>
      <c r="L69" s="59">
        <f>AVERAGE('[2]TechHeat-RES-SD'!$M$33,'[2]TechHeat-RES-SA'!$M$33,'[2]TechHeat-RES-AP'!$M$33,'[2]TechHeat-RES-MOB'!$M$33)</f>
        <v>1</v>
      </c>
      <c r="M69" s="46"/>
      <c r="N69" s="46" t="s">
        <v>449</v>
      </c>
      <c r="O69" s="46"/>
      <c r="P69" s="46"/>
    </row>
    <row r="70" ht="14.5" spans="1:16">
      <c r="A70" s="35" t="s">
        <v>113</v>
      </c>
      <c r="B70" s="26"/>
      <c r="C70" s="26" t="s">
        <v>315</v>
      </c>
      <c r="D70" s="26" t="s">
        <v>222</v>
      </c>
      <c r="E70" s="26" t="s">
        <v>197</v>
      </c>
      <c r="F70" s="59">
        <f>AVERAGE('[2]TechHeat-RES-MOB'!$G$30:$G$32,'[2]TechHeat-RES-AP'!$G$30:$G$32,'[2]TechHeat-RES-SA'!$G$30:$G$32,'[2]TechHeat-RES-SD'!$G$30:$G$32)</f>
        <v>0.773333333333333</v>
      </c>
      <c r="G70" s="59">
        <f>AVERAGE('[2]TechHeat-RES-MOB'!$H$30:$H$32,'[2]TechHeat-RES-AP'!$H$30:$H$32,'[2]TechHeat-RES-SA'!$H$30:$H$32,'[2]TechHeat-RES-SD'!$H$30:$H$32)</f>
        <v>0.773333333333333</v>
      </c>
      <c r="H70" s="59">
        <f>AVERAGE('[2]TechHeat-RES-MOB'!$I$30:$I$32,'[2]TechHeat-RES-AP'!$I$30:$I$32,'[2]TechHeat-RES-SA'!$I$30:$I$32,'[2]TechHeat-RES-SD'!$I$30:$I$32)</f>
        <v>0.773333333333333</v>
      </c>
      <c r="I70" s="59">
        <f>AVERAGE('[2]TechHeat-RES-MOB'!$J$30:$J$32,'[2]TechHeat-RES-AP'!$J$30:$J$32,'[2]TechHeat-RES-SA'!$J$30:$J$32,'[2]TechHeat-RES-SD'!$J$30:$J$32)</f>
        <v>0.773333333333333</v>
      </c>
      <c r="J70" s="59">
        <f>AVERAGE('[2]TechHeat-RES-MOB'!$K$30:$K$32,'[2]TechHeat-RES-AP'!$K$30:$K$32,'[2]TechHeat-RES-SA'!$K$30:$K$32,'[2]TechHeat-RES-SD'!$K$30:$K$32)</f>
        <v>0.773333333333333</v>
      </c>
      <c r="K70" s="59">
        <f>AVERAGE('[2]TechHeat-RES-MOB'!$L$30:$L$32,'[2]TechHeat-RES-AP'!$L$30:$L$32,'[2]TechHeat-RES-SA'!$L$30:$L$32,'[2]TechHeat-RES-SD'!$L$30:$L$32)</f>
        <v>0.773333333333333</v>
      </c>
      <c r="L70" s="59">
        <f>AVERAGE('[2]TechHeat-RES-MOB'!$M$30:$M$32,'[2]TechHeat-RES-AP'!$M$30:$M$32,'[2]TechHeat-RES-SA'!$M$30:$M$32,'[2]TechHeat-RES-SD'!$M$30:$M$32)</f>
        <v>0.773333333333333</v>
      </c>
      <c r="M70" s="46"/>
      <c r="N70" s="46"/>
      <c r="O70" s="46"/>
      <c r="P70" s="46"/>
    </row>
    <row r="71" ht="14.5" spans="1:16">
      <c r="A71" s="32" t="s">
        <v>61</v>
      </c>
      <c r="B71" s="26"/>
      <c r="C71" s="26" t="s">
        <v>316</v>
      </c>
      <c r="D71" s="26" t="s">
        <v>224</v>
      </c>
      <c r="E71" s="26" t="s">
        <v>197</v>
      </c>
      <c r="F71" s="59">
        <f>AVERAGE('[2]TechHeat-RES-MOB'!$G$27:$G$29,'[2]TechHeat-RES-AP'!$G$27:$G$29,'[2]TechHeat-RES-SA'!$G$27:$G$29,'[2]TechHeat-RES-SD'!$G$27:$G$29)</f>
        <v>0.743333333333333</v>
      </c>
      <c r="G71" s="59">
        <f>AVERAGE('[2]TechHeat-RES-MOB'!$H$27:$H$29,'[2]TechHeat-RES-AP'!$H$27:$H$29,'[2]TechHeat-RES-SA'!$H$27:$H$29,'[2]TechHeat-RES-SD'!$H$27:$H$29)</f>
        <v>0.743333333333333</v>
      </c>
      <c r="H71" s="59">
        <f>AVERAGE('[2]TechHeat-RES-MOB'!$I$27:$I$29,'[2]TechHeat-RES-AP'!$I$27:$I$29,'[2]TechHeat-RES-SA'!$I$27:$I$29,'[2]TechHeat-RES-SD'!$I$27:$I$29)</f>
        <v>0.743333333333333</v>
      </c>
      <c r="I71" s="59">
        <f>AVERAGE('[2]TechHeat-RES-MOB'!$J$27:$J$29,'[2]TechHeat-RES-AP'!$J$27:$J$29,'[2]TechHeat-RES-SA'!$J$27:$J$29,'[2]TechHeat-RES-SD'!$J$27:$J$29)</f>
        <v>0.743333333333333</v>
      </c>
      <c r="J71" s="59">
        <f>AVERAGE('[2]TechHeat-RES-MOB'!$K$27:$K$29,'[2]TechHeat-RES-AP'!$K$27:$K$29,'[2]TechHeat-RES-SA'!$K$27:$K$29,'[2]TechHeat-RES-SD'!$K$27:$K$29)</f>
        <v>0.743333333333333</v>
      </c>
      <c r="K71" s="59">
        <f>AVERAGE('[2]TechHeat-RES-MOB'!$L$27:$L$29,'[2]TechHeat-RES-AP'!$L$27:$L$29,'[2]TechHeat-RES-SA'!$L$27:$L$29,'[2]TechHeat-RES-SD'!$L$27:$L$29)</f>
        <v>0.743333333333333</v>
      </c>
      <c r="L71" s="59">
        <f>AVERAGE('[2]TechHeat-RES-MOB'!$M$27:$M$29,'[2]TechHeat-RES-AP'!$M$27:$M$29,'[2]TechHeat-RES-SA'!$M$27:$M$29,'[2]TechHeat-RES-SD'!$M$27:$M$29)</f>
        <v>0.743333333333333</v>
      </c>
      <c r="M71" s="46"/>
      <c r="N71" s="46"/>
      <c r="O71" s="46"/>
      <c r="P71" s="46"/>
    </row>
    <row r="72" ht="14.5" spans="1:16">
      <c r="A72" s="31" t="s">
        <v>65</v>
      </c>
      <c r="B72" s="26"/>
      <c r="C72" s="26" t="s">
        <v>317</v>
      </c>
      <c r="D72" s="26" t="s">
        <v>226</v>
      </c>
      <c r="E72" s="26" t="s">
        <v>197</v>
      </c>
      <c r="F72" s="59">
        <f>AVERAGE('[2]TechHeat-RES-MOB'!$G$27:$G$29,'[2]TechHeat-RES-AP'!$G$27:$G$29,'[2]TechHeat-RES-SA'!$G$27:$G$29,'[2]TechHeat-RES-SD'!$G$27:$G$29)</f>
        <v>0.743333333333333</v>
      </c>
      <c r="G72" s="59">
        <f>AVERAGE('[2]TechHeat-RES-MOB'!$H$27:$H$29,'[2]TechHeat-RES-AP'!$H$27:$H$29,'[2]TechHeat-RES-SA'!$H$27:$H$29,'[2]TechHeat-RES-SD'!$H$27:$H$29)</f>
        <v>0.743333333333333</v>
      </c>
      <c r="H72" s="59">
        <f>AVERAGE('[2]TechHeat-RES-MOB'!$I$27:$I$29,'[2]TechHeat-RES-AP'!$I$27:$I$29,'[2]TechHeat-RES-SA'!$I$27:$I$29,'[2]TechHeat-RES-SD'!$I$27:$I$29)</f>
        <v>0.743333333333333</v>
      </c>
      <c r="I72" s="59">
        <f>AVERAGE('[2]TechHeat-RES-MOB'!$J$27:$J$29,'[2]TechHeat-RES-AP'!$J$27:$J$29,'[2]TechHeat-RES-SA'!$J$27:$J$29,'[2]TechHeat-RES-SD'!$J$27:$J$29)</f>
        <v>0.743333333333333</v>
      </c>
      <c r="J72" s="59">
        <f>AVERAGE('[2]TechHeat-RES-MOB'!$K$27:$K$29,'[2]TechHeat-RES-AP'!$K$27:$K$29,'[2]TechHeat-RES-SA'!$K$27:$K$29,'[2]TechHeat-RES-SD'!$K$27:$K$29)</f>
        <v>0.743333333333333</v>
      </c>
      <c r="K72" s="59">
        <f>AVERAGE('[2]TechHeat-RES-MOB'!$L$27:$L$29,'[2]TechHeat-RES-AP'!$L$27:$L$29,'[2]TechHeat-RES-SA'!$L$27:$L$29,'[2]TechHeat-RES-SD'!$L$27:$L$29)</f>
        <v>0.743333333333333</v>
      </c>
      <c r="L72" s="59">
        <f>AVERAGE('[2]TechHeat-RES-MOB'!$M$27:$M$29,'[2]TechHeat-RES-AP'!$M$27:$M$29,'[2]TechHeat-RES-SA'!$M$27:$M$29,'[2]TechHeat-RES-SD'!$M$27:$M$29)</f>
        <v>0.743333333333333</v>
      </c>
      <c r="M72" s="46"/>
      <c r="N72" s="46"/>
      <c r="O72" s="46"/>
      <c r="P72" s="46"/>
    </row>
    <row r="73" ht="14.5" spans="1:16">
      <c r="A73" s="31" t="s">
        <v>70</v>
      </c>
      <c r="B73" s="26"/>
      <c r="C73" s="26" t="s">
        <v>318</v>
      </c>
      <c r="D73" s="26" t="s">
        <v>228</v>
      </c>
      <c r="E73" s="26" t="s">
        <v>197</v>
      </c>
      <c r="F73" s="59">
        <f>F69</f>
        <v>1</v>
      </c>
      <c r="G73" s="59">
        <f t="shared" ref="G73:L73" si="0">G69</f>
        <v>1</v>
      </c>
      <c r="H73" s="59">
        <f t="shared" si="0"/>
        <v>1</v>
      </c>
      <c r="I73" s="59">
        <f t="shared" si="0"/>
        <v>1</v>
      </c>
      <c r="J73" s="59">
        <f t="shared" si="0"/>
        <v>1</v>
      </c>
      <c r="K73" s="59">
        <f t="shared" si="0"/>
        <v>1</v>
      </c>
      <c r="L73" s="59">
        <f t="shared" si="0"/>
        <v>1</v>
      </c>
      <c r="M73" s="46"/>
      <c r="N73" s="46"/>
      <c r="O73" s="46"/>
      <c r="P73" s="46"/>
    </row>
    <row r="74" ht="14.5" spans="1:16">
      <c r="A74" s="34" t="s">
        <v>75</v>
      </c>
      <c r="B74" s="26"/>
      <c r="C74" s="26" t="s">
        <v>319</v>
      </c>
      <c r="D74" s="26" t="s">
        <v>136</v>
      </c>
      <c r="E74" s="26" t="s">
        <v>197</v>
      </c>
      <c r="F74" s="59">
        <f>AVERAGE('[2]TechHeat-RES-SD'!$G$35,'[2]TechHeat-RES-SA'!$G$35,'[2]TechHeat-RES-AP'!$G$35,'[2]TechHeat-RES-MOB'!$G$35)</f>
        <v>0.5</v>
      </c>
      <c r="G74" s="59">
        <f>AVERAGE('[2]TechHeat-RES-SD'!$H$35,'[2]TechHeat-RES-SA'!$H$35,'[2]TechHeat-RES-AP'!$H$35,'[2]TechHeat-RES-MOB'!$H$35)</f>
        <v>0.5</v>
      </c>
      <c r="H74" s="59">
        <f>AVERAGE('[2]TechHeat-RES-SD'!$I$35,'[2]TechHeat-RES-SA'!$I$35,'[2]TechHeat-RES-AP'!$I$35,'[2]TechHeat-RES-MOB'!$I$35)</f>
        <v>0.5</v>
      </c>
      <c r="I74" s="59">
        <f>AVERAGE('[2]TechHeat-RES-SD'!$J$35,'[2]TechHeat-RES-SA'!$J$35,'[2]TechHeat-RES-AP'!$J$35,'[2]TechHeat-RES-MOB'!$J$35)</f>
        <v>0.5</v>
      </c>
      <c r="J74" s="59">
        <f>AVERAGE('[2]TechHeat-RES-SD'!$K$35,'[2]TechHeat-RES-SA'!$K$35,'[2]TechHeat-RES-AP'!$K$35,'[2]TechHeat-RES-MOB'!$K$35)</f>
        <v>0.5</v>
      </c>
      <c r="K74" s="59">
        <f>AVERAGE('[2]TechHeat-RES-SD'!$L$35,'[2]TechHeat-RES-SA'!$L$35,'[2]TechHeat-RES-AP'!$L$35,'[2]TechHeat-RES-MOB'!$L$35)</f>
        <v>0.5</v>
      </c>
      <c r="L74" s="59">
        <f>AVERAGE('[2]TechHeat-RES-SD'!$M$35,'[2]TechHeat-RES-SA'!$M$35,'[2]TechHeat-RES-AP'!$M$35,'[2]TechHeat-RES-MOB'!$M$35)</f>
        <v>0.5</v>
      </c>
      <c r="M74" s="46"/>
      <c r="N74" s="46"/>
      <c r="O74" s="46"/>
      <c r="P74" s="46"/>
    </row>
    <row r="75" ht="14.5" spans="1:16">
      <c r="A75" s="35" t="s">
        <v>35</v>
      </c>
      <c r="B75" s="26"/>
      <c r="C75" s="26" t="s">
        <v>320</v>
      </c>
      <c r="D75" s="26" t="s">
        <v>218</v>
      </c>
      <c r="E75" s="26" t="s">
        <v>199</v>
      </c>
      <c r="F75" s="59">
        <f>F69</f>
        <v>1</v>
      </c>
      <c r="G75" s="59">
        <f t="shared" ref="G75:L75" si="1">G69</f>
        <v>1</v>
      </c>
      <c r="H75" s="59">
        <f t="shared" si="1"/>
        <v>1</v>
      </c>
      <c r="I75" s="59">
        <f t="shared" si="1"/>
        <v>1</v>
      </c>
      <c r="J75" s="59">
        <f t="shared" si="1"/>
        <v>1</v>
      </c>
      <c r="K75" s="59">
        <f t="shared" si="1"/>
        <v>1</v>
      </c>
      <c r="L75" s="59">
        <f t="shared" si="1"/>
        <v>1</v>
      </c>
      <c r="M75" s="46"/>
      <c r="N75" s="46" t="s">
        <v>450</v>
      </c>
      <c r="O75" s="46"/>
      <c r="P75" s="46"/>
    </row>
    <row r="76" ht="14.5" spans="1:16">
      <c r="A76" s="35" t="s">
        <v>113</v>
      </c>
      <c r="B76" s="26"/>
      <c r="C76" s="26" t="s">
        <v>321</v>
      </c>
      <c r="D76" s="26" t="s">
        <v>222</v>
      </c>
      <c r="E76" s="26" t="s">
        <v>199</v>
      </c>
      <c r="F76" s="59">
        <f t="shared" ref="F76:F128" si="2">F70</f>
        <v>0.773333333333333</v>
      </c>
      <c r="G76" s="59">
        <f t="shared" ref="G76:G128" si="3">G70</f>
        <v>0.773333333333333</v>
      </c>
      <c r="H76" s="59">
        <f t="shared" ref="H76:H128" si="4">H70</f>
        <v>0.773333333333333</v>
      </c>
      <c r="I76" s="59">
        <f t="shared" ref="I76:I128" si="5">I70</f>
        <v>0.773333333333333</v>
      </c>
      <c r="J76" s="59">
        <f t="shared" ref="J76:J128" si="6">J70</f>
        <v>0.773333333333333</v>
      </c>
      <c r="K76" s="59">
        <f t="shared" ref="K76:K128" si="7">K70</f>
        <v>0.773333333333333</v>
      </c>
      <c r="L76" s="59">
        <f t="shared" ref="L76:L128" si="8">L70</f>
        <v>0.773333333333333</v>
      </c>
      <c r="M76" s="46"/>
      <c r="N76" s="46"/>
      <c r="O76" s="46"/>
      <c r="P76" s="46"/>
    </row>
    <row r="77" ht="14.5" spans="1:16">
      <c r="A77" s="32" t="s">
        <v>61</v>
      </c>
      <c r="B77" s="26"/>
      <c r="C77" s="26" t="s">
        <v>322</v>
      </c>
      <c r="D77" s="26" t="s">
        <v>224</v>
      </c>
      <c r="E77" s="26" t="s">
        <v>199</v>
      </c>
      <c r="F77" s="59">
        <f t="shared" si="2"/>
        <v>0.743333333333333</v>
      </c>
      <c r="G77" s="59">
        <f t="shared" si="3"/>
        <v>0.743333333333333</v>
      </c>
      <c r="H77" s="59">
        <f t="shared" si="4"/>
        <v>0.743333333333333</v>
      </c>
      <c r="I77" s="59">
        <f t="shared" si="5"/>
        <v>0.743333333333333</v>
      </c>
      <c r="J77" s="59">
        <f t="shared" si="6"/>
        <v>0.743333333333333</v>
      </c>
      <c r="K77" s="59">
        <f t="shared" si="7"/>
        <v>0.743333333333333</v>
      </c>
      <c r="L77" s="59">
        <f t="shared" si="8"/>
        <v>0.743333333333333</v>
      </c>
      <c r="M77" s="46"/>
      <c r="N77" s="46"/>
      <c r="O77" s="46"/>
      <c r="P77" s="46"/>
    </row>
    <row r="78" ht="14.5" spans="1:16">
      <c r="A78" s="31" t="s">
        <v>65</v>
      </c>
      <c r="B78" s="26"/>
      <c r="C78" s="26" t="s">
        <v>323</v>
      </c>
      <c r="D78" s="26" t="s">
        <v>226</v>
      </c>
      <c r="E78" s="26" t="s">
        <v>199</v>
      </c>
      <c r="F78" s="59">
        <f t="shared" si="2"/>
        <v>0.743333333333333</v>
      </c>
      <c r="G78" s="59">
        <f t="shared" si="3"/>
        <v>0.743333333333333</v>
      </c>
      <c r="H78" s="59">
        <f t="shared" si="4"/>
        <v>0.743333333333333</v>
      </c>
      <c r="I78" s="59">
        <f t="shared" si="5"/>
        <v>0.743333333333333</v>
      </c>
      <c r="J78" s="59">
        <f t="shared" si="6"/>
        <v>0.743333333333333</v>
      </c>
      <c r="K78" s="59">
        <f t="shared" si="7"/>
        <v>0.743333333333333</v>
      </c>
      <c r="L78" s="59">
        <f t="shared" si="8"/>
        <v>0.743333333333333</v>
      </c>
      <c r="M78" s="46"/>
      <c r="N78" s="46"/>
      <c r="O78" s="46"/>
      <c r="P78" s="46"/>
    </row>
    <row r="79" ht="14.5" spans="1:16">
      <c r="A79" s="31" t="s">
        <v>70</v>
      </c>
      <c r="B79" s="26"/>
      <c r="C79" s="26" t="s">
        <v>324</v>
      </c>
      <c r="D79" s="26" t="s">
        <v>228</v>
      </c>
      <c r="E79" s="26" t="s">
        <v>199</v>
      </c>
      <c r="F79" s="59">
        <f t="shared" si="2"/>
        <v>1</v>
      </c>
      <c r="G79" s="59">
        <f t="shared" si="3"/>
        <v>1</v>
      </c>
      <c r="H79" s="59">
        <f t="shared" si="4"/>
        <v>1</v>
      </c>
      <c r="I79" s="59">
        <f t="shared" si="5"/>
        <v>1</v>
      </c>
      <c r="J79" s="59">
        <f t="shared" si="6"/>
        <v>1</v>
      </c>
      <c r="K79" s="59">
        <f t="shared" si="7"/>
        <v>1</v>
      </c>
      <c r="L79" s="59">
        <f t="shared" si="8"/>
        <v>1</v>
      </c>
      <c r="M79" s="46"/>
      <c r="N79" s="46"/>
      <c r="O79" s="46"/>
      <c r="P79" s="46"/>
    </row>
    <row r="80" ht="14.5" spans="1:16">
      <c r="A80" s="34" t="s">
        <v>75</v>
      </c>
      <c r="B80" s="26"/>
      <c r="C80" s="26" t="s">
        <v>325</v>
      </c>
      <c r="D80" s="26" t="s">
        <v>136</v>
      </c>
      <c r="E80" s="26" t="s">
        <v>199</v>
      </c>
      <c r="F80" s="59">
        <f t="shared" si="2"/>
        <v>0.5</v>
      </c>
      <c r="G80" s="59">
        <f t="shared" si="3"/>
        <v>0.5</v>
      </c>
      <c r="H80" s="59">
        <f t="shared" si="4"/>
        <v>0.5</v>
      </c>
      <c r="I80" s="59">
        <f t="shared" si="5"/>
        <v>0.5</v>
      </c>
      <c r="J80" s="59">
        <f t="shared" si="6"/>
        <v>0.5</v>
      </c>
      <c r="K80" s="59">
        <f t="shared" si="7"/>
        <v>0.5</v>
      </c>
      <c r="L80" s="59">
        <f t="shared" si="8"/>
        <v>0.5</v>
      </c>
      <c r="M80" s="46"/>
      <c r="N80" s="46"/>
      <c r="O80" s="46"/>
      <c r="P80" s="46"/>
    </row>
    <row r="81" ht="14.5" spans="1:16">
      <c r="A81" s="35" t="s">
        <v>35</v>
      </c>
      <c r="B81" s="26"/>
      <c r="C81" s="26" t="s">
        <v>326</v>
      </c>
      <c r="D81" s="26" t="s">
        <v>218</v>
      </c>
      <c r="E81" s="26" t="s">
        <v>201</v>
      </c>
      <c r="F81" s="59">
        <f t="shared" si="2"/>
        <v>1</v>
      </c>
      <c r="G81" s="59">
        <f t="shared" si="3"/>
        <v>1</v>
      </c>
      <c r="H81" s="59">
        <f t="shared" si="4"/>
        <v>1</v>
      </c>
      <c r="I81" s="59">
        <f t="shared" si="5"/>
        <v>1</v>
      </c>
      <c r="J81" s="59">
        <f t="shared" si="6"/>
        <v>1</v>
      </c>
      <c r="K81" s="59">
        <f t="shared" si="7"/>
        <v>1</v>
      </c>
      <c r="L81" s="59">
        <f t="shared" si="8"/>
        <v>1</v>
      </c>
      <c r="M81" s="46"/>
      <c r="N81" s="29" t="s">
        <v>451</v>
      </c>
      <c r="O81" s="46"/>
      <c r="P81" s="46"/>
    </row>
    <row r="82" ht="14.5" spans="1:16">
      <c r="A82" s="35" t="s">
        <v>113</v>
      </c>
      <c r="B82" s="26"/>
      <c r="C82" s="26" t="s">
        <v>327</v>
      </c>
      <c r="D82" s="26" t="s">
        <v>222</v>
      </c>
      <c r="E82" s="26" t="s">
        <v>201</v>
      </c>
      <c r="F82" s="59">
        <f t="shared" si="2"/>
        <v>0.773333333333333</v>
      </c>
      <c r="G82" s="59">
        <f t="shared" si="3"/>
        <v>0.773333333333333</v>
      </c>
      <c r="H82" s="59">
        <f t="shared" si="4"/>
        <v>0.773333333333333</v>
      </c>
      <c r="I82" s="59">
        <f t="shared" si="5"/>
        <v>0.773333333333333</v>
      </c>
      <c r="J82" s="59">
        <f t="shared" si="6"/>
        <v>0.773333333333333</v>
      </c>
      <c r="K82" s="59">
        <f t="shared" si="7"/>
        <v>0.773333333333333</v>
      </c>
      <c r="L82" s="59">
        <f t="shared" si="8"/>
        <v>0.773333333333333</v>
      </c>
      <c r="M82" s="46"/>
      <c r="N82" s="46"/>
      <c r="O82" s="46"/>
      <c r="P82" s="46"/>
    </row>
    <row r="83" ht="14.5" spans="1:16">
      <c r="A83" s="32" t="s">
        <v>61</v>
      </c>
      <c r="B83" s="26"/>
      <c r="C83" s="26" t="s">
        <v>328</v>
      </c>
      <c r="D83" s="26" t="s">
        <v>224</v>
      </c>
      <c r="E83" s="26" t="s">
        <v>201</v>
      </c>
      <c r="F83" s="59">
        <f t="shared" si="2"/>
        <v>0.743333333333333</v>
      </c>
      <c r="G83" s="59">
        <f t="shared" si="3"/>
        <v>0.743333333333333</v>
      </c>
      <c r="H83" s="59">
        <f t="shared" si="4"/>
        <v>0.743333333333333</v>
      </c>
      <c r="I83" s="59">
        <f t="shared" si="5"/>
        <v>0.743333333333333</v>
      </c>
      <c r="J83" s="59">
        <f t="shared" si="6"/>
        <v>0.743333333333333</v>
      </c>
      <c r="K83" s="59">
        <f t="shared" si="7"/>
        <v>0.743333333333333</v>
      </c>
      <c r="L83" s="59">
        <f t="shared" si="8"/>
        <v>0.743333333333333</v>
      </c>
      <c r="M83" s="46"/>
      <c r="N83" s="46"/>
      <c r="O83" s="46"/>
      <c r="P83" s="46"/>
    </row>
    <row r="84" ht="14.5" spans="1:16">
      <c r="A84" s="31" t="s">
        <v>65</v>
      </c>
      <c r="B84" s="26"/>
      <c r="C84" s="26" t="s">
        <v>329</v>
      </c>
      <c r="D84" s="26" t="s">
        <v>226</v>
      </c>
      <c r="E84" s="26" t="s">
        <v>201</v>
      </c>
      <c r="F84" s="59">
        <f t="shared" si="2"/>
        <v>0.743333333333333</v>
      </c>
      <c r="G84" s="59">
        <f t="shared" si="3"/>
        <v>0.743333333333333</v>
      </c>
      <c r="H84" s="59">
        <f t="shared" si="4"/>
        <v>0.743333333333333</v>
      </c>
      <c r="I84" s="59">
        <f t="shared" si="5"/>
        <v>0.743333333333333</v>
      </c>
      <c r="J84" s="59">
        <f t="shared" si="6"/>
        <v>0.743333333333333</v>
      </c>
      <c r="K84" s="59">
        <f t="shared" si="7"/>
        <v>0.743333333333333</v>
      </c>
      <c r="L84" s="59">
        <f t="shared" si="8"/>
        <v>0.743333333333333</v>
      </c>
      <c r="M84" s="46"/>
      <c r="N84" s="46"/>
      <c r="O84" s="46"/>
      <c r="P84" s="46"/>
    </row>
    <row r="85" ht="14.5" spans="1:16">
      <c r="A85" s="31" t="s">
        <v>70</v>
      </c>
      <c r="B85" s="26"/>
      <c r="C85" s="26" t="s">
        <v>330</v>
      </c>
      <c r="D85" s="26" t="s">
        <v>228</v>
      </c>
      <c r="E85" s="26" t="s">
        <v>201</v>
      </c>
      <c r="F85" s="59">
        <f t="shared" si="2"/>
        <v>1</v>
      </c>
      <c r="G85" s="59">
        <f t="shared" si="3"/>
        <v>1</v>
      </c>
      <c r="H85" s="59">
        <f t="shared" si="4"/>
        <v>1</v>
      </c>
      <c r="I85" s="59">
        <f t="shared" si="5"/>
        <v>1</v>
      </c>
      <c r="J85" s="59">
        <f t="shared" si="6"/>
        <v>1</v>
      </c>
      <c r="K85" s="59">
        <f t="shared" si="7"/>
        <v>1</v>
      </c>
      <c r="L85" s="59">
        <f t="shared" si="8"/>
        <v>1</v>
      </c>
      <c r="M85" s="46"/>
      <c r="N85" s="46"/>
      <c r="O85" s="46"/>
      <c r="P85" s="46"/>
    </row>
    <row r="86" ht="14.5" spans="1:16">
      <c r="A86" s="34" t="s">
        <v>75</v>
      </c>
      <c r="B86" s="26"/>
      <c r="C86" s="26" t="s">
        <v>331</v>
      </c>
      <c r="D86" s="26" t="s">
        <v>136</v>
      </c>
      <c r="E86" s="26" t="s">
        <v>201</v>
      </c>
      <c r="F86" s="59">
        <f t="shared" si="2"/>
        <v>0.5</v>
      </c>
      <c r="G86" s="59">
        <f t="shared" si="3"/>
        <v>0.5</v>
      </c>
      <c r="H86" s="59">
        <f t="shared" si="4"/>
        <v>0.5</v>
      </c>
      <c r="I86" s="59">
        <f t="shared" si="5"/>
        <v>0.5</v>
      </c>
      <c r="J86" s="59">
        <f t="shared" si="6"/>
        <v>0.5</v>
      </c>
      <c r="K86" s="59">
        <f t="shared" si="7"/>
        <v>0.5</v>
      </c>
      <c r="L86" s="59">
        <f t="shared" si="8"/>
        <v>0.5</v>
      </c>
      <c r="M86" s="46"/>
      <c r="N86" s="46"/>
      <c r="O86" s="46"/>
      <c r="P86" s="46"/>
    </row>
    <row r="87" ht="14.5" spans="1:16">
      <c r="A87" s="35" t="s">
        <v>35</v>
      </c>
      <c r="B87" s="26"/>
      <c r="C87" s="26" t="s">
        <v>332</v>
      </c>
      <c r="D87" s="26" t="s">
        <v>218</v>
      </c>
      <c r="E87" s="26" t="s">
        <v>203</v>
      </c>
      <c r="F87" s="59">
        <f t="shared" si="2"/>
        <v>1</v>
      </c>
      <c r="G87" s="59">
        <f t="shared" si="3"/>
        <v>1</v>
      </c>
      <c r="H87" s="59">
        <f t="shared" si="4"/>
        <v>1</v>
      </c>
      <c r="I87" s="59">
        <f t="shared" si="5"/>
        <v>1</v>
      </c>
      <c r="J87" s="59">
        <f t="shared" si="6"/>
        <v>1</v>
      </c>
      <c r="K87" s="59">
        <f t="shared" si="7"/>
        <v>1</v>
      </c>
      <c r="L87" s="59">
        <f t="shared" si="8"/>
        <v>1</v>
      </c>
      <c r="M87" s="46"/>
      <c r="N87" s="29" t="s">
        <v>452</v>
      </c>
      <c r="O87" s="46"/>
      <c r="P87" s="46"/>
    </row>
    <row r="88" ht="14.5" spans="1:16">
      <c r="A88" s="35" t="s">
        <v>113</v>
      </c>
      <c r="B88" s="26"/>
      <c r="C88" s="26" t="s">
        <v>333</v>
      </c>
      <c r="D88" s="26" t="s">
        <v>222</v>
      </c>
      <c r="E88" s="26" t="s">
        <v>203</v>
      </c>
      <c r="F88" s="59">
        <f t="shared" si="2"/>
        <v>0.773333333333333</v>
      </c>
      <c r="G88" s="59">
        <f t="shared" si="3"/>
        <v>0.773333333333333</v>
      </c>
      <c r="H88" s="59">
        <f t="shared" si="4"/>
        <v>0.773333333333333</v>
      </c>
      <c r="I88" s="59">
        <f t="shared" si="5"/>
        <v>0.773333333333333</v>
      </c>
      <c r="J88" s="59">
        <f t="shared" si="6"/>
        <v>0.773333333333333</v>
      </c>
      <c r="K88" s="59">
        <f t="shared" si="7"/>
        <v>0.773333333333333</v>
      </c>
      <c r="L88" s="59">
        <f t="shared" si="8"/>
        <v>0.773333333333333</v>
      </c>
      <c r="M88" s="46"/>
      <c r="N88" s="46"/>
      <c r="O88" s="46"/>
      <c r="P88" s="46"/>
    </row>
    <row r="89" ht="14.5" spans="1:16">
      <c r="A89" s="32" t="s">
        <v>61</v>
      </c>
      <c r="B89" s="26"/>
      <c r="C89" s="26" t="s">
        <v>334</v>
      </c>
      <c r="D89" s="26" t="s">
        <v>224</v>
      </c>
      <c r="E89" s="26" t="s">
        <v>203</v>
      </c>
      <c r="F89" s="59">
        <f t="shared" si="2"/>
        <v>0.743333333333333</v>
      </c>
      <c r="G89" s="59">
        <f t="shared" si="3"/>
        <v>0.743333333333333</v>
      </c>
      <c r="H89" s="59">
        <f t="shared" si="4"/>
        <v>0.743333333333333</v>
      </c>
      <c r="I89" s="59">
        <f t="shared" si="5"/>
        <v>0.743333333333333</v>
      </c>
      <c r="J89" s="59">
        <f t="shared" si="6"/>
        <v>0.743333333333333</v>
      </c>
      <c r="K89" s="59">
        <f t="shared" si="7"/>
        <v>0.743333333333333</v>
      </c>
      <c r="L89" s="59">
        <f t="shared" si="8"/>
        <v>0.743333333333333</v>
      </c>
      <c r="M89" s="46"/>
      <c r="N89" s="46"/>
      <c r="O89" s="46"/>
      <c r="P89" s="46"/>
    </row>
    <row r="90" ht="14.5" spans="1:16">
      <c r="A90" s="31" t="s">
        <v>65</v>
      </c>
      <c r="B90" s="26"/>
      <c r="C90" s="26" t="s">
        <v>335</v>
      </c>
      <c r="D90" s="26" t="s">
        <v>226</v>
      </c>
      <c r="E90" s="26" t="s">
        <v>203</v>
      </c>
      <c r="F90" s="59">
        <f t="shared" si="2"/>
        <v>0.743333333333333</v>
      </c>
      <c r="G90" s="59">
        <f t="shared" si="3"/>
        <v>0.743333333333333</v>
      </c>
      <c r="H90" s="59">
        <f t="shared" si="4"/>
        <v>0.743333333333333</v>
      </c>
      <c r="I90" s="59">
        <f t="shared" si="5"/>
        <v>0.743333333333333</v>
      </c>
      <c r="J90" s="59">
        <f t="shared" si="6"/>
        <v>0.743333333333333</v>
      </c>
      <c r="K90" s="59">
        <f t="shared" si="7"/>
        <v>0.743333333333333</v>
      </c>
      <c r="L90" s="59">
        <f t="shared" si="8"/>
        <v>0.743333333333333</v>
      </c>
      <c r="M90" s="46"/>
      <c r="N90" s="46"/>
      <c r="O90" s="46"/>
      <c r="P90" s="46"/>
    </row>
    <row r="91" ht="14.5" spans="1:16">
      <c r="A91" s="31" t="s">
        <v>70</v>
      </c>
      <c r="B91" s="26"/>
      <c r="C91" s="26" t="s">
        <v>336</v>
      </c>
      <c r="D91" s="26" t="s">
        <v>228</v>
      </c>
      <c r="E91" s="26" t="s">
        <v>203</v>
      </c>
      <c r="F91" s="59">
        <f t="shared" si="2"/>
        <v>1</v>
      </c>
      <c r="G91" s="59">
        <f t="shared" si="3"/>
        <v>1</v>
      </c>
      <c r="H91" s="59">
        <f t="shared" si="4"/>
        <v>1</v>
      </c>
      <c r="I91" s="59">
        <f t="shared" si="5"/>
        <v>1</v>
      </c>
      <c r="J91" s="59">
        <f t="shared" si="6"/>
        <v>1</v>
      </c>
      <c r="K91" s="59">
        <f t="shared" si="7"/>
        <v>1</v>
      </c>
      <c r="L91" s="59">
        <f t="shared" si="8"/>
        <v>1</v>
      </c>
      <c r="M91" s="46"/>
      <c r="N91" s="46"/>
      <c r="O91" s="46"/>
      <c r="P91" s="46"/>
    </row>
    <row r="92" ht="14.5" spans="1:16">
      <c r="A92" s="34" t="s">
        <v>75</v>
      </c>
      <c r="B92" s="26"/>
      <c r="C92" s="26" t="s">
        <v>337</v>
      </c>
      <c r="D92" s="26" t="s">
        <v>136</v>
      </c>
      <c r="E92" s="26" t="s">
        <v>203</v>
      </c>
      <c r="F92" s="59">
        <f t="shared" si="2"/>
        <v>0.5</v>
      </c>
      <c r="G92" s="59">
        <f t="shared" si="3"/>
        <v>0.5</v>
      </c>
      <c r="H92" s="59">
        <f t="shared" si="4"/>
        <v>0.5</v>
      </c>
      <c r="I92" s="59">
        <f t="shared" si="5"/>
        <v>0.5</v>
      </c>
      <c r="J92" s="59">
        <f t="shared" si="6"/>
        <v>0.5</v>
      </c>
      <c r="K92" s="59">
        <f t="shared" si="7"/>
        <v>0.5</v>
      </c>
      <c r="L92" s="59">
        <f t="shared" si="8"/>
        <v>0.5</v>
      </c>
      <c r="M92" s="46"/>
      <c r="N92" s="46"/>
      <c r="O92" s="46"/>
      <c r="P92" s="46"/>
    </row>
    <row r="93" ht="14.5" spans="1:16">
      <c r="A93" s="35" t="s">
        <v>35</v>
      </c>
      <c r="B93" s="26"/>
      <c r="C93" s="26" t="s">
        <v>338</v>
      </c>
      <c r="D93" s="26" t="s">
        <v>218</v>
      </c>
      <c r="E93" s="26" t="s">
        <v>205</v>
      </c>
      <c r="F93" s="59">
        <f t="shared" si="2"/>
        <v>1</v>
      </c>
      <c r="G93" s="59">
        <f t="shared" si="3"/>
        <v>1</v>
      </c>
      <c r="H93" s="59">
        <f t="shared" si="4"/>
        <v>1</v>
      </c>
      <c r="I93" s="59">
        <f t="shared" si="5"/>
        <v>1</v>
      </c>
      <c r="J93" s="59">
        <f t="shared" si="6"/>
        <v>1</v>
      </c>
      <c r="K93" s="59">
        <f t="shared" si="7"/>
        <v>1</v>
      </c>
      <c r="L93" s="59">
        <f t="shared" si="8"/>
        <v>1</v>
      </c>
      <c r="M93" s="46"/>
      <c r="N93" s="29" t="s">
        <v>453</v>
      </c>
      <c r="O93" s="46"/>
      <c r="P93" s="46"/>
    </row>
    <row r="94" ht="14.5" spans="1:16">
      <c r="A94" s="35" t="s">
        <v>113</v>
      </c>
      <c r="B94" s="26"/>
      <c r="C94" s="26" t="s">
        <v>339</v>
      </c>
      <c r="D94" s="26" t="s">
        <v>222</v>
      </c>
      <c r="E94" s="26" t="s">
        <v>205</v>
      </c>
      <c r="F94" s="59">
        <f t="shared" si="2"/>
        <v>0.773333333333333</v>
      </c>
      <c r="G94" s="59">
        <f t="shared" si="3"/>
        <v>0.773333333333333</v>
      </c>
      <c r="H94" s="59">
        <f t="shared" si="4"/>
        <v>0.773333333333333</v>
      </c>
      <c r="I94" s="59">
        <f t="shared" si="5"/>
        <v>0.773333333333333</v>
      </c>
      <c r="J94" s="59">
        <f t="shared" si="6"/>
        <v>0.773333333333333</v>
      </c>
      <c r="K94" s="59">
        <f t="shared" si="7"/>
        <v>0.773333333333333</v>
      </c>
      <c r="L94" s="59">
        <f t="shared" si="8"/>
        <v>0.773333333333333</v>
      </c>
      <c r="M94" s="46"/>
      <c r="N94" s="46"/>
      <c r="O94" s="46"/>
      <c r="P94" s="46"/>
    </row>
    <row r="95" ht="14.5" spans="1:16">
      <c r="A95" s="32" t="s">
        <v>61</v>
      </c>
      <c r="B95" s="26"/>
      <c r="C95" s="26" t="s">
        <v>340</v>
      </c>
      <c r="D95" s="26" t="s">
        <v>224</v>
      </c>
      <c r="E95" s="26" t="s">
        <v>205</v>
      </c>
      <c r="F95" s="59">
        <f t="shared" si="2"/>
        <v>0.743333333333333</v>
      </c>
      <c r="G95" s="59">
        <f t="shared" si="3"/>
        <v>0.743333333333333</v>
      </c>
      <c r="H95" s="59">
        <f t="shared" si="4"/>
        <v>0.743333333333333</v>
      </c>
      <c r="I95" s="59">
        <f t="shared" si="5"/>
        <v>0.743333333333333</v>
      </c>
      <c r="J95" s="59">
        <f t="shared" si="6"/>
        <v>0.743333333333333</v>
      </c>
      <c r="K95" s="59">
        <f t="shared" si="7"/>
        <v>0.743333333333333</v>
      </c>
      <c r="L95" s="59">
        <f t="shared" si="8"/>
        <v>0.743333333333333</v>
      </c>
      <c r="M95" s="46"/>
      <c r="N95" s="46"/>
      <c r="O95" s="46"/>
      <c r="P95" s="46"/>
    </row>
    <row r="96" ht="14.5" spans="1:16">
      <c r="A96" s="31" t="s">
        <v>65</v>
      </c>
      <c r="B96" s="26"/>
      <c r="C96" s="26" t="s">
        <v>341</v>
      </c>
      <c r="D96" s="26" t="s">
        <v>226</v>
      </c>
      <c r="E96" s="26" t="s">
        <v>205</v>
      </c>
      <c r="F96" s="59">
        <f t="shared" si="2"/>
        <v>0.743333333333333</v>
      </c>
      <c r="G96" s="59">
        <f t="shared" si="3"/>
        <v>0.743333333333333</v>
      </c>
      <c r="H96" s="59">
        <f t="shared" si="4"/>
        <v>0.743333333333333</v>
      </c>
      <c r="I96" s="59">
        <f t="shared" si="5"/>
        <v>0.743333333333333</v>
      </c>
      <c r="J96" s="59">
        <f t="shared" si="6"/>
        <v>0.743333333333333</v>
      </c>
      <c r="K96" s="59">
        <f t="shared" si="7"/>
        <v>0.743333333333333</v>
      </c>
      <c r="L96" s="59">
        <f t="shared" si="8"/>
        <v>0.743333333333333</v>
      </c>
      <c r="M96" s="46"/>
      <c r="N96" s="46"/>
      <c r="O96" s="46"/>
      <c r="P96" s="46"/>
    </row>
    <row r="97" ht="14.5" spans="1:16">
      <c r="A97" s="31" t="s">
        <v>70</v>
      </c>
      <c r="B97" s="26"/>
      <c r="C97" s="26" t="s">
        <v>342</v>
      </c>
      <c r="D97" s="26" t="s">
        <v>228</v>
      </c>
      <c r="E97" s="26" t="s">
        <v>205</v>
      </c>
      <c r="F97" s="59">
        <f t="shared" si="2"/>
        <v>1</v>
      </c>
      <c r="G97" s="59">
        <f t="shared" si="3"/>
        <v>1</v>
      </c>
      <c r="H97" s="59">
        <f t="shared" si="4"/>
        <v>1</v>
      </c>
      <c r="I97" s="59">
        <f t="shared" si="5"/>
        <v>1</v>
      </c>
      <c r="J97" s="59">
        <f t="shared" si="6"/>
        <v>1</v>
      </c>
      <c r="K97" s="59">
        <f t="shared" si="7"/>
        <v>1</v>
      </c>
      <c r="L97" s="59">
        <f t="shared" si="8"/>
        <v>1</v>
      </c>
      <c r="M97" s="46"/>
      <c r="N97" s="46"/>
      <c r="O97" s="46"/>
      <c r="P97" s="46"/>
    </row>
    <row r="98" ht="14.5" spans="1:16">
      <c r="A98" s="34" t="s">
        <v>75</v>
      </c>
      <c r="B98" s="26"/>
      <c r="C98" s="26" t="s">
        <v>343</v>
      </c>
      <c r="D98" s="26" t="s">
        <v>136</v>
      </c>
      <c r="E98" s="26" t="s">
        <v>205</v>
      </c>
      <c r="F98" s="59">
        <f t="shared" si="2"/>
        <v>0.5</v>
      </c>
      <c r="G98" s="59">
        <f t="shared" si="3"/>
        <v>0.5</v>
      </c>
      <c r="H98" s="59">
        <f t="shared" si="4"/>
        <v>0.5</v>
      </c>
      <c r="I98" s="59">
        <f t="shared" si="5"/>
        <v>0.5</v>
      </c>
      <c r="J98" s="59">
        <f t="shared" si="6"/>
        <v>0.5</v>
      </c>
      <c r="K98" s="59">
        <f t="shared" si="7"/>
        <v>0.5</v>
      </c>
      <c r="L98" s="59">
        <f t="shared" si="8"/>
        <v>0.5</v>
      </c>
      <c r="M98" s="46"/>
      <c r="N98" s="46"/>
      <c r="O98" s="46"/>
      <c r="P98" s="46"/>
    </row>
    <row r="99" ht="14.5" spans="1:16">
      <c r="A99" s="35" t="s">
        <v>35</v>
      </c>
      <c r="B99" s="26"/>
      <c r="C99" s="26" t="s">
        <v>344</v>
      </c>
      <c r="D99" s="26" t="s">
        <v>218</v>
      </c>
      <c r="E99" s="26" t="s">
        <v>207</v>
      </c>
      <c r="F99" s="59">
        <f t="shared" si="2"/>
        <v>1</v>
      </c>
      <c r="G99" s="59">
        <f t="shared" si="3"/>
        <v>1</v>
      </c>
      <c r="H99" s="59">
        <f t="shared" si="4"/>
        <v>1</v>
      </c>
      <c r="I99" s="59">
        <f t="shared" si="5"/>
        <v>1</v>
      </c>
      <c r="J99" s="59">
        <f t="shared" si="6"/>
        <v>1</v>
      </c>
      <c r="K99" s="59">
        <f t="shared" si="7"/>
        <v>1</v>
      </c>
      <c r="L99" s="59">
        <f t="shared" si="8"/>
        <v>1</v>
      </c>
      <c r="M99" s="46"/>
      <c r="N99" s="29" t="s">
        <v>454</v>
      </c>
      <c r="O99" s="46"/>
      <c r="P99" s="46"/>
    </row>
    <row r="100" ht="14.5" spans="1:16">
      <c r="A100" s="35" t="s">
        <v>113</v>
      </c>
      <c r="B100" s="26"/>
      <c r="C100" s="26" t="s">
        <v>345</v>
      </c>
      <c r="D100" s="26" t="s">
        <v>222</v>
      </c>
      <c r="E100" s="26" t="s">
        <v>207</v>
      </c>
      <c r="F100" s="59">
        <f t="shared" si="2"/>
        <v>0.773333333333333</v>
      </c>
      <c r="G100" s="59">
        <f t="shared" si="3"/>
        <v>0.773333333333333</v>
      </c>
      <c r="H100" s="59">
        <f t="shared" si="4"/>
        <v>0.773333333333333</v>
      </c>
      <c r="I100" s="59">
        <f t="shared" si="5"/>
        <v>0.773333333333333</v>
      </c>
      <c r="J100" s="59">
        <f t="shared" si="6"/>
        <v>0.773333333333333</v>
      </c>
      <c r="K100" s="59">
        <f t="shared" si="7"/>
        <v>0.773333333333333</v>
      </c>
      <c r="L100" s="59">
        <f t="shared" si="8"/>
        <v>0.773333333333333</v>
      </c>
      <c r="M100" s="46"/>
      <c r="N100" s="46"/>
      <c r="O100" s="46"/>
      <c r="P100" s="46"/>
    </row>
    <row r="101" ht="14.5" spans="1:16">
      <c r="A101" s="32" t="s">
        <v>61</v>
      </c>
      <c r="B101" s="26"/>
      <c r="C101" s="26" t="s">
        <v>346</v>
      </c>
      <c r="D101" s="26" t="s">
        <v>224</v>
      </c>
      <c r="E101" s="26" t="s">
        <v>207</v>
      </c>
      <c r="F101" s="59">
        <f t="shared" si="2"/>
        <v>0.743333333333333</v>
      </c>
      <c r="G101" s="59">
        <f t="shared" si="3"/>
        <v>0.743333333333333</v>
      </c>
      <c r="H101" s="59">
        <f t="shared" si="4"/>
        <v>0.743333333333333</v>
      </c>
      <c r="I101" s="59">
        <f t="shared" si="5"/>
        <v>0.743333333333333</v>
      </c>
      <c r="J101" s="59">
        <f t="shared" si="6"/>
        <v>0.743333333333333</v>
      </c>
      <c r="K101" s="59">
        <f t="shared" si="7"/>
        <v>0.743333333333333</v>
      </c>
      <c r="L101" s="59">
        <f t="shared" si="8"/>
        <v>0.743333333333333</v>
      </c>
      <c r="M101" s="46"/>
      <c r="N101" s="46"/>
      <c r="O101" s="46"/>
      <c r="P101" s="46"/>
    </row>
    <row r="102" ht="14.5" spans="1:16">
      <c r="A102" s="31" t="s">
        <v>65</v>
      </c>
      <c r="B102" s="26"/>
      <c r="C102" s="26" t="s">
        <v>347</v>
      </c>
      <c r="D102" s="26" t="s">
        <v>226</v>
      </c>
      <c r="E102" s="26" t="s">
        <v>207</v>
      </c>
      <c r="F102" s="59">
        <f t="shared" si="2"/>
        <v>0.743333333333333</v>
      </c>
      <c r="G102" s="59">
        <f t="shared" si="3"/>
        <v>0.743333333333333</v>
      </c>
      <c r="H102" s="59">
        <f t="shared" si="4"/>
        <v>0.743333333333333</v>
      </c>
      <c r="I102" s="59">
        <f t="shared" si="5"/>
        <v>0.743333333333333</v>
      </c>
      <c r="J102" s="59">
        <f t="shared" si="6"/>
        <v>0.743333333333333</v>
      </c>
      <c r="K102" s="59">
        <f t="shared" si="7"/>
        <v>0.743333333333333</v>
      </c>
      <c r="L102" s="59">
        <f t="shared" si="8"/>
        <v>0.743333333333333</v>
      </c>
      <c r="M102" s="46"/>
      <c r="N102" s="46"/>
      <c r="O102" s="46"/>
      <c r="P102" s="46"/>
    </row>
    <row r="103" ht="14.5" spans="1:16">
      <c r="A103" s="31" t="s">
        <v>70</v>
      </c>
      <c r="B103" s="26"/>
      <c r="C103" s="26" t="s">
        <v>348</v>
      </c>
      <c r="D103" s="26" t="s">
        <v>228</v>
      </c>
      <c r="E103" s="26" t="s">
        <v>207</v>
      </c>
      <c r="F103" s="59">
        <f t="shared" si="2"/>
        <v>1</v>
      </c>
      <c r="G103" s="59">
        <f t="shared" si="3"/>
        <v>1</v>
      </c>
      <c r="H103" s="59">
        <f t="shared" si="4"/>
        <v>1</v>
      </c>
      <c r="I103" s="59">
        <f t="shared" si="5"/>
        <v>1</v>
      </c>
      <c r="J103" s="59">
        <f t="shared" si="6"/>
        <v>1</v>
      </c>
      <c r="K103" s="59">
        <f t="shared" si="7"/>
        <v>1</v>
      </c>
      <c r="L103" s="59">
        <f t="shared" si="8"/>
        <v>1</v>
      </c>
      <c r="M103" s="46"/>
      <c r="N103" s="46"/>
      <c r="O103" s="46"/>
      <c r="P103" s="46"/>
    </row>
    <row r="104" ht="14.5" spans="1:16">
      <c r="A104" s="34" t="s">
        <v>75</v>
      </c>
      <c r="B104" s="26"/>
      <c r="C104" s="26" t="s">
        <v>349</v>
      </c>
      <c r="D104" s="26" t="s">
        <v>136</v>
      </c>
      <c r="E104" s="26" t="s">
        <v>207</v>
      </c>
      <c r="F104" s="59">
        <f t="shared" si="2"/>
        <v>0.5</v>
      </c>
      <c r="G104" s="59">
        <f t="shared" si="3"/>
        <v>0.5</v>
      </c>
      <c r="H104" s="59">
        <f t="shared" si="4"/>
        <v>0.5</v>
      </c>
      <c r="I104" s="59">
        <f t="shared" si="5"/>
        <v>0.5</v>
      </c>
      <c r="J104" s="59">
        <f t="shared" si="6"/>
        <v>0.5</v>
      </c>
      <c r="K104" s="59">
        <f t="shared" si="7"/>
        <v>0.5</v>
      </c>
      <c r="L104" s="59">
        <f t="shared" si="8"/>
        <v>0.5</v>
      </c>
      <c r="M104" s="46"/>
      <c r="N104" s="46"/>
      <c r="O104" s="46"/>
      <c r="P104" s="46"/>
    </row>
    <row r="105" ht="14.5" spans="1:16">
      <c r="A105" s="35" t="s">
        <v>35</v>
      </c>
      <c r="B105" s="26"/>
      <c r="C105" s="26" t="s">
        <v>350</v>
      </c>
      <c r="D105" s="26" t="s">
        <v>218</v>
      </c>
      <c r="E105" s="26" t="s">
        <v>209</v>
      </c>
      <c r="F105" s="59">
        <f t="shared" si="2"/>
        <v>1</v>
      </c>
      <c r="G105" s="59">
        <f t="shared" si="3"/>
        <v>1</v>
      </c>
      <c r="H105" s="59">
        <f t="shared" si="4"/>
        <v>1</v>
      </c>
      <c r="I105" s="59">
        <f t="shared" si="5"/>
        <v>1</v>
      </c>
      <c r="J105" s="59">
        <f t="shared" si="6"/>
        <v>1</v>
      </c>
      <c r="K105" s="59">
        <f t="shared" si="7"/>
        <v>1</v>
      </c>
      <c r="L105" s="59">
        <f t="shared" si="8"/>
        <v>1</v>
      </c>
      <c r="M105" s="46"/>
      <c r="N105" s="29" t="s">
        <v>455</v>
      </c>
      <c r="O105" s="46"/>
      <c r="P105" s="46"/>
    </row>
    <row r="106" ht="14.5" spans="1:16">
      <c r="A106" s="35" t="s">
        <v>113</v>
      </c>
      <c r="B106" s="26"/>
      <c r="C106" s="26" t="s">
        <v>351</v>
      </c>
      <c r="D106" s="26" t="s">
        <v>222</v>
      </c>
      <c r="E106" s="26" t="s">
        <v>209</v>
      </c>
      <c r="F106" s="59">
        <f t="shared" si="2"/>
        <v>0.773333333333333</v>
      </c>
      <c r="G106" s="59">
        <f t="shared" si="3"/>
        <v>0.773333333333333</v>
      </c>
      <c r="H106" s="59">
        <f t="shared" si="4"/>
        <v>0.773333333333333</v>
      </c>
      <c r="I106" s="59">
        <f t="shared" si="5"/>
        <v>0.773333333333333</v>
      </c>
      <c r="J106" s="59">
        <f t="shared" si="6"/>
        <v>0.773333333333333</v>
      </c>
      <c r="K106" s="59">
        <f t="shared" si="7"/>
        <v>0.773333333333333</v>
      </c>
      <c r="L106" s="59">
        <f t="shared" si="8"/>
        <v>0.773333333333333</v>
      </c>
      <c r="M106" s="46"/>
      <c r="N106" s="46"/>
      <c r="O106" s="46"/>
      <c r="P106" s="46"/>
    </row>
    <row r="107" ht="14.5" spans="1:16">
      <c r="A107" s="32" t="s">
        <v>61</v>
      </c>
      <c r="B107" s="26"/>
      <c r="C107" s="26" t="s">
        <v>352</v>
      </c>
      <c r="D107" s="26" t="s">
        <v>224</v>
      </c>
      <c r="E107" s="26" t="s">
        <v>209</v>
      </c>
      <c r="F107" s="59">
        <f t="shared" si="2"/>
        <v>0.743333333333333</v>
      </c>
      <c r="G107" s="59">
        <f t="shared" si="3"/>
        <v>0.743333333333333</v>
      </c>
      <c r="H107" s="59">
        <f t="shared" si="4"/>
        <v>0.743333333333333</v>
      </c>
      <c r="I107" s="59">
        <f t="shared" si="5"/>
        <v>0.743333333333333</v>
      </c>
      <c r="J107" s="59">
        <f t="shared" si="6"/>
        <v>0.743333333333333</v>
      </c>
      <c r="K107" s="59">
        <f t="shared" si="7"/>
        <v>0.743333333333333</v>
      </c>
      <c r="L107" s="59">
        <f t="shared" si="8"/>
        <v>0.743333333333333</v>
      </c>
      <c r="M107" s="46"/>
      <c r="N107" s="46"/>
      <c r="O107" s="46"/>
      <c r="P107" s="46"/>
    </row>
    <row r="108" ht="14.5" spans="1:16">
      <c r="A108" s="31" t="s">
        <v>65</v>
      </c>
      <c r="B108" s="26"/>
      <c r="C108" s="26" t="s">
        <v>353</v>
      </c>
      <c r="D108" s="26" t="s">
        <v>226</v>
      </c>
      <c r="E108" s="26" t="s">
        <v>209</v>
      </c>
      <c r="F108" s="59">
        <f t="shared" si="2"/>
        <v>0.743333333333333</v>
      </c>
      <c r="G108" s="59">
        <f t="shared" si="3"/>
        <v>0.743333333333333</v>
      </c>
      <c r="H108" s="59">
        <f t="shared" si="4"/>
        <v>0.743333333333333</v>
      </c>
      <c r="I108" s="59">
        <f t="shared" si="5"/>
        <v>0.743333333333333</v>
      </c>
      <c r="J108" s="59">
        <f t="shared" si="6"/>
        <v>0.743333333333333</v>
      </c>
      <c r="K108" s="59">
        <f t="shared" si="7"/>
        <v>0.743333333333333</v>
      </c>
      <c r="L108" s="59">
        <f t="shared" si="8"/>
        <v>0.743333333333333</v>
      </c>
      <c r="M108" s="46"/>
      <c r="N108" s="46"/>
      <c r="O108" s="46"/>
      <c r="P108" s="46"/>
    </row>
    <row r="109" ht="14.5" spans="1:16">
      <c r="A109" s="31" t="s">
        <v>70</v>
      </c>
      <c r="B109" s="26"/>
      <c r="C109" s="26" t="s">
        <v>354</v>
      </c>
      <c r="D109" s="26" t="s">
        <v>228</v>
      </c>
      <c r="E109" s="26" t="s">
        <v>209</v>
      </c>
      <c r="F109" s="59">
        <f t="shared" si="2"/>
        <v>1</v>
      </c>
      <c r="G109" s="59">
        <f t="shared" si="3"/>
        <v>1</v>
      </c>
      <c r="H109" s="59">
        <f t="shared" si="4"/>
        <v>1</v>
      </c>
      <c r="I109" s="59">
        <f t="shared" si="5"/>
        <v>1</v>
      </c>
      <c r="J109" s="59">
        <f t="shared" si="6"/>
        <v>1</v>
      </c>
      <c r="K109" s="59">
        <f t="shared" si="7"/>
        <v>1</v>
      </c>
      <c r="L109" s="59">
        <f t="shared" si="8"/>
        <v>1</v>
      </c>
      <c r="M109" s="46"/>
      <c r="N109" s="46"/>
      <c r="O109" s="46"/>
      <c r="P109" s="46"/>
    </row>
    <row r="110" ht="14.5" spans="1:16">
      <c r="A110" s="34" t="s">
        <v>75</v>
      </c>
      <c r="B110" s="26"/>
      <c r="C110" s="26" t="s">
        <v>355</v>
      </c>
      <c r="D110" s="26" t="s">
        <v>136</v>
      </c>
      <c r="E110" s="26" t="s">
        <v>209</v>
      </c>
      <c r="F110" s="59">
        <f t="shared" si="2"/>
        <v>0.5</v>
      </c>
      <c r="G110" s="59">
        <f t="shared" si="3"/>
        <v>0.5</v>
      </c>
      <c r="H110" s="59">
        <f t="shared" si="4"/>
        <v>0.5</v>
      </c>
      <c r="I110" s="59">
        <f t="shared" si="5"/>
        <v>0.5</v>
      </c>
      <c r="J110" s="59">
        <f t="shared" si="6"/>
        <v>0.5</v>
      </c>
      <c r="K110" s="59">
        <f t="shared" si="7"/>
        <v>0.5</v>
      </c>
      <c r="L110" s="59">
        <f t="shared" si="8"/>
        <v>0.5</v>
      </c>
      <c r="M110" s="46"/>
      <c r="N110" s="46"/>
      <c r="O110" s="46"/>
      <c r="P110" s="46"/>
    </row>
    <row r="111" ht="14.5" spans="1:16">
      <c r="A111" s="35" t="s">
        <v>35</v>
      </c>
      <c r="B111" s="26"/>
      <c r="C111" s="26" t="s">
        <v>356</v>
      </c>
      <c r="D111" s="26" t="s">
        <v>218</v>
      </c>
      <c r="E111" s="26" t="s">
        <v>211</v>
      </c>
      <c r="F111" s="59">
        <f t="shared" si="2"/>
        <v>1</v>
      </c>
      <c r="G111" s="59">
        <f t="shared" si="3"/>
        <v>1</v>
      </c>
      <c r="H111" s="59">
        <f t="shared" si="4"/>
        <v>1</v>
      </c>
      <c r="I111" s="59">
        <f t="shared" si="5"/>
        <v>1</v>
      </c>
      <c r="J111" s="59">
        <f t="shared" si="6"/>
        <v>1</v>
      </c>
      <c r="K111" s="59">
        <f t="shared" si="7"/>
        <v>1</v>
      </c>
      <c r="L111" s="59">
        <f t="shared" si="8"/>
        <v>1</v>
      </c>
      <c r="M111" s="46"/>
      <c r="N111" s="29" t="s">
        <v>456</v>
      </c>
      <c r="O111" s="46"/>
      <c r="P111" s="46"/>
    </row>
    <row r="112" ht="14.5" spans="1:16">
      <c r="A112" s="35" t="s">
        <v>113</v>
      </c>
      <c r="B112" s="26"/>
      <c r="C112" s="26" t="s">
        <v>357</v>
      </c>
      <c r="D112" s="26" t="s">
        <v>222</v>
      </c>
      <c r="E112" s="26" t="s">
        <v>211</v>
      </c>
      <c r="F112" s="59">
        <f t="shared" si="2"/>
        <v>0.773333333333333</v>
      </c>
      <c r="G112" s="59">
        <f t="shared" si="3"/>
        <v>0.773333333333333</v>
      </c>
      <c r="H112" s="59">
        <f t="shared" si="4"/>
        <v>0.773333333333333</v>
      </c>
      <c r="I112" s="59">
        <f t="shared" si="5"/>
        <v>0.773333333333333</v>
      </c>
      <c r="J112" s="59">
        <f t="shared" si="6"/>
        <v>0.773333333333333</v>
      </c>
      <c r="K112" s="59">
        <f t="shared" si="7"/>
        <v>0.773333333333333</v>
      </c>
      <c r="L112" s="59">
        <f t="shared" si="8"/>
        <v>0.773333333333333</v>
      </c>
      <c r="M112" s="46"/>
      <c r="N112" s="46"/>
      <c r="O112" s="46"/>
      <c r="P112" s="46"/>
    </row>
    <row r="113" ht="14.5" spans="1:16">
      <c r="A113" s="32" t="s">
        <v>61</v>
      </c>
      <c r="B113" s="26"/>
      <c r="C113" s="26" t="s">
        <v>358</v>
      </c>
      <c r="D113" s="26" t="s">
        <v>224</v>
      </c>
      <c r="E113" s="26" t="s">
        <v>211</v>
      </c>
      <c r="F113" s="59">
        <f t="shared" si="2"/>
        <v>0.743333333333333</v>
      </c>
      <c r="G113" s="59">
        <f t="shared" si="3"/>
        <v>0.743333333333333</v>
      </c>
      <c r="H113" s="59">
        <f t="shared" si="4"/>
        <v>0.743333333333333</v>
      </c>
      <c r="I113" s="59">
        <f t="shared" si="5"/>
        <v>0.743333333333333</v>
      </c>
      <c r="J113" s="59">
        <f t="shared" si="6"/>
        <v>0.743333333333333</v>
      </c>
      <c r="K113" s="59">
        <f t="shared" si="7"/>
        <v>0.743333333333333</v>
      </c>
      <c r="L113" s="59">
        <f t="shared" si="8"/>
        <v>0.743333333333333</v>
      </c>
      <c r="M113" s="46"/>
      <c r="N113" s="46"/>
      <c r="O113" s="46"/>
      <c r="P113" s="46"/>
    </row>
    <row r="114" ht="14.5" spans="1:16">
      <c r="A114" s="31" t="s">
        <v>65</v>
      </c>
      <c r="B114" s="26"/>
      <c r="C114" s="26" t="s">
        <v>359</v>
      </c>
      <c r="D114" s="26" t="s">
        <v>226</v>
      </c>
      <c r="E114" s="26" t="s">
        <v>211</v>
      </c>
      <c r="F114" s="59">
        <f t="shared" si="2"/>
        <v>0.743333333333333</v>
      </c>
      <c r="G114" s="59">
        <f t="shared" si="3"/>
        <v>0.743333333333333</v>
      </c>
      <c r="H114" s="59">
        <f t="shared" si="4"/>
        <v>0.743333333333333</v>
      </c>
      <c r="I114" s="59">
        <f t="shared" si="5"/>
        <v>0.743333333333333</v>
      </c>
      <c r="J114" s="59">
        <f t="shared" si="6"/>
        <v>0.743333333333333</v>
      </c>
      <c r="K114" s="59">
        <f t="shared" si="7"/>
        <v>0.743333333333333</v>
      </c>
      <c r="L114" s="59">
        <f t="shared" si="8"/>
        <v>0.743333333333333</v>
      </c>
      <c r="M114" s="46"/>
      <c r="N114" s="46"/>
      <c r="O114" s="46"/>
      <c r="P114" s="46"/>
    </row>
    <row r="115" ht="14.5" spans="1:16">
      <c r="A115" s="31" t="s">
        <v>70</v>
      </c>
      <c r="B115" s="26"/>
      <c r="C115" s="26" t="s">
        <v>360</v>
      </c>
      <c r="D115" s="26" t="s">
        <v>228</v>
      </c>
      <c r="E115" s="26" t="s">
        <v>211</v>
      </c>
      <c r="F115" s="59">
        <f t="shared" si="2"/>
        <v>1</v>
      </c>
      <c r="G115" s="59">
        <f t="shared" si="3"/>
        <v>1</v>
      </c>
      <c r="H115" s="59">
        <f t="shared" si="4"/>
        <v>1</v>
      </c>
      <c r="I115" s="59">
        <f t="shared" si="5"/>
        <v>1</v>
      </c>
      <c r="J115" s="59">
        <f t="shared" si="6"/>
        <v>1</v>
      </c>
      <c r="K115" s="59">
        <f t="shared" si="7"/>
        <v>1</v>
      </c>
      <c r="L115" s="59">
        <f t="shared" si="8"/>
        <v>1</v>
      </c>
      <c r="M115" s="46"/>
      <c r="N115" s="46"/>
      <c r="O115" s="46"/>
      <c r="P115" s="46"/>
    </row>
    <row r="116" ht="14.5" spans="1:16">
      <c r="A116" s="34" t="s">
        <v>75</v>
      </c>
      <c r="B116" s="26"/>
      <c r="C116" s="26" t="s">
        <v>361</v>
      </c>
      <c r="D116" s="26" t="s">
        <v>136</v>
      </c>
      <c r="E116" s="26" t="s">
        <v>211</v>
      </c>
      <c r="F116" s="59">
        <f t="shared" si="2"/>
        <v>0.5</v>
      </c>
      <c r="G116" s="59">
        <f t="shared" si="3"/>
        <v>0.5</v>
      </c>
      <c r="H116" s="59">
        <f t="shared" si="4"/>
        <v>0.5</v>
      </c>
      <c r="I116" s="59">
        <f t="shared" si="5"/>
        <v>0.5</v>
      </c>
      <c r="J116" s="59">
        <f t="shared" si="6"/>
        <v>0.5</v>
      </c>
      <c r="K116" s="59">
        <f t="shared" si="7"/>
        <v>0.5</v>
      </c>
      <c r="L116" s="59">
        <f t="shared" si="8"/>
        <v>0.5</v>
      </c>
      <c r="M116" s="46"/>
      <c r="N116" s="46"/>
      <c r="O116" s="46"/>
      <c r="P116" s="46"/>
    </row>
    <row r="117" ht="14.5" spans="1:16">
      <c r="A117" s="35" t="s">
        <v>35</v>
      </c>
      <c r="B117" s="26"/>
      <c r="C117" s="26" t="s">
        <v>362</v>
      </c>
      <c r="D117" s="26" t="s">
        <v>218</v>
      </c>
      <c r="E117" s="26" t="s">
        <v>213</v>
      </c>
      <c r="F117" s="59">
        <f t="shared" si="2"/>
        <v>1</v>
      </c>
      <c r="G117" s="59">
        <f t="shared" si="3"/>
        <v>1</v>
      </c>
      <c r="H117" s="59">
        <f t="shared" si="4"/>
        <v>1</v>
      </c>
      <c r="I117" s="59">
        <f t="shared" si="5"/>
        <v>1</v>
      </c>
      <c r="J117" s="59">
        <f t="shared" si="6"/>
        <v>1</v>
      </c>
      <c r="K117" s="59">
        <f t="shared" si="7"/>
        <v>1</v>
      </c>
      <c r="L117" s="59">
        <f t="shared" si="8"/>
        <v>1</v>
      </c>
      <c r="M117" s="46"/>
      <c r="N117" s="29" t="s">
        <v>457</v>
      </c>
      <c r="O117" s="46"/>
      <c r="P117" s="46"/>
    </row>
    <row r="118" ht="14.5" spans="1:16">
      <c r="A118" s="35" t="s">
        <v>113</v>
      </c>
      <c r="B118" s="26"/>
      <c r="C118" s="26" t="s">
        <v>363</v>
      </c>
      <c r="D118" s="26" t="s">
        <v>222</v>
      </c>
      <c r="E118" s="26" t="s">
        <v>213</v>
      </c>
      <c r="F118" s="59">
        <f t="shared" si="2"/>
        <v>0.773333333333333</v>
      </c>
      <c r="G118" s="59">
        <f t="shared" si="3"/>
        <v>0.773333333333333</v>
      </c>
      <c r="H118" s="59">
        <f t="shared" si="4"/>
        <v>0.773333333333333</v>
      </c>
      <c r="I118" s="59">
        <f t="shared" si="5"/>
        <v>0.773333333333333</v>
      </c>
      <c r="J118" s="59">
        <f t="shared" si="6"/>
        <v>0.773333333333333</v>
      </c>
      <c r="K118" s="59">
        <f t="shared" si="7"/>
        <v>0.773333333333333</v>
      </c>
      <c r="L118" s="59">
        <f t="shared" si="8"/>
        <v>0.773333333333333</v>
      </c>
      <c r="M118" s="46"/>
      <c r="N118" s="46"/>
      <c r="O118" s="46"/>
      <c r="P118" s="46"/>
    </row>
    <row r="119" ht="14.5" spans="1:16">
      <c r="A119" s="32" t="s">
        <v>61</v>
      </c>
      <c r="B119" s="26"/>
      <c r="C119" s="26" t="s">
        <v>364</v>
      </c>
      <c r="D119" s="26" t="s">
        <v>224</v>
      </c>
      <c r="E119" s="26" t="s">
        <v>213</v>
      </c>
      <c r="F119" s="59">
        <f t="shared" si="2"/>
        <v>0.743333333333333</v>
      </c>
      <c r="G119" s="59">
        <f t="shared" si="3"/>
        <v>0.743333333333333</v>
      </c>
      <c r="H119" s="59">
        <f t="shared" si="4"/>
        <v>0.743333333333333</v>
      </c>
      <c r="I119" s="59">
        <f t="shared" si="5"/>
        <v>0.743333333333333</v>
      </c>
      <c r="J119" s="59">
        <f t="shared" si="6"/>
        <v>0.743333333333333</v>
      </c>
      <c r="K119" s="59">
        <f t="shared" si="7"/>
        <v>0.743333333333333</v>
      </c>
      <c r="L119" s="59">
        <f t="shared" si="8"/>
        <v>0.743333333333333</v>
      </c>
      <c r="M119" s="46"/>
      <c r="N119" s="46"/>
      <c r="O119" s="46"/>
      <c r="P119" s="46"/>
    </row>
    <row r="120" ht="14.5" spans="1:16">
      <c r="A120" s="31" t="s">
        <v>65</v>
      </c>
      <c r="B120" s="26"/>
      <c r="C120" s="26" t="s">
        <v>365</v>
      </c>
      <c r="D120" s="26" t="s">
        <v>226</v>
      </c>
      <c r="E120" s="26" t="s">
        <v>213</v>
      </c>
      <c r="F120" s="59">
        <f t="shared" si="2"/>
        <v>0.743333333333333</v>
      </c>
      <c r="G120" s="59">
        <f t="shared" si="3"/>
        <v>0.743333333333333</v>
      </c>
      <c r="H120" s="59">
        <f t="shared" si="4"/>
        <v>0.743333333333333</v>
      </c>
      <c r="I120" s="59">
        <f t="shared" si="5"/>
        <v>0.743333333333333</v>
      </c>
      <c r="J120" s="59">
        <f t="shared" si="6"/>
        <v>0.743333333333333</v>
      </c>
      <c r="K120" s="59">
        <f t="shared" si="7"/>
        <v>0.743333333333333</v>
      </c>
      <c r="L120" s="59">
        <f t="shared" si="8"/>
        <v>0.743333333333333</v>
      </c>
      <c r="M120" s="46"/>
      <c r="N120" s="46"/>
      <c r="O120" s="46"/>
      <c r="P120" s="46"/>
    </row>
    <row r="121" ht="14.5" spans="1:16">
      <c r="A121" s="31" t="s">
        <v>70</v>
      </c>
      <c r="B121" s="26"/>
      <c r="C121" s="26" t="s">
        <v>366</v>
      </c>
      <c r="D121" s="26" t="s">
        <v>228</v>
      </c>
      <c r="E121" s="26" t="s">
        <v>213</v>
      </c>
      <c r="F121" s="59">
        <f t="shared" si="2"/>
        <v>1</v>
      </c>
      <c r="G121" s="59">
        <f t="shared" si="3"/>
        <v>1</v>
      </c>
      <c r="H121" s="59">
        <f t="shared" si="4"/>
        <v>1</v>
      </c>
      <c r="I121" s="59">
        <f t="shared" si="5"/>
        <v>1</v>
      </c>
      <c r="J121" s="59">
        <f t="shared" si="6"/>
        <v>1</v>
      </c>
      <c r="K121" s="59">
        <f t="shared" si="7"/>
        <v>1</v>
      </c>
      <c r="L121" s="59">
        <f t="shared" si="8"/>
        <v>1</v>
      </c>
      <c r="M121" s="46"/>
      <c r="N121" s="46"/>
      <c r="O121" s="46"/>
      <c r="P121" s="46"/>
    </row>
    <row r="122" ht="14.5" spans="1:16">
      <c r="A122" s="34" t="s">
        <v>75</v>
      </c>
      <c r="B122" s="26"/>
      <c r="C122" s="26" t="s">
        <v>367</v>
      </c>
      <c r="D122" s="26" t="s">
        <v>136</v>
      </c>
      <c r="E122" s="26" t="s">
        <v>213</v>
      </c>
      <c r="F122" s="59">
        <f t="shared" si="2"/>
        <v>0.5</v>
      </c>
      <c r="G122" s="59">
        <f t="shared" si="3"/>
        <v>0.5</v>
      </c>
      <c r="H122" s="59">
        <f t="shared" si="4"/>
        <v>0.5</v>
      </c>
      <c r="I122" s="59">
        <f t="shared" si="5"/>
        <v>0.5</v>
      </c>
      <c r="J122" s="59">
        <f t="shared" si="6"/>
        <v>0.5</v>
      </c>
      <c r="K122" s="59">
        <f t="shared" si="7"/>
        <v>0.5</v>
      </c>
      <c r="L122" s="59">
        <f t="shared" si="8"/>
        <v>0.5</v>
      </c>
      <c r="M122" s="46"/>
      <c r="N122" s="46"/>
      <c r="O122" s="46"/>
      <c r="P122" s="46"/>
    </row>
    <row r="123" ht="14.5" spans="1:16">
      <c r="A123" s="35" t="s">
        <v>35</v>
      </c>
      <c r="B123" s="26"/>
      <c r="C123" s="26" t="s">
        <v>368</v>
      </c>
      <c r="D123" s="26" t="s">
        <v>218</v>
      </c>
      <c r="E123" s="26" t="s">
        <v>215</v>
      </c>
      <c r="F123" s="59">
        <f t="shared" si="2"/>
        <v>1</v>
      </c>
      <c r="G123" s="59">
        <f t="shared" si="3"/>
        <v>1</v>
      </c>
      <c r="H123" s="59">
        <f t="shared" si="4"/>
        <v>1</v>
      </c>
      <c r="I123" s="59">
        <f t="shared" si="5"/>
        <v>1</v>
      </c>
      <c r="J123" s="59">
        <f t="shared" si="6"/>
        <v>1</v>
      </c>
      <c r="K123" s="59">
        <f t="shared" si="7"/>
        <v>1</v>
      </c>
      <c r="L123" s="59">
        <f t="shared" si="8"/>
        <v>1</v>
      </c>
      <c r="M123" s="46"/>
      <c r="N123" s="46" t="s">
        <v>458</v>
      </c>
      <c r="O123" s="46"/>
      <c r="P123" s="46"/>
    </row>
    <row r="124" ht="14.5" spans="1:16">
      <c r="A124" s="35" t="s">
        <v>113</v>
      </c>
      <c r="B124" s="26"/>
      <c r="C124" s="26" t="s">
        <v>369</v>
      </c>
      <c r="D124" s="26" t="s">
        <v>222</v>
      </c>
      <c r="E124" s="26" t="s">
        <v>215</v>
      </c>
      <c r="F124" s="59">
        <f t="shared" si="2"/>
        <v>0.773333333333333</v>
      </c>
      <c r="G124" s="59">
        <f t="shared" si="3"/>
        <v>0.773333333333333</v>
      </c>
      <c r="H124" s="59">
        <f t="shared" si="4"/>
        <v>0.773333333333333</v>
      </c>
      <c r="I124" s="59">
        <f t="shared" si="5"/>
        <v>0.773333333333333</v>
      </c>
      <c r="J124" s="59">
        <f t="shared" si="6"/>
        <v>0.773333333333333</v>
      </c>
      <c r="K124" s="59">
        <f t="shared" si="7"/>
        <v>0.773333333333333</v>
      </c>
      <c r="L124" s="59">
        <f t="shared" si="8"/>
        <v>0.773333333333333</v>
      </c>
      <c r="M124" s="46"/>
      <c r="N124" s="46"/>
      <c r="O124" s="46"/>
      <c r="P124" s="46"/>
    </row>
    <row r="125" ht="14.5" spans="1:16">
      <c r="A125" s="32" t="s">
        <v>61</v>
      </c>
      <c r="B125" s="26"/>
      <c r="C125" s="26" t="s">
        <v>370</v>
      </c>
      <c r="D125" s="26" t="s">
        <v>224</v>
      </c>
      <c r="E125" s="26" t="s">
        <v>215</v>
      </c>
      <c r="F125" s="59">
        <f t="shared" si="2"/>
        <v>0.743333333333333</v>
      </c>
      <c r="G125" s="59">
        <f t="shared" si="3"/>
        <v>0.743333333333333</v>
      </c>
      <c r="H125" s="59">
        <f t="shared" si="4"/>
        <v>0.743333333333333</v>
      </c>
      <c r="I125" s="59">
        <f t="shared" si="5"/>
        <v>0.743333333333333</v>
      </c>
      <c r="J125" s="59">
        <f t="shared" si="6"/>
        <v>0.743333333333333</v>
      </c>
      <c r="K125" s="59">
        <f t="shared" si="7"/>
        <v>0.743333333333333</v>
      </c>
      <c r="L125" s="59">
        <f t="shared" si="8"/>
        <v>0.743333333333333</v>
      </c>
      <c r="M125" s="46"/>
      <c r="N125" s="46"/>
      <c r="O125" s="46"/>
      <c r="P125" s="46"/>
    </row>
    <row r="126" ht="14.5" spans="1:16">
      <c r="A126" s="31" t="s">
        <v>65</v>
      </c>
      <c r="B126" s="26"/>
      <c r="C126" s="26" t="s">
        <v>371</v>
      </c>
      <c r="D126" s="26" t="s">
        <v>226</v>
      </c>
      <c r="E126" s="26" t="s">
        <v>215</v>
      </c>
      <c r="F126" s="59">
        <f t="shared" si="2"/>
        <v>0.743333333333333</v>
      </c>
      <c r="G126" s="59">
        <f t="shared" si="3"/>
        <v>0.743333333333333</v>
      </c>
      <c r="H126" s="59">
        <f t="shared" si="4"/>
        <v>0.743333333333333</v>
      </c>
      <c r="I126" s="59">
        <f t="shared" si="5"/>
        <v>0.743333333333333</v>
      </c>
      <c r="J126" s="59">
        <f t="shared" si="6"/>
        <v>0.743333333333333</v>
      </c>
      <c r="K126" s="59">
        <f t="shared" si="7"/>
        <v>0.743333333333333</v>
      </c>
      <c r="L126" s="59">
        <f t="shared" si="8"/>
        <v>0.743333333333333</v>
      </c>
      <c r="M126" s="46"/>
      <c r="N126" s="46"/>
      <c r="O126" s="46"/>
      <c r="P126" s="46"/>
    </row>
    <row r="127" ht="14.5" spans="1:16">
      <c r="A127" s="31" t="s">
        <v>70</v>
      </c>
      <c r="B127" s="26"/>
      <c r="C127" s="26" t="s">
        <v>372</v>
      </c>
      <c r="D127" s="26" t="s">
        <v>228</v>
      </c>
      <c r="E127" s="26" t="s">
        <v>215</v>
      </c>
      <c r="F127" s="59">
        <f t="shared" si="2"/>
        <v>1</v>
      </c>
      <c r="G127" s="59">
        <f t="shared" si="3"/>
        <v>1</v>
      </c>
      <c r="H127" s="59">
        <f t="shared" si="4"/>
        <v>1</v>
      </c>
      <c r="I127" s="59">
        <f t="shared" si="5"/>
        <v>1</v>
      </c>
      <c r="J127" s="59">
        <f t="shared" si="6"/>
        <v>1</v>
      </c>
      <c r="K127" s="59">
        <f t="shared" si="7"/>
        <v>1</v>
      </c>
      <c r="L127" s="59">
        <f t="shared" si="8"/>
        <v>1</v>
      </c>
      <c r="M127" s="46"/>
      <c r="N127" s="46"/>
      <c r="O127" s="46"/>
      <c r="P127" s="46"/>
    </row>
    <row r="128" ht="14.5" spans="1:16">
      <c r="A128" s="34" t="s">
        <v>75</v>
      </c>
      <c r="B128" s="26"/>
      <c r="C128" s="26" t="s">
        <v>373</v>
      </c>
      <c r="D128" s="26" t="s">
        <v>136</v>
      </c>
      <c r="E128" s="26" t="s">
        <v>215</v>
      </c>
      <c r="F128" s="59">
        <f t="shared" si="2"/>
        <v>0.5</v>
      </c>
      <c r="G128" s="59">
        <f t="shared" si="3"/>
        <v>0.5</v>
      </c>
      <c r="H128" s="59">
        <f t="shared" si="4"/>
        <v>0.5</v>
      </c>
      <c r="I128" s="59">
        <f t="shared" si="5"/>
        <v>0.5</v>
      </c>
      <c r="J128" s="59">
        <f t="shared" si="6"/>
        <v>0.5</v>
      </c>
      <c r="K128" s="59">
        <f t="shared" si="7"/>
        <v>0.5</v>
      </c>
      <c r="L128" s="59">
        <f t="shared" si="8"/>
        <v>0.5</v>
      </c>
      <c r="M128" s="46"/>
      <c r="N128" s="46"/>
      <c r="O128" s="46"/>
      <c r="P128" s="46"/>
    </row>
    <row r="129" ht="14.5" spans="1:16">
      <c r="A129" s="26"/>
      <c r="B129" s="26"/>
      <c r="C129" s="26"/>
      <c r="D129" s="26"/>
      <c r="E129" s="26"/>
      <c r="F129" s="46"/>
      <c r="G129" s="46"/>
      <c r="H129" s="46"/>
      <c r="I129" s="46"/>
      <c r="J129" s="46"/>
      <c r="K129" s="46"/>
      <c r="L129" s="46"/>
      <c r="M129" s="46"/>
      <c r="N129" s="46"/>
      <c r="O129" s="46"/>
      <c r="P129" s="46"/>
    </row>
    <row r="130" ht="14.5" spans="1:16">
      <c r="A130" s="26"/>
      <c r="B130" s="26"/>
      <c r="C130" s="26"/>
      <c r="D130" s="26"/>
      <c r="E130" s="26"/>
      <c r="F130" s="46"/>
      <c r="G130" s="46"/>
      <c r="H130" s="46"/>
      <c r="I130" s="46"/>
      <c r="J130" s="46"/>
      <c r="K130" s="46"/>
      <c r="L130" s="46"/>
      <c r="M130" s="46"/>
      <c r="N130" s="46"/>
      <c r="O130" s="46"/>
      <c r="P130" s="46"/>
    </row>
    <row r="131" ht="14.5" spans="1:16">
      <c r="A131" s="26"/>
      <c r="B131" s="26"/>
      <c r="C131" s="26"/>
      <c r="D131" s="26"/>
      <c r="E131" s="26"/>
      <c r="F131" s="46"/>
      <c r="G131" s="46"/>
      <c r="H131" s="46"/>
      <c r="I131" s="46"/>
      <c r="J131" s="46"/>
      <c r="K131" s="46"/>
      <c r="L131" s="46"/>
      <c r="M131" s="46"/>
      <c r="N131" s="46"/>
      <c r="O131" s="46"/>
      <c r="P131" s="46"/>
    </row>
    <row r="132" ht="14.5" spans="1:16">
      <c r="A132" s="72"/>
      <c r="B132" s="26"/>
      <c r="C132" s="26"/>
      <c r="D132" s="26"/>
      <c r="E132" s="44" t="s">
        <v>463</v>
      </c>
      <c r="F132" s="28"/>
      <c r="G132" s="28"/>
      <c r="H132" s="28"/>
      <c r="I132" s="28"/>
      <c r="J132" s="28"/>
      <c r="K132" s="28"/>
      <c r="L132" s="28"/>
      <c r="M132" s="46"/>
      <c r="N132" s="47"/>
      <c r="O132" s="46"/>
      <c r="P132" s="46"/>
    </row>
    <row r="133" ht="15.25" spans="1:27">
      <c r="A133" s="26"/>
      <c r="B133" s="26"/>
      <c r="C133" s="45" t="s">
        <v>13</v>
      </c>
      <c r="D133" s="45" t="s">
        <v>391</v>
      </c>
      <c r="E133" s="45" t="s">
        <v>392</v>
      </c>
      <c r="F133" s="27" t="s">
        <v>393</v>
      </c>
      <c r="G133" s="27" t="s">
        <v>394</v>
      </c>
      <c r="H133" s="27" t="s">
        <v>395</v>
      </c>
      <c r="I133" s="27" t="s">
        <v>396</v>
      </c>
      <c r="J133" s="27" t="s">
        <v>397</v>
      </c>
      <c r="K133" s="27" t="s">
        <v>398</v>
      </c>
      <c r="L133" s="27" t="s">
        <v>399</v>
      </c>
      <c r="M133" s="26"/>
      <c r="N133" s="26"/>
      <c r="O133" s="26"/>
      <c r="P133" s="26"/>
      <c r="R133" s="49"/>
      <c r="S133" s="49"/>
      <c r="T133" s="54" t="s">
        <v>461</v>
      </c>
      <c r="U133" s="49"/>
      <c r="V133" s="49"/>
      <c r="W133" s="49"/>
      <c r="X133" s="49"/>
      <c r="Y133" s="49"/>
      <c r="Z133" s="49"/>
      <c r="AA133" s="49"/>
    </row>
    <row r="134" ht="14.5" spans="1:27">
      <c r="A134" s="35" t="s">
        <v>35</v>
      </c>
      <c r="B134" s="26"/>
      <c r="C134" s="26" t="s">
        <v>314</v>
      </c>
      <c r="D134" s="26" t="s">
        <v>218</v>
      </c>
      <c r="E134" s="26" t="s">
        <v>197</v>
      </c>
      <c r="F134" s="28">
        <v>31.54</v>
      </c>
      <c r="G134" s="28">
        <v>31.54</v>
      </c>
      <c r="H134" s="28">
        <v>31.54</v>
      </c>
      <c r="I134" s="28">
        <v>31.54</v>
      </c>
      <c r="J134" s="28">
        <v>31.54</v>
      </c>
      <c r="K134" s="28">
        <v>31.54</v>
      </c>
      <c r="L134" s="28">
        <v>31.54</v>
      </c>
      <c r="M134" s="46"/>
      <c r="N134" s="46" t="s">
        <v>449</v>
      </c>
      <c r="O134" s="46"/>
      <c r="P134" s="46"/>
      <c r="R134" s="50" t="s">
        <v>5</v>
      </c>
      <c r="S134" s="50" t="s">
        <v>462</v>
      </c>
      <c r="T134" s="55">
        <v>2020</v>
      </c>
      <c r="U134" s="56" t="s">
        <v>393</v>
      </c>
      <c r="V134" s="56" t="s">
        <v>394</v>
      </c>
      <c r="W134" s="56" t="s">
        <v>395</v>
      </c>
      <c r="X134" s="56" t="s">
        <v>396</v>
      </c>
      <c r="Y134" s="56" t="s">
        <v>397</v>
      </c>
      <c r="Z134" s="56" t="s">
        <v>398</v>
      </c>
      <c r="AA134" s="56" t="s">
        <v>399</v>
      </c>
    </row>
    <row r="135" ht="14.5" spans="1:27">
      <c r="A135" s="35" t="s">
        <v>113</v>
      </c>
      <c r="B135" s="26"/>
      <c r="C135" s="26" t="s">
        <v>315</v>
      </c>
      <c r="D135" s="26" t="s">
        <v>222</v>
      </c>
      <c r="E135" s="26" t="s">
        <v>197</v>
      </c>
      <c r="F135" s="28">
        <v>1</v>
      </c>
      <c r="G135" s="28">
        <v>1</v>
      </c>
      <c r="H135" s="28">
        <v>1</v>
      </c>
      <c r="I135" s="28">
        <v>1</v>
      </c>
      <c r="J135" s="28">
        <v>1</v>
      </c>
      <c r="K135" s="28">
        <v>1</v>
      </c>
      <c r="L135" s="28">
        <v>1</v>
      </c>
      <c r="M135" s="46"/>
      <c r="N135" s="46"/>
      <c r="O135" s="46"/>
      <c r="P135" s="46"/>
      <c r="R135" s="73" t="s">
        <v>197</v>
      </c>
      <c r="S135" s="52" t="s">
        <v>28</v>
      </c>
      <c r="T135" s="49"/>
      <c r="U135" s="57">
        <f>ENERGY_CONSUME_SPLIT!E62</f>
        <v>1.3</v>
      </c>
      <c r="V135" s="57">
        <f>ENERGY_CONSUME_SPLIT!F62</f>
        <v>4.4</v>
      </c>
      <c r="W135" s="57">
        <f>ENERGY_CONSUME_SPLIT!G62</f>
        <v>16.5</v>
      </c>
      <c r="X135" s="57">
        <f>ENERGY_CONSUME_SPLIT!H62</f>
        <v>2.1</v>
      </c>
      <c r="Y135" s="57">
        <f>ENERGY_CONSUME_SPLIT!I62</f>
        <v>2.2</v>
      </c>
      <c r="Z135" s="57">
        <f>ENERGY_CONSUME_SPLIT!J62</f>
        <v>7.9</v>
      </c>
      <c r="AA135" s="57">
        <f>ENERGY_CONSUME_SPLIT!K62</f>
        <v>2.9</v>
      </c>
    </row>
    <row r="136" ht="14.5" spans="1:27">
      <c r="A136" s="32" t="s">
        <v>61</v>
      </c>
      <c r="B136" s="26"/>
      <c r="C136" s="26" t="s">
        <v>316</v>
      </c>
      <c r="D136" s="26" t="s">
        <v>224</v>
      </c>
      <c r="E136" s="26" t="s">
        <v>197</v>
      </c>
      <c r="F136" s="28">
        <v>1</v>
      </c>
      <c r="G136" s="28">
        <v>1</v>
      </c>
      <c r="H136" s="28">
        <v>1</v>
      </c>
      <c r="I136" s="28">
        <v>1</v>
      </c>
      <c r="J136" s="28">
        <v>1</v>
      </c>
      <c r="K136" s="28">
        <v>1</v>
      </c>
      <c r="L136" s="28">
        <v>1</v>
      </c>
      <c r="M136" s="46"/>
      <c r="N136" s="46"/>
      <c r="O136" s="46"/>
      <c r="P136" s="46"/>
      <c r="R136" s="73" t="s">
        <v>199</v>
      </c>
      <c r="S136" s="52" t="s">
        <v>28</v>
      </c>
      <c r="T136" s="49"/>
      <c r="U136" s="57">
        <f>ENERGY_CONSUME_SPLIT!Q62</f>
        <v>4.2</v>
      </c>
      <c r="V136" s="57">
        <f>ENERGY_CONSUME_SPLIT!R62</f>
        <v>12.8</v>
      </c>
      <c r="W136" s="57">
        <f>ENERGY_CONSUME_SPLIT!S62</f>
        <v>45.4</v>
      </c>
      <c r="X136" s="57">
        <f>ENERGY_CONSUME_SPLIT!T62</f>
        <v>5.4</v>
      </c>
      <c r="Y136" s="57">
        <f>ENERGY_CONSUME_SPLIT!U62</f>
        <v>4.7</v>
      </c>
      <c r="Z136" s="57">
        <f>ENERGY_CONSUME_SPLIT!V62</f>
        <v>23.4</v>
      </c>
      <c r="AA136" s="57">
        <f>ENERGY_CONSUME_SPLIT!W62</f>
        <v>9.2</v>
      </c>
    </row>
    <row r="137" ht="14.5" spans="1:27">
      <c r="A137" s="31" t="s">
        <v>65</v>
      </c>
      <c r="B137" s="26"/>
      <c r="C137" s="26" t="s">
        <v>317</v>
      </c>
      <c r="D137" s="26" t="s">
        <v>226</v>
      </c>
      <c r="E137" s="26" t="s">
        <v>197</v>
      </c>
      <c r="F137" s="28">
        <v>1</v>
      </c>
      <c r="G137" s="28">
        <v>1</v>
      </c>
      <c r="H137" s="28">
        <v>1</v>
      </c>
      <c r="I137" s="28">
        <v>1</v>
      </c>
      <c r="J137" s="28">
        <v>1</v>
      </c>
      <c r="K137" s="28">
        <v>1</v>
      </c>
      <c r="L137" s="28">
        <v>1</v>
      </c>
      <c r="M137" s="46"/>
      <c r="N137" s="46"/>
      <c r="O137" s="46"/>
      <c r="P137" s="46"/>
      <c r="R137" s="73" t="s">
        <v>201</v>
      </c>
      <c r="S137" s="52" t="s">
        <v>28</v>
      </c>
      <c r="T137" s="49"/>
      <c r="U137" s="57">
        <f>ENERGY_CONSUME_SPLIT!AC62</f>
        <v>1</v>
      </c>
      <c r="V137" s="57">
        <f>ENERGY_CONSUME_SPLIT!AD62</f>
        <v>2.8</v>
      </c>
      <c r="W137" s="57">
        <f>ENERGY_CONSUME_SPLIT!AE62</f>
        <v>13.1</v>
      </c>
      <c r="X137" s="57">
        <f>ENERGY_CONSUME_SPLIT!AF62</f>
        <v>2</v>
      </c>
      <c r="Y137" s="57">
        <f>ENERGY_CONSUME_SPLIT!AG62</f>
        <v>2.3</v>
      </c>
      <c r="Z137" s="57">
        <f>ENERGY_CONSUME_SPLIT!AH62</f>
        <v>7.1</v>
      </c>
      <c r="AA137" s="57">
        <f>ENERGY_CONSUME_SPLIT!AI62</f>
        <v>2.6</v>
      </c>
    </row>
    <row r="138" ht="14.5" spans="1:27">
      <c r="A138" s="31" t="s">
        <v>70</v>
      </c>
      <c r="B138" s="26"/>
      <c r="C138" s="26" t="s">
        <v>318</v>
      </c>
      <c r="D138" s="26" t="s">
        <v>228</v>
      </c>
      <c r="E138" s="26" t="s">
        <v>197</v>
      </c>
      <c r="F138" s="28">
        <v>1</v>
      </c>
      <c r="G138" s="28">
        <v>1</v>
      </c>
      <c r="H138" s="28">
        <v>1</v>
      </c>
      <c r="I138" s="28">
        <v>1</v>
      </c>
      <c r="J138" s="28">
        <v>1</v>
      </c>
      <c r="K138" s="28">
        <v>1</v>
      </c>
      <c r="L138" s="28">
        <v>1</v>
      </c>
      <c r="M138" s="46"/>
      <c r="N138" s="46"/>
      <c r="O138" s="46"/>
      <c r="P138" s="46"/>
      <c r="R138" s="73" t="s">
        <v>203</v>
      </c>
      <c r="S138" s="52" t="s">
        <v>28</v>
      </c>
      <c r="T138" s="49"/>
      <c r="U138" s="57">
        <f>ENERGY_CONSUME_SPLIT!AO62</f>
        <v>0.5</v>
      </c>
      <c r="V138" s="57">
        <f>ENERGY_CONSUME_SPLIT!AP62</f>
        <v>2.3</v>
      </c>
      <c r="W138" s="57">
        <f>ENERGY_CONSUME_SPLIT!AQ62</f>
        <v>5.9</v>
      </c>
      <c r="X138" s="57">
        <f>ENERGY_CONSUME_SPLIT!AR62</f>
        <v>0.7</v>
      </c>
      <c r="Y138" s="57">
        <f>ENERGY_CONSUME_SPLIT!AS62</f>
        <v>0.5</v>
      </c>
      <c r="Z138" s="57">
        <f>ENERGY_CONSUME_SPLIT!AT62</f>
        <v>3.1</v>
      </c>
      <c r="AA138" s="57">
        <f>ENERGY_CONSUME_SPLIT!AU62</f>
        <v>0.8</v>
      </c>
    </row>
    <row r="139" ht="14.5" spans="1:27">
      <c r="A139" s="34" t="s">
        <v>75</v>
      </c>
      <c r="B139" s="26"/>
      <c r="C139" s="26" t="s">
        <v>319</v>
      </c>
      <c r="D139" s="26" t="s">
        <v>136</v>
      </c>
      <c r="E139" s="26" t="s">
        <v>197</v>
      </c>
      <c r="F139" s="28">
        <v>1</v>
      </c>
      <c r="G139" s="28">
        <v>1</v>
      </c>
      <c r="H139" s="28">
        <v>1</v>
      </c>
      <c r="I139" s="28">
        <v>1</v>
      </c>
      <c r="J139" s="28">
        <v>1</v>
      </c>
      <c r="K139" s="28">
        <v>1</v>
      </c>
      <c r="L139" s="28">
        <v>1</v>
      </c>
      <c r="M139" s="46"/>
      <c r="N139" s="46"/>
      <c r="O139" s="46"/>
      <c r="P139" s="46"/>
      <c r="R139" s="73" t="s">
        <v>205</v>
      </c>
      <c r="S139" s="52" t="s">
        <v>28</v>
      </c>
      <c r="T139" s="49"/>
      <c r="U139" s="57">
        <f>ENERGY_CONSUME_SPLIT!BA62</f>
        <v>7.1</v>
      </c>
      <c r="V139" s="57">
        <f>ENERGY_CONSUME_SPLIT!BB62</f>
        <v>29.4</v>
      </c>
      <c r="W139" s="57">
        <f>ENERGY_CONSUME_SPLIT!BC62</f>
        <v>110.3</v>
      </c>
      <c r="X139" s="57">
        <f>ENERGY_CONSUME_SPLIT!BD62</f>
        <v>11.3</v>
      </c>
      <c r="Y139" s="57">
        <f>ENERGY_CONSUME_SPLIT!BE62</f>
        <v>9.9</v>
      </c>
      <c r="Z139" s="57">
        <f>ENERGY_CONSUME_SPLIT!BF62</f>
        <v>48.7</v>
      </c>
      <c r="AA139" s="57">
        <f>ENERGY_CONSUME_SPLIT!BG62</f>
        <v>19.9</v>
      </c>
    </row>
    <row r="140" ht="14.5" spans="1:27">
      <c r="A140" s="35" t="s">
        <v>35</v>
      </c>
      <c r="B140" s="26"/>
      <c r="C140" s="26" t="s">
        <v>320</v>
      </c>
      <c r="D140" s="26" t="s">
        <v>218</v>
      </c>
      <c r="E140" s="26" t="s">
        <v>199</v>
      </c>
      <c r="F140" s="28">
        <v>31.54</v>
      </c>
      <c r="G140" s="28">
        <v>31.54</v>
      </c>
      <c r="H140" s="28">
        <v>31.54</v>
      </c>
      <c r="I140" s="28">
        <v>31.54</v>
      </c>
      <c r="J140" s="28">
        <v>31.54</v>
      </c>
      <c r="K140" s="28">
        <v>31.54</v>
      </c>
      <c r="L140" s="28">
        <v>31.54</v>
      </c>
      <c r="M140" s="46"/>
      <c r="N140" s="46" t="s">
        <v>450</v>
      </c>
      <c r="O140" s="46"/>
      <c r="P140" s="46"/>
      <c r="R140" s="73" t="s">
        <v>207</v>
      </c>
      <c r="S140" s="52" t="s">
        <v>28</v>
      </c>
      <c r="T140" s="49"/>
      <c r="U140" s="57">
        <f>ENERGY_CONSUME_SPLIT!BM62</f>
        <v>3.7</v>
      </c>
      <c r="V140" s="57">
        <f>ENERGY_CONSUME_SPLIT!BN62</f>
        <v>12.2</v>
      </c>
      <c r="W140" s="57">
        <f>ENERGY_CONSUME_SPLIT!BO62</f>
        <v>36.3</v>
      </c>
      <c r="X140" s="57">
        <f>ENERGY_CONSUME_SPLIT!BP62</f>
        <v>5.3</v>
      </c>
      <c r="Y140" s="57">
        <f>ENERGY_CONSUME_SPLIT!BQ62</f>
        <v>5.1</v>
      </c>
      <c r="Z140" s="57">
        <f>ENERGY_CONSUME_SPLIT!BR62</f>
        <v>20.2</v>
      </c>
      <c r="AA140" s="57">
        <f>ENERGY_CONSUME_SPLIT!BS62</f>
        <v>8</v>
      </c>
    </row>
    <row r="141" ht="14.5" spans="1:27">
      <c r="A141" s="35" t="s">
        <v>113</v>
      </c>
      <c r="B141" s="26"/>
      <c r="C141" s="26" t="s">
        <v>321</v>
      </c>
      <c r="D141" s="26" t="s">
        <v>222</v>
      </c>
      <c r="E141" s="26" t="s">
        <v>199</v>
      </c>
      <c r="F141" s="28">
        <v>1</v>
      </c>
      <c r="G141" s="28">
        <v>1</v>
      </c>
      <c r="H141" s="28">
        <v>1</v>
      </c>
      <c r="I141" s="28">
        <v>1</v>
      </c>
      <c r="J141" s="28">
        <v>1</v>
      </c>
      <c r="K141" s="28">
        <v>1</v>
      </c>
      <c r="L141" s="28">
        <v>1</v>
      </c>
      <c r="M141" s="46"/>
      <c r="N141" s="46"/>
      <c r="O141" s="46"/>
      <c r="P141" s="46"/>
      <c r="R141" s="73" t="s">
        <v>209</v>
      </c>
      <c r="S141" s="52" t="s">
        <v>28</v>
      </c>
      <c r="T141" s="49"/>
      <c r="U141" s="57">
        <f>ENERGY_CONSUME_SPLIT!BY62</f>
        <v>4.2</v>
      </c>
      <c r="V141" s="57">
        <f>ENERGY_CONSUME_SPLIT!BZ62</f>
        <v>17.4</v>
      </c>
      <c r="W141" s="57">
        <f>ENERGY_CONSUME_SPLIT!CA62</f>
        <v>40.4</v>
      </c>
      <c r="X141" s="57">
        <f>ENERGY_CONSUME_SPLIT!CB62</f>
        <v>4.5</v>
      </c>
      <c r="Y141" s="57">
        <f>ENERGY_CONSUME_SPLIT!CC62</f>
        <v>4.7</v>
      </c>
      <c r="Z141" s="57">
        <f>ENERGY_CONSUME_SPLIT!CD62</f>
        <v>15.8</v>
      </c>
      <c r="AA141" s="57">
        <f>ENERGY_CONSUME_SPLIT!CE62</f>
        <v>9.9</v>
      </c>
    </row>
    <row r="142" ht="14.5" spans="1:27">
      <c r="A142" s="32" t="s">
        <v>61</v>
      </c>
      <c r="B142" s="26"/>
      <c r="C142" s="26" t="s">
        <v>322</v>
      </c>
      <c r="D142" s="26" t="s">
        <v>224</v>
      </c>
      <c r="E142" s="26" t="s">
        <v>199</v>
      </c>
      <c r="F142" s="28">
        <v>1</v>
      </c>
      <c r="G142" s="28">
        <v>1</v>
      </c>
      <c r="H142" s="28">
        <v>1</v>
      </c>
      <c r="I142" s="28">
        <v>1</v>
      </c>
      <c r="J142" s="28">
        <v>1</v>
      </c>
      <c r="K142" s="28">
        <v>1</v>
      </c>
      <c r="L142" s="28">
        <v>1</v>
      </c>
      <c r="M142" s="46"/>
      <c r="N142" s="46"/>
      <c r="O142" s="46"/>
      <c r="P142" s="46"/>
      <c r="R142" s="73" t="s">
        <v>211</v>
      </c>
      <c r="S142" s="52" t="s">
        <v>28</v>
      </c>
      <c r="T142" s="49"/>
      <c r="U142" s="57">
        <f>ENERGY_CONSUME_SPLIT!CK62</f>
        <v>0.5</v>
      </c>
      <c r="V142" s="57">
        <f>ENERGY_CONSUME_SPLIT!CL62</f>
        <v>2.6</v>
      </c>
      <c r="W142" s="57">
        <f>ENERGY_CONSUME_SPLIT!CM62</f>
        <v>6.4</v>
      </c>
      <c r="X142" s="57">
        <f>ENERGY_CONSUME_SPLIT!CN62</f>
        <v>0.6</v>
      </c>
      <c r="Y142" s="57">
        <f>ENERGY_CONSUME_SPLIT!CO62</f>
        <v>0.6</v>
      </c>
      <c r="Z142" s="57">
        <f>ENERGY_CONSUME_SPLIT!CP62</f>
        <v>3.3</v>
      </c>
      <c r="AA142" s="57">
        <f>ENERGY_CONSUME_SPLIT!CQ62</f>
        <v>1.8</v>
      </c>
    </row>
    <row r="143" ht="14.5" spans="1:27">
      <c r="A143" s="31" t="s">
        <v>65</v>
      </c>
      <c r="B143" s="26"/>
      <c r="C143" s="26" t="s">
        <v>323</v>
      </c>
      <c r="D143" s="26" t="s">
        <v>226</v>
      </c>
      <c r="E143" s="26" t="s">
        <v>199</v>
      </c>
      <c r="F143" s="28">
        <v>1</v>
      </c>
      <c r="G143" s="28">
        <v>1</v>
      </c>
      <c r="H143" s="28">
        <v>1</v>
      </c>
      <c r="I143" s="28">
        <v>1</v>
      </c>
      <c r="J143" s="28">
        <v>1</v>
      </c>
      <c r="K143" s="28">
        <v>1</v>
      </c>
      <c r="L143" s="28">
        <v>1</v>
      </c>
      <c r="M143" s="46"/>
      <c r="N143" s="46"/>
      <c r="O143" s="46"/>
      <c r="P143" s="46"/>
      <c r="R143" s="73" t="s">
        <v>213</v>
      </c>
      <c r="S143" s="52" t="s">
        <v>28</v>
      </c>
      <c r="T143" s="49"/>
      <c r="U143" s="57">
        <f>ENERGY_CONSUME_SPLIT!CW62</f>
        <v>1.8</v>
      </c>
      <c r="V143" s="57">
        <f>ENERGY_CONSUME_SPLIT!CX62</f>
        <v>7.1</v>
      </c>
      <c r="W143" s="57">
        <f>ENERGY_CONSUME_SPLIT!CY62</f>
        <v>18.4</v>
      </c>
      <c r="X143" s="57">
        <f>ENERGY_CONSUME_SPLIT!CZ62</f>
        <v>2.2</v>
      </c>
      <c r="Y143" s="57">
        <f>ENERGY_CONSUME_SPLIT!DA62</f>
        <v>2</v>
      </c>
      <c r="Z143" s="57">
        <f>ENERGY_CONSUME_SPLIT!DB62</f>
        <v>12.4</v>
      </c>
      <c r="AA143" s="57">
        <f>ENERGY_CONSUME_SPLIT!DC62</f>
        <v>6.7</v>
      </c>
    </row>
    <row r="144" ht="14.5" spans="1:27">
      <c r="A144" s="31" t="s">
        <v>70</v>
      </c>
      <c r="B144" s="26"/>
      <c r="C144" s="26" t="s">
        <v>324</v>
      </c>
      <c r="D144" s="26" t="s">
        <v>228</v>
      </c>
      <c r="E144" s="26" t="s">
        <v>199</v>
      </c>
      <c r="F144" s="28">
        <v>1</v>
      </c>
      <c r="G144" s="28">
        <v>1</v>
      </c>
      <c r="H144" s="28">
        <v>1</v>
      </c>
      <c r="I144" s="28">
        <v>1</v>
      </c>
      <c r="J144" s="28">
        <v>1</v>
      </c>
      <c r="K144" s="28">
        <v>1</v>
      </c>
      <c r="L144" s="28">
        <v>1</v>
      </c>
      <c r="M144" s="46"/>
      <c r="N144" s="46"/>
      <c r="O144" s="46"/>
      <c r="P144" s="46"/>
      <c r="R144" s="73" t="s">
        <v>215</v>
      </c>
      <c r="S144" s="52" t="s">
        <v>28</v>
      </c>
      <c r="T144" s="49"/>
      <c r="U144" s="57">
        <f>ENERGY_CONSUME_SPLIT!DI62</f>
        <v>0.4</v>
      </c>
      <c r="V144" s="57">
        <f>ENERGY_CONSUME_SPLIT!DJ62</f>
        <v>1.1</v>
      </c>
      <c r="W144" s="57">
        <f>ENERGY_CONSUME_SPLIT!DK62</f>
        <v>4.7</v>
      </c>
      <c r="X144" s="57">
        <f>ENERGY_CONSUME_SPLIT!DL62</f>
        <v>0.6</v>
      </c>
      <c r="Y144" s="57">
        <f>ENERGY_CONSUME_SPLIT!DM62</f>
        <v>0.5</v>
      </c>
      <c r="Z144" s="57">
        <f>ENERGY_CONSUME_SPLIT!DN62</f>
        <v>2.3</v>
      </c>
      <c r="AA144" s="57">
        <f>ENERGY_CONSUME_SPLIT!DO62</f>
        <v>0.8</v>
      </c>
    </row>
    <row r="145" ht="14.5" spans="1:16">
      <c r="A145" s="34" t="s">
        <v>75</v>
      </c>
      <c r="B145" s="26"/>
      <c r="C145" s="26" t="s">
        <v>325</v>
      </c>
      <c r="D145" s="26" t="s">
        <v>136</v>
      </c>
      <c r="E145" s="26" t="s">
        <v>199</v>
      </c>
      <c r="F145" s="28">
        <v>1</v>
      </c>
      <c r="G145" s="28">
        <v>1</v>
      </c>
      <c r="H145" s="28">
        <v>1</v>
      </c>
      <c r="I145" s="28">
        <v>1</v>
      </c>
      <c r="J145" s="28">
        <v>1</v>
      </c>
      <c r="K145" s="28">
        <v>1</v>
      </c>
      <c r="L145" s="28">
        <v>1</v>
      </c>
      <c r="M145" s="46"/>
      <c r="N145" s="46"/>
      <c r="O145" s="46"/>
      <c r="P145" s="46"/>
    </row>
    <row r="146" ht="14.5" spans="1:16">
      <c r="A146" s="35" t="s">
        <v>35</v>
      </c>
      <c r="B146" s="26"/>
      <c r="C146" s="26" t="s">
        <v>326</v>
      </c>
      <c r="D146" s="26" t="s">
        <v>218</v>
      </c>
      <c r="E146" s="26" t="s">
        <v>201</v>
      </c>
      <c r="F146" s="28">
        <v>31.54</v>
      </c>
      <c r="G146" s="28">
        <v>31.54</v>
      </c>
      <c r="H146" s="28">
        <v>31.54</v>
      </c>
      <c r="I146" s="28">
        <v>31.54</v>
      </c>
      <c r="J146" s="28">
        <v>31.54</v>
      </c>
      <c r="K146" s="28">
        <v>31.54</v>
      </c>
      <c r="L146" s="28">
        <v>31.54</v>
      </c>
      <c r="M146" s="46"/>
      <c r="N146" s="29" t="s">
        <v>451</v>
      </c>
      <c r="O146" s="46"/>
      <c r="P146" s="46"/>
    </row>
    <row r="147" ht="14.5" spans="1:16">
      <c r="A147" s="35" t="s">
        <v>113</v>
      </c>
      <c r="B147" s="26"/>
      <c r="C147" s="26" t="s">
        <v>327</v>
      </c>
      <c r="D147" s="26" t="s">
        <v>222</v>
      </c>
      <c r="E147" s="26" t="s">
        <v>201</v>
      </c>
      <c r="F147" s="28">
        <v>1</v>
      </c>
      <c r="G147" s="28">
        <v>1</v>
      </c>
      <c r="H147" s="28">
        <v>1</v>
      </c>
      <c r="I147" s="28">
        <v>1</v>
      </c>
      <c r="J147" s="28">
        <v>1</v>
      </c>
      <c r="K147" s="28">
        <v>1</v>
      </c>
      <c r="L147" s="28">
        <v>1</v>
      </c>
      <c r="M147" s="46"/>
      <c r="N147" s="46"/>
      <c r="O147" s="46"/>
      <c r="P147" s="46"/>
    </row>
    <row r="148" ht="14.5" spans="1:21">
      <c r="A148" s="32" t="s">
        <v>61</v>
      </c>
      <c r="B148" s="26"/>
      <c r="C148" s="26" t="s">
        <v>328</v>
      </c>
      <c r="D148" s="26" t="s">
        <v>224</v>
      </c>
      <c r="E148" s="26" t="s">
        <v>201</v>
      </c>
      <c r="F148" s="28">
        <v>1</v>
      </c>
      <c r="G148" s="28">
        <v>1</v>
      </c>
      <c r="H148" s="28">
        <v>1</v>
      </c>
      <c r="I148" s="28">
        <v>1</v>
      </c>
      <c r="J148" s="28">
        <v>1</v>
      </c>
      <c r="K148" s="28">
        <v>1</v>
      </c>
      <c r="L148" s="28">
        <v>1</v>
      </c>
      <c r="M148" s="46"/>
      <c r="N148" s="46"/>
      <c r="O148" s="46"/>
      <c r="P148" s="46"/>
      <c r="U148">
        <f>SUMPRODUCT(F4:F9,F134:F139,F199:F204)</f>
        <v>1.3</v>
      </c>
    </row>
    <row r="149" ht="14.5" spans="1:16">
      <c r="A149" s="31" t="s">
        <v>65</v>
      </c>
      <c r="B149" s="26"/>
      <c r="C149" s="26" t="s">
        <v>329</v>
      </c>
      <c r="D149" s="26" t="s">
        <v>226</v>
      </c>
      <c r="E149" s="26" t="s">
        <v>201</v>
      </c>
      <c r="F149" s="28">
        <v>1</v>
      </c>
      <c r="G149" s="28">
        <v>1</v>
      </c>
      <c r="H149" s="28">
        <v>1</v>
      </c>
      <c r="I149" s="28">
        <v>1</v>
      </c>
      <c r="J149" s="28">
        <v>1</v>
      </c>
      <c r="K149" s="28">
        <v>1</v>
      </c>
      <c r="L149" s="28">
        <v>1</v>
      </c>
      <c r="M149" s="46"/>
      <c r="N149" s="46"/>
      <c r="O149" s="46"/>
      <c r="P149" s="46"/>
    </row>
    <row r="150" ht="14.5" spans="1:16">
      <c r="A150" s="31" t="s">
        <v>70</v>
      </c>
      <c r="B150" s="26"/>
      <c r="C150" s="26" t="s">
        <v>330</v>
      </c>
      <c r="D150" s="26" t="s">
        <v>228</v>
      </c>
      <c r="E150" s="26" t="s">
        <v>201</v>
      </c>
      <c r="F150" s="28">
        <v>1</v>
      </c>
      <c r="G150" s="28">
        <v>1</v>
      </c>
      <c r="H150" s="28">
        <v>1</v>
      </c>
      <c r="I150" s="28">
        <v>1</v>
      </c>
      <c r="J150" s="28">
        <v>1</v>
      </c>
      <c r="K150" s="28">
        <v>1</v>
      </c>
      <c r="L150" s="28">
        <v>1</v>
      </c>
      <c r="M150" s="46"/>
      <c r="N150" s="46"/>
      <c r="O150" s="46"/>
      <c r="P150" s="46"/>
    </row>
    <row r="151" ht="14.5" spans="1:22">
      <c r="A151" s="34" t="s">
        <v>75</v>
      </c>
      <c r="B151" s="26"/>
      <c r="C151" s="26" t="s">
        <v>331</v>
      </c>
      <c r="D151" s="26" t="s">
        <v>136</v>
      </c>
      <c r="E151" s="26" t="s">
        <v>201</v>
      </c>
      <c r="F151" s="28">
        <v>1</v>
      </c>
      <c r="G151" s="28">
        <v>1</v>
      </c>
      <c r="H151" s="28">
        <v>1</v>
      </c>
      <c r="I151" s="28">
        <v>1</v>
      </c>
      <c r="J151" s="28">
        <v>1</v>
      </c>
      <c r="K151" s="28">
        <v>1</v>
      </c>
      <c r="L151" s="28">
        <v>1</v>
      </c>
      <c r="M151" s="46"/>
      <c r="N151" s="46"/>
      <c r="O151" s="46"/>
      <c r="P151" s="46"/>
      <c r="R151" s="61"/>
      <c r="S151" s="61"/>
      <c r="T151" s="67" t="s">
        <v>464</v>
      </c>
      <c r="U151" s="61"/>
      <c r="V151" s="61"/>
    </row>
    <row r="152" ht="14.5" spans="1:22">
      <c r="A152" s="35" t="s">
        <v>35</v>
      </c>
      <c r="B152" s="26"/>
      <c r="C152" s="26" t="s">
        <v>332</v>
      </c>
      <c r="D152" s="26" t="s">
        <v>218</v>
      </c>
      <c r="E152" s="26" t="s">
        <v>203</v>
      </c>
      <c r="F152" s="28">
        <v>31.54</v>
      </c>
      <c r="G152" s="28">
        <v>31.54</v>
      </c>
      <c r="H152" s="28">
        <v>31.54</v>
      </c>
      <c r="I152" s="28">
        <v>31.54</v>
      </c>
      <c r="J152" s="28">
        <v>31.54</v>
      </c>
      <c r="K152" s="28">
        <v>31.54</v>
      </c>
      <c r="L152" s="28">
        <v>31.54</v>
      </c>
      <c r="M152" s="46"/>
      <c r="N152" s="29" t="s">
        <v>452</v>
      </c>
      <c r="O152" s="46"/>
      <c r="P152" s="46"/>
      <c r="R152" s="62" t="s">
        <v>465</v>
      </c>
      <c r="S152" s="62" t="s">
        <v>5</v>
      </c>
      <c r="T152" s="62" t="s">
        <v>466</v>
      </c>
      <c r="U152" s="62">
        <v>2020</v>
      </c>
      <c r="V152" s="68" t="s">
        <v>4</v>
      </c>
    </row>
    <row r="153" ht="20" spans="1:22">
      <c r="A153" s="35" t="s">
        <v>113</v>
      </c>
      <c r="B153" s="26"/>
      <c r="C153" s="26" t="s">
        <v>333</v>
      </c>
      <c r="D153" s="26" t="s">
        <v>222</v>
      </c>
      <c r="E153" s="26" t="s">
        <v>203</v>
      </c>
      <c r="F153" s="28">
        <v>1</v>
      </c>
      <c r="G153" s="28">
        <v>1</v>
      </c>
      <c r="H153" s="28">
        <v>1</v>
      </c>
      <c r="I153" s="28">
        <v>1</v>
      </c>
      <c r="J153" s="28">
        <v>1</v>
      </c>
      <c r="K153" s="28">
        <v>1</v>
      </c>
      <c r="L153" s="28">
        <v>1</v>
      </c>
      <c r="M153" s="46"/>
      <c r="N153" s="46"/>
      <c r="O153" s="46"/>
      <c r="P153" s="46"/>
      <c r="R153" s="63" t="s">
        <v>467</v>
      </c>
      <c r="S153" s="63" t="s">
        <v>468</v>
      </c>
      <c r="T153" s="63"/>
      <c r="U153" s="63"/>
      <c r="V153" s="61"/>
    </row>
    <row r="154" ht="15.25" spans="1:22">
      <c r="A154" s="32" t="s">
        <v>61</v>
      </c>
      <c r="B154" s="26"/>
      <c r="C154" s="26" t="s">
        <v>334</v>
      </c>
      <c r="D154" s="26" t="s">
        <v>224</v>
      </c>
      <c r="E154" s="26" t="s">
        <v>203</v>
      </c>
      <c r="F154" s="28">
        <v>1</v>
      </c>
      <c r="G154" s="28">
        <v>1</v>
      </c>
      <c r="H154" s="28">
        <v>1</v>
      </c>
      <c r="I154" s="28">
        <v>1</v>
      </c>
      <c r="J154" s="28">
        <v>1</v>
      </c>
      <c r="K154" s="28">
        <v>1</v>
      </c>
      <c r="L154" s="28">
        <v>1</v>
      </c>
      <c r="M154" s="46"/>
      <c r="N154" s="46"/>
      <c r="O154" s="46"/>
      <c r="P154" s="46"/>
      <c r="R154" s="64" t="s">
        <v>469</v>
      </c>
      <c r="S154" s="64"/>
      <c r="T154" s="64"/>
      <c r="U154" s="64"/>
      <c r="V154" s="61"/>
    </row>
    <row r="155" ht="14.5" spans="1:22">
      <c r="A155" s="31" t="s">
        <v>65</v>
      </c>
      <c r="B155" s="26"/>
      <c r="C155" s="26" t="s">
        <v>335</v>
      </c>
      <c r="D155" s="26" t="s">
        <v>226</v>
      </c>
      <c r="E155" s="26" t="s">
        <v>203</v>
      </c>
      <c r="F155" s="28">
        <v>1</v>
      </c>
      <c r="G155" s="28">
        <v>1</v>
      </c>
      <c r="H155" s="28">
        <v>1</v>
      </c>
      <c r="I155" s="28">
        <v>1</v>
      </c>
      <c r="J155" s="28">
        <v>1</v>
      </c>
      <c r="K155" s="28">
        <v>1</v>
      </c>
      <c r="L155" s="28">
        <v>1</v>
      </c>
      <c r="M155" s="46"/>
      <c r="N155" s="46"/>
      <c r="O155" s="46"/>
      <c r="P155" s="46"/>
      <c r="R155" s="61" t="s">
        <v>470</v>
      </c>
      <c r="S155" s="51" t="s">
        <v>177</v>
      </c>
      <c r="T155" s="69" t="s">
        <v>471</v>
      </c>
      <c r="U155" s="74">
        <v>0.0459541420118343</v>
      </c>
      <c r="V155" s="61" t="s">
        <v>77</v>
      </c>
    </row>
    <row r="156" ht="14.5" spans="1:22">
      <c r="A156" s="31" t="s">
        <v>70</v>
      </c>
      <c r="B156" s="26"/>
      <c r="C156" s="26" t="s">
        <v>336</v>
      </c>
      <c r="D156" s="26" t="s">
        <v>228</v>
      </c>
      <c r="E156" s="26" t="s">
        <v>203</v>
      </c>
      <c r="F156" s="28">
        <v>1</v>
      </c>
      <c r="G156" s="28">
        <v>1</v>
      </c>
      <c r="H156" s="28">
        <v>1</v>
      </c>
      <c r="I156" s="28">
        <v>1</v>
      </c>
      <c r="J156" s="28">
        <v>1</v>
      </c>
      <c r="K156" s="28">
        <v>1</v>
      </c>
      <c r="L156" s="28">
        <v>1</v>
      </c>
      <c r="M156" s="46"/>
      <c r="N156" s="46"/>
      <c r="O156" s="46"/>
      <c r="P156" s="46"/>
      <c r="R156" s="61" t="s">
        <v>470</v>
      </c>
      <c r="S156" s="51" t="s">
        <v>177</v>
      </c>
      <c r="T156" s="69" t="s">
        <v>472</v>
      </c>
      <c r="U156" s="74">
        <v>0.00562130177514793</v>
      </c>
      <c r="V156" s="61" t="s">
        <v>77</v>
      </c>
    </row>
    <row r="157" ht="14.5" spans="1:22">
      <c r="A157" s="34" t="s">
        <v>75</v>
      </c>
      <c r="B157" s="26"/>
      <c r="C157" s="26" t="s">
        <v>337</v>
      </c>
      <c r="D157" s="26" t="s">
        <v>136</v>
      </c>
      <c r="E157" s="26" t="s">
        <v>203</v>
      </c>
      <c r="F157" s="28">
        <v>1</v>
      </c>
      <c r="G157" s="28">
        <v>1</v>
      </c>
      <c r="H157" s="28">
        <v>1</v>
      </c>
      <c r="I157" s="28">
        <v>1</v>
      </c>
      <c r="J157" s="28">
        <v>1</v>
      </c>
      <c r="K157" s="28">
        <v>1</v>
      </c>
      <c r="L157" s="28">
        <v>1</v>
      </c>
      <c r="M157" s="46"/>
      <c r="N157" s="46"/>
      <c r="O157" s="46"/>
      <c r="P157" s="46"/>
      <c r="R157" s="61" t="s">
        <v>470</v>
      </c>
      <c r="S157" s="51" t="s">
        <v>177</v>
      </c>
      <c r="T157" s="69" t="s">
        <v>473</v>
      </c>
      <c r="U157" s="74">
        <v>0.00463757396449704</v>
      </c>
      <c r="V157" s="61" t="s">
        <v>77</v>
      </c>
    </row>
    <row r="158" ht="14.5" spans="1:22">
      <c r="A158" s="35" t="s">
        <v>35</v>
      </c>
      <c r="B158" s="26"/>
      <c r="C158" s="26" t="s">
        <v>338</v>
      </c>
      <c r="D158" s="26" t="s">
        <v>218</v>
      </c>
      <c r="E158" s="26" t="s">
        <v>205</v>
      </c>
      <c r="F158" s="28">
        <v>31.54</v>
      </c>
      <c r="G158" s="28">
        <v>31.54</v>
      </c>
      <c r="H158" s="28">
        <v>31.54</v>
      </c>
      <c r="I158" s="28">
        <v>31.54</v>
      </c>
      <c r="J158" s="28">
        <v>31.54</v>
      </c>
      <c r="K158" s="28">
        <v>31.54</v>
      </c>
      <c r="L158" s="28">
        <v>31.54</v>
      </c>
      <c r="M158" s="46"/>
      <c r="N158" s="29" t="s">
        <v>453</v>
      </c>
      <c r="O158" s="46"/>
      <c r="P158" s="46"/>
      <c r="R158" s="65" t="s">
        <v>470</v>
      </c>
      <c r="S158" s="51" t="s">
        <v>177</v>
      </c>
      <c r="T158" s="69" t="s">
        <v>474</v>
      </c>
      <c r="U158" s="74">
        <v>0.689312130177515</v>
      </c>
      <c r="V158" s="61" t="s">
        <v>77</v>
      </c>
    </row>
    <row r="159" ht="14.5" spans="1:22">
      <c r="A159" s="35" t="s">
        <v>113</v>
      </c>
      <c r="B159" s="26"/>
      <c r="C159" s="26" t="s">
        <v>339</v>
      </c>
      <c r="D159" s="26" t="s">
        <v>222</v>
      </c>
      <c r="E159" s="26" t="s">
        <v>205</v>
      </c>
      <c r="F159" s="28">
        <v>1</v>
      </c>
      <c r="G159" s="28">
        <v>1</v>
      </c>
      <c r="H159" s="28">
        <v>1</v>
      </c>
      <c r="I159" s="28">
        <v>1</v>
      </c>
      <c r="J159" s="28">
        <v>1</v>
      </c>
      <c r="K159" s="28">
        <v>1</v>
      </c>
      <c r="L159" s="28">
        <v>1</v>
      </c>
      <c r="M159" s="46"/>
      <c r="N159" s="46"/>
      <c r="O159" s="46"/>
      <c r="P159" s="46"/>
      <c r="R159" s="61" t="s">
        <v>470</v>
      </c>
      <c r="S159" s="51" t="s">
        <v>177</v>
      </c>
      <c r="T159" s="69" t="s">
        <v>475</v>
      </c>
      <c r="U159" s="74">
        <v>0.0843195266272189</v>
      </c>
      <c r="V159" s="61" t="s">
        <v>77</v>
      </c>
    </row>
    <row r="160" ht="14.5" spans="1:22">
      <c r="A160" s="32" t="s">
        <v>61</v>
      </c>
      <c r="B160" s="26"/>
      <c r="C160" s="26" t="s">
        <v>340</v>
      </c>
      <c r="D160" s="26" t="s">
        <v>224</v>
      </c>
      <c r="E160" s="26" t="s">
        <v>205</v>
      </c>
      <c r="F160" s="28">
        <v>1</v>
      </c>
      <c r="G160" s="28">
        <v>1</v>
      </c>
      <c r="H160" s="28">
        <v>1</v>
      </c>
      <c r="I160" s="28">
        <v>1</v>
      </c>
      <c r="J160" s="28">
        <v>1</v>
      </c>
      <c r="K160" s="28">
        <v>1</v>
      </c>
      <c r="L160" s="28">
        <v>1</v>
      </c>
      <c r="M160" s="46"/>
      <c r="N160" s="46"/>
      <c r="O160" s="46"/>
      <c r="P160" s="46"/>
      <c r="R160" s="61" t="s">
        <v>470</v>
      </c>
      <c r="S160" s="51" t="s">
        <v>177</v>
      </c>
      <c r="T160" s="69" t="s">
        <v>476</v>
      </c>
      <c r="U160" s="74">
        <v>0.0695636094674556</v>
      </c>
      <c r="V160" s="61" t="s">
        <v>77</v>
      </c>
    </row>
    <row r="161" ht="14.5" spans="1:22">
      <c r="A161" s="31" t="s">
        <v>65</v>
      </c>
      <c r="B161" s="26"/>
      <c r="C161" s="26" t="s">
        <v>341</v>
      </c>
      <c r="D161" s="26" t="s">
        <v>226</v>
      </c>
      <c r="E161" s="26" t="s">
        <v>205</v>
      </c>
      <c r="F161" s="28">
        <v>1</v>
      </c>
      <c r="G161" s="28">
        <v>1</v>
      </c>
      <c r="H161" s="28">
        <v>1</v>
      </c>
      <c r="I161" s="28">
        <v>1</v>
      </c>
      <c r="J161" s="28">
        <v>1</v>
      </c>
      <c r="K161" s="28">
        <v>1</v>
      </c>
      <c r="L161" s="28">
        <v>1</v>
      </c>
      <c r="M161" s="46"/>
      <c r="N161" s="46"/>
      <c r="O161" s="46"/>
      <c r="P161" s="46"/>
      <c r="R161" s="61" t="s">
        <v>470</v>
      </c>
      <c r="S161" s="51" t="s">
        <v>177</v>
      </c>
      <c r="T161" s="69" t="s">
        <v>477</v>
      </c>
      <c r="U161" s="74">
        <v>0.0822337278106509</v>
      </c>
      <c r="V161" s="61" t="s">
        <v>77</v>
      </c>
    </row>
    <row r="162" ht="14.5" spans="1:22">
      <c r="A162" s="31" t="s">
        <v>70</v>
      </c>
      <c r="B162" s="26"/>
      <c r="C162" s="26" t="s">
        <v>342</v>
      </c>
      <c r="D162" s="26" t="s">
        <v>228</v>
      </c>
      <c r="E162" s="26" t="s">
        <v>205</v>
      </c>
      <c r="F162" s="28">
        <v>1</v>
      </c>
      <c r="G162" s="28">
        <v>1</v>
      </c>
      <c r="H162" s="28">
        <v>1</v>
      </c>
      <c r="I162" s="28">
        <v>1</v>
      </c>
      <c r="J162" s="28">
        <v>1</v>
      </c>
      <c r="K162" s="28">
        <v>1</v>
      </c>
      <c r="L162" s="28">
        <v>1</v>
      </c>
      <c r="M162" s="46"/>
      <c r="N162" s="46"/>
      <c r="O162" s="46"/>
      <c r="P162" s="46"/>
      <c r="R162" s="65" t="s">
        <v>470</v>
      </c>
      <c r="S162" s="51" t="s">
        <v>177</v>
      </c>
      <c r="T162" s="69" t="s">
        <v>478</v>
      </c>
      <c r="U162" s="74">
        <v>0.0100591715976331</v>
      </c>
      <c r="V162" s="61" t="s">
        <v>77</v>
      </c>
    </row>
    <row r="163" ht="14.5" spans="1:22">
      <c r="A163" s="34" t="s">
        <v>75</v>
      </c>
      <c r="B163" s="26"/>
      <c r="C163" s="26" t="s">
        <v>343</v>
      </c>
      <c r="D163" s="26" t="s">
        <v>136</v>
      </c>
      <c r="E163" s="26" t="s">
        <v>205</v>
      </c>
      <c r="F163" s="28">
        <v>1</v>
      </c>
      <c r="G163" s="28">
        <v>1</v>
      </c>
      <c r="H163" s="28">
        <v>1</v>
      </c>
      <c r="I163" s="28">
        <v>1</v>
      </c>
      <c r="J163" s="28">
        <v>1</v>
      </c>
      <c r="K163" s="28">
        <v>1</v>
      </c>
      <c r="L163" s="28">
        <v>1</v>
      </c>
      <c r="M163" s="46"/>
      <c r="N163" s="46"/>
      <c r="O163" s="46"/>
      <c r="P163" s="46"/>
      <c r="R163" s="61" t="s">
        <v>470</v>
      </c>
      <c r="S163" s="51" t="s">
        <v>177</v>
      </c>
      <c r="T163" s="69" t="s">
        <v>479</v>
      </c>
      <c r="U163" s="74">
        <v>0.00829881656804734</v>
      </c>
      <c r="V163" s="61" t="s">
        <v>77</v>
      </c>
    </row>
    <row r="164" ht="14.5" spans="1:22">
      <c r="A164" s="35" t="s">
        <v>35</v>
      </c>
      <c r="B164" s="26"/>
      <c r="C164" s="26" t="s">
        <v>344</v>
      </c>
      <c r="D164" s="26" t="s">
        <v>218</v>
      </c>
      <c r="E164" s="26" t="s">
        <v>207</v>
      </c>
      <c r="F164" s="28">
        <v>31.54</v>
      </c>
      <c r="G164" s="28">
        <v>31.54</v>
      </c>
      <c r="H164" s="28">
        <v>31.54</v>
      </c>
      <c r="I164" s="28">
        <v>31.54</v>
      </c>
      <c r="J164" s="28">
        <v>31.54</v>
      </c>
      <c r="K164" s="28">
        <v>31.54</v>
      </c>
      <c r="L164" s="28">
        <v>31.54</v>
      </c>
      <c r="M164" s="46"/>
      <c r="N164" s="29" t="s">
        <v>454</v>
      </c>
      <c r="O164" s="46"/>
      <c r="P164" s="46"/>
      <c r="R164" s="61" t="s">
        <v>470</v>
      </c>
      <c r="S164" s="51" t="s">
        <v>177</v>
      </c>
      <c r="T164" s="69" t="s">
        <v>480</v>
      </c>
      <c r="U164" s="74">
        <v>0</v>
      </c>
      <c r="V164" s="61" t="s">
        <v>77</v>
      </c>
    </row>
    <row r="165" ht="14.5" spans="1:22">
      <c r="A165" s="35" t="s">
        <v>113</v>
      </c>
      <c r="B165" s="26"/>
      <c r="C165" s="26" t="s">
        <v>345</v>
      </c>
      <c r="D165" s="26" t="s">
        <v>222</v>
      </c>
      <c r="E165" s="26" t="s">
        <v>207</v>
      </c>
      <c r="F165" s="28">
        <v>1</v>
      </c>
      <c r="G165" s="28">
        <v>1</v>
      </c>
      <c r="H165" s="28">
        <v>1</v>
      </c>
      <c r="I165" s="28">
        <v>1</v>
      </c>
      <c r="J165" s="28">
        <v>1</v>
      </c>
      <c r="K165" s="28">
        <v>1</v>
      </c>
      <c r="L165" s="28">
        <v>1</v>
      </c>
      <c r="M165" s="46"/>
      <c r="N165" s="46"/>
      <c r="O165" s="46"/>
      <c r="P165" s="46"/>
      <c r="R165" s="61" t="s">
        <v>470</v>
      </c>
      <c r="S165" s="51" t="s">
        <v>177</v>
      </c>
      <c r="T165" s="69" t="s">
        <v>481</v>
      </c>
      <c r="U165" s="74">
        <v>0</v>
      </c>
      <c r="V165" s="61" t="s">
        <v>77</v>
      </c>
    </row>
    <row r="166" ht="14.5" spans="1:22">
      <c r="A166" s="32" t="s">
        <v>61</v>
      </c>
      <c r="B166" s="26"/>
      <c r="C166" s="26" t="s">
        <v>346</v>
      </c>
      <c r="D166" s="26" t="s">
        <v>224</v>
      </c>
      <c r="E166" s="26" t="s">
        <v>207</v>
      </c>
      <c r="F166" s="28">
        <v>1</v>
      </c>
      <c r="G166" s="28">
        <v>1</v>
      </c>
      <c r="H166" s="28">
        <v>1</v>
      </c>
      <c r="I166" s="28">
        <v>1</v>
      </c>
      <c r="J166" s="28">
        <v>1</v>
      </c>
      <c r="K166" s="28">
        <v>1</v>
      </c>
      <c r="L166" s="28">
        <v>1</v>
      </c>
      <c r="M166" s="46"/>
      <c r="N166" s="46"/>
      <c r="O166" s="46"/>
      <c r="P166" s="46"/>
      <c r="R166" s="66" t="s">
        <v>470</v>
      </c>
      <c r="S166" s="51" t="s">
        <v>177</v>
      </c>
      <c r="T166" s="70" t="s">
        <v>482</v>
      </c>
      <c r="U166" s="74">
        <v>0</v>
      </c>
      <c r="V166" s="71" t="s">
        <v>77</v>
      </c>
    </row>
    <row r="167" ht="14.5" spans="1:22">
      <c r="A167" s="31" t="s">
        <v>65</v>
      </c>
      <c r="B167" s="26"/>
      <c r="C167" s="26" t="s">
        <v>347</v>
      </c>
      <c r="D167" s="26" t="s">
        <v>226</v>
      </c>
      <c r="E167" s="26" t="s">
        <v>207</v>
      </c>
      <c r="F167" s="28">
        <v>1</v>
      </c>
      <c r="G167" s="28">
        <v>1</v>
      </c>
      <c r="H167" s="28">
        <v>1</v>
      </c>
      <c r="I167" s="28">
        <v>1</v>
      </c>
      <c r="J167" s="28">
        <v>1</v>
      </c>
      <c r="K167" s="28">
        <v>1</v>
      </c>
      <c r="L167" s="28">
        <v>1</v>
      </c>
      <c r="M167" s="46"/>
      <c r="N167" s="46"/>
      <c r="O167" s="46"/>
      <c r="P167" s="46"/>
      <c r="R167" s="61" t="s">
        <v>470</v>
      </c>
      <c r="S167" s="51" t="s">
        <v>179</v>
      </c>
      <c r="T167" s="69" t="s">
        <v>471</v>
      </c>
      <c r="U167" s="74">
        <v>0.0459541420118343</v>
      </c>
      <c r="V167" s="61" t="s">
        <v>77</v>
      </c>
    </row>
    <row r="168" ht="14.5" spans="1:22">
      <c r="A168" s="31" t="s">
        <v>70</v>
      </c>
      <c r="B168" s="26"/>
      <c r="C168" s="26" t="s">
        <v>348</v>
      </c>
      <c r="D168" s="26" t="s">
        <v>228</v>
      </c>
      <c r="E168" s="26" t="s">
        <v>207</v>
      </c>
      <c r="F168" s="28">
        <v>1</v>
      </c>
      <c r="G168" s="28">
        <v>1</v>
      </c>
      <c r="H168" s="28">
        <v>1</v>
      </c>
      <c r="I168" s="28">
        <v>1</v>
      </c>
      <c r="J168" s="28">
        <v>1</v>
      </c>
      <c r="K168" s="28">
        <v>1</v>
      </c>
      <c r="L168" s="28">
        <v>1</v>
      </c>
      <c r="M168" s="46"/>
      <c r="N168" s="46"/>
      <c r="O168" s="46"/>
      <c r="P168" s="46"/>
      <c r="R168" s="61" t="s">
        <v>470</v>
      </c>
      <c r="S168" s="51" t="s">
        <v>179</v>
      </c>
      <c r="T168" s="69" t="s">
        <v>472</v>
      </c>
      <c r="U168" s="74">
        <v>0.00562130177514793</v>
      </c>
      <c r="V168" s="61" t="s">
        <v>77</v>
      </c>
    </row>
    <row r="169" ht="14.5" spans="1:22">
      <c r="A169" s="34" t="s">
        <v>75</v>
      </c>
      <c r="B169" s="26"/>
      <c r="C169" s="26" t="s">
        <v>349</v>
      </c>
      <c r="D169" s="26" t="s">
        <v>136</v>
      </c>
      <c r="E169" s="26" t="s">
        <v>207</v>
      </c>
      <c r="F169" s="28">
        <v>1</v>
      </c>
      <c r="G169" s="28">
        <v>1</v>
      </c>
      <c r="H169" s="28">
        <v>1</v>
      </c>
      <c r="I169" s="28">
        <v>1</v>
      </c>
      <c r="J169" s="28">
        <v>1</v>
      </c>
      <c r="K169" s="28">
        <v>1</v>
      </c>
      <c r="L169" s="28">
        <v>1</v>
      </c>
      <c r="M169" s="46"/>
      <c r="N169" s="46"/>
      <c r="O169" s="46"/>
      <c r="P169" s="46"/>
      <c r="R169" s="61" t="s">
        <v>470</v>
      </c>
      <c r="S169" s="51" t="s">
        <v>179</v>
      </c>
      <c r="T169" s="69" t="s">
        <v>473</v>
      </c>
      <c r="U169" s="74">
        <v>0.00463757396449704</v>
      </c>
      <c r="V169" s="61" t="s">
        <v>77</v>
      </c>
    </row>
    <row r="170" ht="14.5" spans="1:22">
      <c r="A170" s="35" t="s">
        <v>35</v>
      </c>
      <c r="B170" s="26"/>
      <c r="C170" s="26" t="s">
        <v>350</v>
      </c>
      <c r="D170" s="26" t="s">
        <v>218</v>
      </c>
      <c r="E170" s="26" t="s">
        <v>209</v>
      </c>
      <c r="F170" s="28">
        <v>31.54</v>
      </c>
      <c r="G170" s="28">
        <v>31.54</v>
      </c>
      <c r="H170" s="28">
        <v>31.54</v>
      </c>
      <c r="I170" s="28">
        <v>31.54</v>
      </c>
      <c r="J170" s="28">
        <v>31.54</v>
      </c>
      <c r="K170" s="28">
        <v>31.54</v>
      </c>
      <c r="L170" s="28">
        <v>31.54</v>
      </c>
      <c r="M170" s="46"/>
      <c r="N170" s="29" t="s">
        <v>455</v>
      </c>
      <c r="O170" s="46"/>
      <c r="P170" s="46"/>
      <c r="R170" s="65" t="s">
        <v>470</v>
      </c>
      <c r="S170" s="51" t="s">
        <v>179</v>
      </c>
      <c r="T170" s="69" t="s">
        <v>474</v>
      </c>
      <c r="U170" s="74">
        <v>0.689312130177515</v>
      </c>
      <c r="V170" s="61" t="s">
        <v>77</v>
      </c>
    </row>
    <row r="171" ht="14.5" spans="1:22">
      <c r="A171" s="35" t="s">
        <v>113</v>
      </c>
      <c r="B171" s="26"/>
      <c r="C171" s="26" t="s">
        <v>351</v>
      </c>
      <c r="D171" s="26" t="s">
        <v>222</v>
      </c>
      <c r="E171" s="26" t="s">
        <v>209</v>
      </c>
      <c r="F171" s="28">
        <v>1</v>
      </c>
      <c r="G171" s="28">
        <v>1</v>
      </c>
      <c r="H171" s="28">
        <v>1</v>
      </c>
      <c r="I171" s="28">
        <v>1</v>
      </c>
      <c r="J171" s="28">
        <v>1</v>
      </c>
      <c r="K171" s="28">
        <v>1</v>
      </c>
      <c r="L171" s="28">
        <v>1</v>
      </c>
      <c r="M171" s="46"/>
      <c r="N171" s="46"/>
      <c r="O171" s="46"/>
      <c r="P171" s="46"/>
      <c r="R171" s="61" t="s">
        <v>470</v>
      </c>
      <c r="S171" s="51" t="s">
        <v>179</v>
      </c>
      <c r="T171" s="69" t="s">
        <v>475</v>
      </c>
      <c r="U171" s="74">
        <v>0.0843195266272189</v>
      </c>
      <c r="V171" s="61" t="s">
        <v>77</v>
      </c>
    </row>
    <row r="172" ht="14.5" spans="1:22">
      <c r="A172" s="32" t="s">
        <v>61</v>
      </c>
      <c r="B172" s="26"/>
      <c r="C172" s="26" t="s">
        <v>352</v>
      </c>
      <c r="D172" s="26" t="s">
        <v>224</v>
      </c>
      <c r="E172" s="26" t="s">
        <v>209</v>
      </c>
      <c r="F172" s="28">
        <v>1</v>
      </c>
      <c r="G172" s="28">
        <v>1</v>
      </c>
      <c r="H172" s="28">
        <v>1</v>
      </c>
      <c r="I172" s="28">
        <v>1</v>
      </c>
      <c r="J172" s="28">
        <v>1</v>
      </c>
      <c r="K172" s="28">
        <v>1</v>
      </c>
      <c r="L172" s="28">
        <v>1</v>
      </c>
      <c r="M172" s="46"/>
      <c r="N172" s="46"/>
      <c r="O172" s="46"/>
      <c r="P172" s="46"/>
      <c r="R172" s="61" t="s">
        <v>470</v>
      </c>
      <c r="S172" s="51" t="s">
        <v>179</v>
      </c>
      <c r="T172" s="69" t="s">
        <v>476</v>
      </c>
      <c r="U172" s="74">
        <v>0.0695636094674556</v>
      </c>
      <c r="V172" s="61" t="s">
        <v>77</v>
      </c>
    </row>
    <row r="173" ht="14.5" spans="1:22">
      <c r="A173" s="31" t="s">
        <v>65</v>
      </c>
      <c r="B173" s="26"/>
      <c r="C173" s="26" t="s">
        <v>353</v>
      </c>
      <c r="D173" s="26" t="s">
        <v>226</v>
      </c>
      <c r="E173" s="26" t="s">
        <v>209</v>
      </c>
      <c r="F173" s="28">
        <v>1</v>
      </c>
      <c r="G173" s="28">
        <v>1</v>
      </c>
      <c r="H173" s="28">
        <v>1</v>
      </c>
      <c r="I173" s="28">
        <v>1</v>
      </c>
      <c r="J173" s="28">
        <v>1</v>
      </c>
      <c r="K173" s="28">
        <v>1</v>
      </c>
      <c r="L173" s="28">
        <v>1</v>
      </c>
      <c r="M173" s="46"/>
      <c r="N173" s="46"/>
      <c r="O173" s="46"/>
      <c r="P173" s="46"/>
      <c r="R173" s="61" t="s">
        <v>470</v>
      </c>
      <c r="S173" s="51" t="s">
        <v>179</v>
      </c>
      <c r="T173" s="69" t="s">
        <v>477</v>
      </c>
      <c r="U173" s="74">
        <v>0.0822337278106509</v>
      </c>
      <c r="V173" s="61" t="s">
        <v>77</v>
      </c>
    </row>
    <row r="174" ht="14.5" spans="1:22">
      <c r="A174" s="31" t="s">
        <v>70</v>
      </c>
      <c r="B174" s="26"/>
      <c r="C174" s="26" t="s">
        <v>354</v>
      </c>
      <c r="D174" s="26" t="s">
        <v>228</v>
      </c>
      <c r="E174" s="26" t="s">
        <v>209</v>
      </c>
      <c r="F174" s="28">
        <v>1</v>
      </c>
      <c r="G174" s="28">
        <v>1</v>
      </c>
      <c r="H174" s="28">
        <v>1</v>
      </c>
      <c r="I174" s="28">
        <v>1</v>
      </c>
      <c r="J174" s="28">
        <v>1</v>
      </c>
      <c r="K174" s="28">
        <v>1</v>
      </c>
      <c r="L174" s="28">
        <v>1</v>
      </c>
      <c r="M174" s="46"/>
      <c r="N174" s="46"/>
      <c r="O174" s="46"/>
      <c r="P174" s="46"/>
      <c r="R174" s="65" t="s">
        <v>470</v>
      </c>
      <c r="S174" s="51" t="s">
        <v>179</v>
      </c>
      <c r="T174" s="69" t="s">
        <v>478</v>
      </c>
      <c r="U174" s="74">
        <v>0.0100591715976331</v>
      </c>
      <c r="V174" s="61" t="s">
        <v>77</v>
      </c>
    </row>
    <row r="175" ht="14.5" spans="1:22">
      <c r="A175" s="34" t="s">
        <v>75</v>
      </c>
      <c r="B175" s="26"/>
      <c r="C175" s="26" t="s">
        <v>355</v>
      </c>
      <c r="D175" s="26" t="s">
        <v>136</v>
      </c>
      <c r="E175" s="26" t="s">
        <v>209</v>
      </c>
      <c r="F175" s="28">
        <v>1</v>
      </c>
      <c r="G175" s="28">
        <v>1</v>
      </c>
      <c r="H175" s="28">
        <v>1</v>
      </c>
      <c r="I175" s="28">
        <v>1</v>
      </c>
      <c r="J175" s="28">
        <v>1</v>
      </c>
      <c r="K175" s="28">
        <v>1</v>
      </c>
      <c r="L175" s="28">
        <v>1</v>
      </c>
      <c r="M175" s="46"/>
      <c r="N175" s="46"/>
      <c r="O175" s="46"/>
      <c r="P175" s="46"/>
      <c r="R175" s="61" t="s">
        <v>470</v>
      </c>
      <c r="S175" s="51" t="s">
        <v>179</v>
      </c>
      <c r="T175" s="69" t="s">
        <v>479</v>
      </c>
      <c r="U175" s="74">
        <v>0.00829881656804734</v>
      </c>
      <c r="V175" s="61" t="s">
        <v>77</v>
      </c>
    </row>
    <row r="176" ht="14.5" spans="1:22">
      <c r="A176" s="35" t="s">
        <v>35</v>
      </c>
      <c r="B176" s="26"/>
      <c r="C176" s="26" t="s">
        <v>356</v>
      </c>
      <c r="D176" s="26" t="s">
        <v>218</v>
      </c>
      <c r="E176" s="26" t="s">
        <v>211</v>
      </c>
      <c r="F176" s="28">
        <v>31.54</v>
      </c>
      <c r="G176" s="28">
        <v>31.54</v>
      </c>
      <c r="H176" s="28">
        <v>31.54</v>
      </c>
      <c r="I176" s="28">
        <v>31.54</v>
      </c>
      <c r="J176" s="28">
        <v>31.54</v>
      </c>
      <c r="K176" s="28">
        <v>31.54</v>
      </c>
      <c r="L176" s="28">
        <v>31.54</v>
      </c>
      <c r="M176" s="46"/>
      <c r="N176" s="29" t="s">
        <v>456</v>
      </c>
      <c r="O176" s="46"/>
      <c r="P176" s="46"/>
      <c r="R176" s="61" t="s">
        <v>470</v>
      </c>
      <c r="S176" s="51" t="s">
        <v>179</v>
      </c>
      <c r="T176" s="69" t="s">
        <v>480</v>
      </c>
      <c r="U176" s="74">
        <v>0</v>
      </c>
      <c r="V176" s="61" t="s">
        <v>77</v>
      </c>
    </row>
    <row r="177" ht="14.5" spans="1:22">
      <c r="A177" s="35" t="s">
        <v>113</v>
      </c>
      <c r="B177" s="26"/>
      <c r="C177" s="26" t="s">
        <v>357</v>
      </c>
      <c r="D177" s="26" t="s">
        <v>222</v>
      </c>
      <c r="E177" s="26" t="s">
        <v>211</v>
      </c>
      <c r="F177" s="28">
        <v>1</v>
      </c>
      <c r="G177" s="28">
        <v>1</v>
      </c>
      <c r="H177" s="28">
        <v>1</v>
      </c>
      <c r="I177" s="28">
        <v>1</v>
      </c>
      <c r="J177" s="28">
        <v>1</v>
      </c>
      <c r="K177" s="28">
        <v>1</v>
      </c>
      <c r="L177" s="28">
        <v>1</v>
      </c>
      <c r="M177" s="46"/>
      <c r="N177" s="46"/>
      <c r="O177" s="46"/>
      <c r="P177" s="46"/>
      <c r="R177" s="61" t="s">
        <v>470</v>
      </c>
      <c r="S177" s="51" t="s">
        <v>179</v>
      </c>
      <c r="T177" s="69" t="s">
        <v>481</v>
      </c>
      <c r="U177" s="74">
        <v>0</v>
      </c>
      <c r="V177" s="61" t="s">
        <v>77</v>
      </c>
    </row>
    <row r="178" ht="14.5" spans="1:22">
      <c r="A178" s="32" t="s">
        <v>61</v>
      </c>
      <c r="B178" s="26"/>
      <c r="C178" s="26" t="s">
        <v>358</v>
      </c>
      <c r="D178" s="26" t="s">
        <v>224</v>
      </c>
      <c r="E178" s="26" t="s">
        <v>211</v>
      </c>
      <c r="F178" s="28">
        <v>1</v>
      </c>
      <c r="G178" s="28">
        <v>1</v>
      </c>
      <c r="H178" s="28">
        <v>1</v>
      </c>
      <c r="I178" s="28">
        <v>1</v>
      </c>
      <c r="J178" s="28">
        <v>1</v>
      </c>
      <c r="K178" s="28">
        <v>1</v>
      </c>
      <c r="L178" s="28">
        <v>1</v>
      </c>
      <c r="M178" s="46"/>
      <c r="N178" s="46"/>
      <c r="O178" s="46"/>
      <c r="P178" s="46"/>
      <c r="R178" s="66" t="s">
        <v>470</v>
      </c>
      <c r="S178" s="51" t="s">
        <v>179</v>
      </c>
      <c r="T178" s="70" t="s">
        <v>482</v>
      </c>
      <c r="U178" s="74">
        <v>0</v>
      </c>
      <c r="V178" s="71" t="s">
        <v>77</v>
      </c>
    </row>
    <row r="179" ht="14.5" spans="1:22">
      <c r="A179" s="31" t="s">
        <v>65</v>
      </c>
      <c r="B179" s="26"/>
      <c r="C179" s="26" t="s">
        <v>359</v>
      </c>
      <c r="D179" s="26" t="s">
        <v>226</v>
      </c>
      <c r="E179" s="26" t="s">
        <v>211</v>
      </c>
      <c r="F179" s="28">
        <v>1</v>
      </c>
      <c r="G179" s="28">
        <v>1</v>
      </c>
      <c r="H179" s="28">
        <v>1</v>
      </c>
      <c r="I179" s="28">
        <v>1</v>
      </c>
      <c r="J179" s="28">
        <v>1</v>
      </c>
      <c r="K179" s="28">
        <v>1</v>
      </c>
      <c r="L179" s="28">
        <v>1</v>
      </c>
      <c r="M179" s="46"/>
      <c r="N179" s="46"/>
      <c r="O179" s="46"/>
      <c r="P179" s="46"/>
      <c r="R179" s="61" t="s">
        <v>470</v>
      </c>
      <c r="S179" s="51" t="s">
        <v>181</v>
      </c>
      <c r="T179" s="69" t="s">
        <v>471</v>
      </c>
      <c r="U179" s="74">
        <v>0.0459541420118343</v>
      </c>
      <c r="V179" s="61" t="s">
        <v>77</v>
      </c>
    </row>
    <row r="180" ht="14.5" spans="1:22">
      <c r="A180" s="31" t="s">
        <v>70</v>
      </c>
      <c r="B180" s="26"/>
      <c r="C180" s="26" t="s">
        <v>360</v>
      </c>
      <c r="D180" s="26" t="s">
        <v>228</v>
      </c>
      <c r="E180" s="26" t="s">
        <v>211</v>
      </c>
      <c r="F180" s="28">
        <v>1</v>
      </c>
      <c r="G180" s="28">
        <v>1</v>
      </c>
      <c r="H180" s="28">
        <v>1</v>
      </c>
      <c r="I180" s="28">
        <v>1</v>
      </c>
      <c r="J180" s="28">
        <v>1</v>
      </c>
      <c r="K180" s="28">
        <v>1</v>
      </c>
      <c r="L180" s="28">
        <v>1</v>
      </c>
      <c r="M180" s="46"/>
      <c r="N180" s="46"/>
      <c r="O180" s="46"/>
      <c r="P180" s="46"/>
      <c r="R180" s="61" t="s">
        <v>470</v>
      </c>
      <c r="S180" s="51" t="s">
        <v>181</v>
      </c>
      <c r="T180" s="69" t="s">
        <v>472</v>
      </c>
      <c r="U180" s="74">
        <v>0.00562130177514793</v>
      </c>
      <c r="V180" s="61" t="s">
        <v>77</v>
      </c>
    </row>
    <row r="181" ht="14.5" spans="1:22">
      <c r="A181" s="34" t="s">
        <v>75</v>
      </c>
      <c r="B181" s="26"/>
      <c r="C181" s="26" t="s">
        <v>361</v>
      </c>
      <c r="D181" s="26" t="s">
        <v>136</v>
      </c>
      <c r="E181" s="26" t="s">
        <v>211</v>
      </c>
      <c r="F181" s="28">
        <v>1</v>
      </c>
      <c r="G181" s="28">
        <v>1</v>
      </c>
      <c r="H181" s="28">
        <v>1</v>
      </c>
      <c r="I181" s="28">
        <v>1</v>
      </c>
      <c r="J181" s="28">
        <v>1</v>
      </c>
      <c r="K181" s="28">
        <v>1</v>
      </c>
      <c r="L181" s="28">
        <v>1</v>
      </c>
      <c r="M181" s="46"/>
      <c r="N181" s="46"/>
      <c r="O181" s="46"/>
      <c r="P181" s="46"/>
      <c r="R181" s="61" t="s">
        <v>470</v>
      </c>
      <c r="S181" s="51" t="s">
        <v>181</v>
      </c>
      <c r="T181" s="69" t="s">
        <v>473</v>
      </c>
      <c r="U181" s="74">
        <v>0.00463757396449704</v>
      </c>
      <c r="V181" s="61" t="s">
        <v>77</v>
      </c>
    </row>
    <row r="182" ht="14.5" spans="1:22">
      <c r="A182" s="35" t="s">
        <v>35</v>
      </c>
      <c r="B182" s="26"/>
      <c r="C182" s="26" t="s">
        <v>362</v>
      </c>
      <c r="D182" s="26" t="s">
        <v>218</v>
      </c>
      <c r="E182" s="26" t="s">
        <v>213</v>
      </c>
      <c r="F182" s="28">
        <v>31.54</v>
      </c>
      <c r="G182" s="28">
        <v>31.54</v>
      </c>
      <c r="H182" s="28">
        <v>31.54</v>
      </c>
      <c r="I182" s="28">
        <v>31.54</v>
      </c>
      <c r="J182" s="28">
        <v>31.54</v>
      </c>
      <c r="K182" s="28">
        <v>31.54</v>
      </c>
      <c r="L182" s="28">
        <v>31.54</v>
      </c>
      <c r="M182" s="46"/>
      <c r="N182" s="29" t="s">
        <v>457</v>
      </c>
      <c r="O182" s="46"/>
      <c r="P182" s="46"/>
      <c r="R182" s="65" t="s">
        <v>470</v>
      </c>
      <c r="S182" s="51" t="s">
        <v>181</v>
      </c>
      <c r="T182" s="69" t="s">
        <v>474</v>
      </c>
      <c r="U182" s="74">
        <v>0.689312130177515</v>
      </c>
      <c r="V182" s="61" t="s">
        <v>77</v>
      </c>
    </row>
    <row r="183" ht="14.5" spans="1:22">
      <c r="A183" s="35" t="s">
        <v>113</v>
      </c>
      <c r="B183" s="26"/>
      <c r="C183" s="26" t="s">
        <v>363</v>
      </c>
      <c r="D183" s="26" t="s">
        <v>222</v>
      </c>
      <c r="E183" s="26" t="s">
        <v>213</v>
      </c>
      <c r="F183" s="28">
        <v>1</v>
      </c>
      <c r="G183" s="28">
        <v>1</v>
      </c>
      <c r="H183" s="28">
        <v>1</v>
      </c>
      <c r="I183" s="28">
        <v>1</v>
      </c>
      <c r="J183" s="28">
        <v>1</v>
      </c>
      <c r="K183" s="28">
        <v>1</v>
      </c>
      <c r="L183" s="28">
        <v>1</v>
      </c>
      <c r="M183" s="46"/>
      <c r="N183" s="46"/>
      <c r="O183" s="46"/>
      <c r="P183" s="46"/>
      <c r="R183" s="61" t="s">
        <v>470</v>
      </c>
      <c r="S183" s="51" t="s">
        <v>181</v>
      </c>
      <c r="T183" s="69" t="s">
        <v>475</v>
      </c>
      <c r="U183" s="74">
        <v>0.0843195266272189</v>
      </c>
      <c r="V183" s="61" t="s">
        <v>77</v>
      </c>
    </row>
    <row r="184" ht="14.5" spans="1:22">
      <c r="A184" s="32" t="s">
        <v>61</v>
      </c>
      <c r="B184" s="26"/>
      <c r="C184" s="26" t="s">
        <v>364</v>
      </c>
      <c r="D184" s="26" t="s">
        <v>224</v>
      </c>
      <c r="E184" s="26" t="s">
        <v>213</v>
      </c>
      <c r="F184" s="28">
        <v>1</v>
      </c>
      <c r="G184" s="28">
        <v>1</v>
      </c>
      <c r="H184" s="28">
        <v>1</v>
      </c>
      <c r="I184" s="28">
        <v>1</v>
      </c>
      <c r="J184" s="28">
        <v>1</v>
      </c>
      <c r="K184" s="28">
        <v>1</v>
      </c>
      <c r="L184" s="28">
        <v>1</v>
      </c>
      <c r="M184" s="46"/>
      <c r="N184" s="46"/>
      <c r="O184" s="46"/>
      <c r="P184" s="46"/>
      <c r="R184" s="61" t="s">
        <v>470</v>
      </c>
      <c r="S184" s="51" t="s">
        <v>181</v>
      </c>
      <c r="T184" s="69" t="s">
        <v>476</v>
      </c>
      <c r="U184" s="74">
        <v>0.0695636094674556</v>
      </c>
      <c r="V184" s="61" t="s">
        <v>77</v>
      </c>
    </row>
    <row r="185" ht="14.5" spans="1:22">
      <c r="A185" s="31" t="s">
        <v>65</v>
      </c>
      <c r="B185" s="26"/>
      <c r="C185" s="26" t="s">
        <v>365</v>
      </c>
      <c r="D185" s="26" t="s">
        <v>226</v>
      </c>
      <c r="E185" s="26" t="s">
        <v>213</v>
      </c>
      <c r="F185" s="28">
        <v>1</v>
      </c>
      <c r="G185" s="28">
        <v>1</v>
      </c>
      <c r="H185" s="28">
        <v>1</v>
      </c>
      <c r="I185" s="28">
        <v>1</v>
      </c>
      <c r="J185" s="28">
        <v>1</v>
      </c>
      <c r="K185" s="28">
        <v>1</v>
      </c>
      <c r="L185" s="28">
        <v>1</v>
      </c>
      <c r="M185" s="46"/>
      <c r="N185" s="46"/>
      <c r="O185" s="46"/>
      <c r="P185" s="46"/>
      <c r="R185" s="61" t="s">
        <v>470</v>
      </c>
      <c r="S185" s="51" t="s">
        <v>181</v>
      </c>
      <c r="T185" s="69" t="s">
        <v>477</v>
      </c>
      <c r="U185" s="74">
        <v>0.0822337278106509</v>
      </c>
      <c r="V185" s="61" t="s">
        <v>77</v>
      </c>
    </row>
    <row r="186" ht="14.5" spans="1:22">
      <c r="A186" s="31" t="s">
        <v>70</v>
      </c>
      <c r="B186" s="26"/>
      <c r="C186" s="26" t="s">
        <v>366</v>
      </c>
      <c r="D186" s="26" t="s">
        <v>228</v>
      </c>
      <c r="E186" s="26" t="s">
        <v>213</v>
      </c>
      <c r="F186" s="28">
        <v>1</v>
      </c>
      <c r="G186" s="28">
        <v>1</v>
      </c>
      <c r="H186" s="28">
        <v>1</v>
      </c>
      <c r="I186" s="28">
        <v>1</v>
      </c>
      <c r="J186" s="28">
        <v>1</v>
      </c>
      <c r="K186" s="28">
        <v>1</v>
      </c>
      <c r="L186" s="28">
        <v>1</v>
      </c>
      <c r="M186" s="46"/>
      <c r="N186" s="46"/>
      <c r="O186" s="46"/>
      <c r="P186" s="46"/>
      <c r="R186" s="65" t="s">
        <v>470</v>
      </c>
      <c r="S186" s="51" t="s">
        <v>181</v>
      </c>
      <c r="T186" s="69" t="s">
        <v>478</v>
      </c>
      <c r="U186" s="74">
        <v>0.0100591715976331</v>
      </c>
      <c r="V186" s="61" t="s">
        <v>77</v>
      </c>
    </row>
    <row r="187" ht="14.5" spans="1:22">
      <c r="A187" s="34" t="s">
        <v>75</v>
      </c>
      <c r="B187" s="26"/>
      <c r="C187" s="26" t="s">
        <v>367</v>
      </c>
      <c r="D187" s="26" t="s">
        <v>136</v>
      </c>
      <c r="E187" s="26" t="s">
        <v>213</v>
      </c>
      <c r="F187" s="28">
        <v>1</v>
      </c>
      <c r="G187" s="28">
        <v>1</v>
      </c>
      <c r="H187" s="28">
        <v>1</v>
      </c>
      <c r="I187" s="28">
        <v>1</v>
      </c>
      <c r="J187" s="28">
        <v>1</v>
      </c>
      <c r="K187" s="28">
        <v>1</v>
      </c>
      <c r="L187" s="28">
        <v>1</v>
      </c>
      <c r="M187" s="46"/>
      <c r="N187" s="46"/>
      <c r="O187" s="46"/>
      <c r="P187" s="46"/>
      <c r="R187" s="61" t="s">
        <v>470</v>
      </c>
      <c r="S187" s="51" t="s">
        <v>181</v>
      </c>
      <c r="T187" s="69" t="s">
        <v>479</v>
      </c>
      <c r="U187" s="74">
        <v>0.00829881656804734</v>
      </c>
      <c r="V187" s="61" t="s">
        <v>77</v>
      </c>
    </row>
    <row r="188" ht="14.5" spans="1:22">
      <c r="A188" s="35" t="s">
        <v>35</v>
      </c>
      <c r="B188" s="26"/>
      <c r="C188" s="26" t="s">
        <v>368</v>
      </c>
      <c r="D188" s="26" t="s">
        <v>218</v>
      </c>
      <c r="E188" s="26" t="s">
        <v>215</v>
      </c>
      <c r="F188" s="28">
        <v>31.54</v>
      </c>
      <c r="G188" s="28">
        <v>31.54</v>
      </c>
      <c r="H188" s="28">
        <v>31.54</v>
      </c>
      <c r="I188" s="28">
        <v>31.54</v>
      </c>
      <c r="J188" s="28">
        <v>31.54</v>
      </c>
      <c r="K188" s="28">
        <v>31.54</v>
      </c>
      <c r="L188" s="28">
        <v>31.54</v>
      </c>
      <c r="M188" s="46"/>
      <c r="N188" s="46" t="s">
        <v>458</v>
      </c>
      <c r="O188" s="46"/>
      <c r="P188" s="46"/>
      <c r="R188" s="61" t="s">
        <v>470</v>
      </c>
      <c r="S188" s="51" t="s">
        <v>181</v>
      </c>
      <c r="T188" s="69" t="s">
        <v>480</v>
      </c>
      <c r="U188" s="74">
        <v>0</v>
      </c>
      <c r="V188" s="61" t="s">
        <v>77</v>
      </c>
    </row>
    <row r="189" ht="14.5" spans="1:22">
      <c r="A189" s="35" t="s">
        <v>113</v>
      </c>
      <c r="B189" s="26"/>
      <c r="C189" s="26" t="s">
        <v>369</v>
      </c>
      <c r="D189" s="26" t="s">
        <v>222</v>
      </c>
      <c r="E189" s="26" t="s">
        <v>215</v>
      </c>
      <c r="F189" s="28">
        <v>1</v>
      </c>
      <c r="G189" s="28">
        <v>1</v>
      </c>
      <c r="H189" s="28">
        <v>1</v>
      </c>
      <c r="I189" s="28">
        <v>1</v>
      </c>
      <c r="J189" s="28">
        <v>1</v>
      </c>
      <c r="K189" s="28">
        <v>1</v>
      </c>
      <c r="L189" s="28">
        <v>1</v>
      </c>
      <c r="M189" s="46"/>
      <c r="N189" s="46"/>
      <c r="O189" s="46"/>
      <c r="P189" s="46"/>
      <c r="R189" s="61" t="s">
        <v>470</v>
      </c>
      <c r="S189" s="51" t="s">
        <v>181</v>
      </c>
      <c r="T189" s="69" t="s">
        <v>481</v>
      </c>
      <c r="U189" s="74">
        <v>0</v>
      </c>
      <c r="V189" s="61" t="s">
        <v>77</v>
      </c>
    </row>
    <row r="190" ht="14.5" spans="1:22">
      <c r="A190" s="32" t="s">
        <v>61</v>
      </c>
      <c r="B190" s="26"/>
      <c r="C190" s="26" t="s">
        <v>370</v>
      </c>
      <c r="D190" s="26" t="s">
        <v>224</v>
      </c>
      <c r="E190" s="26" t="s">
        <v>215</v>
      </c>
      <c r="F190" s="28">
        <v>1</v>
      </c>
      <c r="G190" s="28">
        <v>1</v>
      </c>
      <c r="H190" s="28">
        <v>1</v>
      </c>
      <c r="I190" s="28">
        <v>1</v>
      </c>
      <c r="J190" s="28">
        <v>1</v>
      </c>
      <c r="K190" s="28">
        <v>1</v>
      </c>
      <c r="L190" s="28">
        <v>1</v>
      </c>
      <c r="M190" s="46"/>
      <c r="N190" s="46"/>
      <c r="O190" s="46"/>
      <c r="P190" s="46"/>
      <c r="R190" s="66" t="s">
        <v>470</v>
      </c>
      <c r="S190" s="51" t="s">
        <v>181</v>
      </c>
      <c r="T190" s="70" t="s">
        <v>482</v>
      </c>
      <c r="U190" s="74">
        <v>0</v>
      </c>
      <c r="V190" s="71" t="s">
        <v>77</v>
      </c>
    </row>
    <row r="191" ht="14.5" spans="1:22">
      <c r="A191" s="31" t="s">
        <v>65</v>
      </c>
      <c r="B191" s="26"/>
      <c r="C191" s="26" t="s">
        <v>371</v>
      </c>
      <c r="D191" s="26" t="s">
        <v>226</v>
      </c>
      <c r="E191" s="26" t="s">
        <v>215</v>
      </c>
      <c r="F191" s="28">
        <v>1</v>
      </c>
      <c r="G191" s="28">
        <v>1</v>
      </c>
      <c r="H191" s="28">
        <v>1</v>
      </c>
      <c r="I191" s="28">
        <v>1</v>
      </c>
      <c r="J191" s="28">
        <v>1</v>
      </c>
      <c r="K191" s="28">
        <v>1</v>
      </c>
      <c r="L191" s="28">
        <v>1</v>
      </c>
      <c r="M191" s="46"/>
      <c r="N191" s="46"/>
      <c r="O191" s="46"/>
      <c r="P191" s="46"/>
      <c r="R191" s="61" t="s">
        <v>470</v>
      </c>
      <c r="S191" s="51" t="s">
        <v>183</v>
      </c>
      <c r="T191" s="69" t="s">
        <v>471</v>
      </c>
      <c r="U191" s="74">
        <v>0.0459541420118343</v>
      </c>
      <c r="V191" s="61" t="s">
        <v>77</v>
      </c>
    </row>
    <row r="192" ht="14.5" spans="1:22">
      <c r="A192" s="31" t="s">
        <v>70</v>
      </c>
      <c r="B192" s="26"/>
      <c r="C192" s="26" t="s">
        <v>372</v>
      </c>
      <c r="D192" s="26" t="s">
        <v>228</v>
      </c>
      <c r="E192" s="26" t="s">
        <v>215</v>
      </c>
      <c r="F192" s="28">
        <v>1</v>
      </c>
      <c r="G192" s="28">
        <v>1</v>
      </c>
      <c r="H192" s="28">
        <v>1</v>
      </c>
      <c r="I192" s="28">
        <v>1</v>
      </c>
      <c r="J192" s="28">
        <v>1</v>
      </c>
      <c r="K192" s="28">
        <v>1</v>
      </c>
      <c r="L192" s="28">
        <v>1</v>
      </c>
      <c r="M192" s="46"/>
      <c r="N192" s="46"/>
      <c r="O192" s="46"/>
      <c r="P192" s="46"/>
      <c r="R192" s="61" t="s">
        <v>470</v>
      </c>
      <c r="S192" s="51" t="s">
        <v>183</v>
      </c>
      <c r="T192" s="69" t="s">
        <v>472</v>
      </c>
      <c r="U192" s="74">
        <v>0.00562130177514793</v>
      </c>
      <c r="V192" s="61" t="s">
        <v>77</v>
      </c>
    </row>
    <row r="193" ht="15.65" customHeight="1" spans="1:22">
      <c r="A193" s="34" t="s">
        <v>75</v>
      </c>
      <c r="B193" s="26"/>
      <c r="C193" s="26" t="s">
        <v>373</v>
      </c>
      <c r="D193" s="26" t="s">
        <v>136</v>
      </c>
      <c r="E193" s="26" t="s">
        <v>215</v>
      </c>
      <c r="F193" s="28">
        <v>1</v>
      </c>
      <c r="G193" s="28">
        <v>1</v>
      </c>
      <c r="H193" s="28">
        <v>1</v>
      </c>
      <c r="I193" s="28">
        <v>1</v>
      </c>
      <c r="J193" s="28">
        <v>1</v>
      </c>
      <c r="K193" s="28">
        <v>1</v>
      </c>
      <c r="L193" s="28">
        <v>1</v>
      </c>
      <c r="M193" s="46"/>
      <c r="N193" s="46"/>
      <c r="O193" s="46"/>
      <c r="P193" s="46"/>
      <c r="R193" s="61" t="s">
        <v>470</v>
      </c>
      <c r="S193" s="51" t="s">
        <v>183</v>
      </c>
      <c r="T193" s="69" t="s">
        <v>473</v>
      </c>
      <c r="U193" s="74">
        <v>0.00463757396449704</v>
      </c>
      <c r="V193" s="61" t="s">
        <v>77</v>
      </c>
    </row>
    <row r="194" ht="14.5" spans="1:22">
      <c r="A194" s="72"/>
      <c r="B194" s="26"/>
      <c r="C194" s="26"/>
      <c r="D194" s="26"/>
      <c r="E194" s="26"/>
      <c r="F194" s="28"/>
      <c r="G194" s="28"/>
      <c r="H194" s="28"/>
      <c r="I194" s="28"/>
      <c r="J194" s="28"/>
      <c r="K194" s="28"/>
      <c r="L194" s="28"/>
      <c r="M194" s="46"/>
      <c r="N194" s="46"/>
      <c r="O194" s="46"/>
      <c r="P194" s="46"/>
      <c r="R194" s="65" t="s">
        <v>470</v>
      </c>
      <c r="S194" s="51" t="s">
        <v>183</v>
      </c>
      <c r="T194" s="69" t="s">
        <v>474</v>
      </c>
      <c r="U194" s="74">
        <v>0.689312130177515</v>
      </c>
      <c r="V194" s="61" t="s">
        <v>77</v>
      </c>
    </row>
    <row r="195" ht="14.5" spans="1:22">
      <c r="A195" s="72"/>
      <c r="B195" s="26"/>
      <c r="C195" s="26"/>
      <c r="D195" s="26"/>
      <c r="E195" s="26"/>
      <c r="F195" s="28"/>
      <c r="G195" s="28"/>
      <c r="H195" s="28"/>
      <c r="I195" s="28"/>
      <c r="J195" s="28"/>
      <c r="K195" s="28"/>
      <c r="L195" s="28"/>
      <c r="M195" s="46"/>
      <c r="N195" s="46"/>
      <c r="O195" s="46"/>
      <c r="P195" s="46"/>
      <c r="R195" s="61" t="s">
        <v>470</v>
      </c>
      <c r="S195" s="51" t="s">
        <v>183</v>
      </c>
      <c r="T195" s="69" t="s">
        <v>475</v>
      </c>
      <c r="U195" s="74">
        <v>0.0843195266272189</v>
      </c>
      <c r="V195" s="61" t="s">
        <v>77</v>
      </c>
    </row>
    <row r="196" ht="14.5" spans="1:22">
      <c r="A196" s="72"/>
      <c r="B196" s="26"/>
      <c r="C196" s="26"/>
      <c r="D196" s="26"/>
      <c r="E196" s="26"/>
      <c r="F196" s="28"/>
      <c r="G196" s="28"/>
      <c r="H196" s="28"/>
      <c r="I196" s="28"/>
      <c r="J196" s="28"/>
      <c r="K196" s="28"/>
      <c r="L196" s="28"/>
      <c r="M196" s="46"/>
      <c r="N196" s="46"/>
      <c r="O196" s="46"/>
      <c r="P196" s="46"/>
      <c r="R196" s="61" t="s">
        <v>470</v>
      </c>
      <c r="S196" s="51" t="s">
        <v>183</v>
      </c>
      <c r="T196" s="69" t="s">
        <v>476</v>
      </c>
      <c r="U196" s="74">
        <v>0.0695636094674556</v>
      </c>
      <c r="V196" s="61" t="s">
        <v>77</v>
      </c>
    </row>
    <row r="197" ht="14.5" spans="1:22">
      <c r="A197" s="72"/>
      <c r="B197" s="26"/>
      <c r="C197" s="26"/>
      <c r="D197" s="26"/>
      <c r="E197" s="44" t="s">
        <v>420</v>
      </c>
      <c r="F197" s="28"/>
      <c r="G197" s="28"/>
      <c r="H197" s="28"/>
      <c r="I197" s="28"/>
      <c r="J197" s="28"/>
      <c r="K197" s="28"/>
      <c r="L197" s="28"/>
      <c r="M197" s="46"/>
      <c r="N197" s="46"/>
      <c r="O197" s="46"/>
      <c r="P197" s="46"/>
      <c r="R197" s="61" t="s">
        <v>470</v>
      </c>
      <c r="S197" s="51" t="s">
        <v>183</v>
      </c>
      <c r="T197" s="69" t="s">
        <v>477</v>
      </c>
      <c r="U197" s="74">
        <v>0.0822337278106509</v>
      </c>
      <c r="V197" s="61" t="s">
        <v>77</v>
      </c>
    </row>
    <row r="198" ht="15.25" spans="1:22">
      <c r="A198" s="26"/>
      <c r="B198" s="26"/>
      <c r="C198" s="45" t="s">
        <v>13</v>
      </c>
      <c r="D198" s="45" t="s">
        <v>391</v>
      </c>
      <c r="E198" s="45" t="s">
        <v>392</v>
      </c>
      <c r="F198" s="27" t="s">
        <v>393</v>
      </c>
      <c r="G198" s="27" t="s">
        <v>394</v>
      </c>
      <c r="H198" s="27" t="s">
        <v>395</v>
      </c>
      <c r="I198" s="27" t="s">
        <v>396</v>
      </c>
      <c r="J198" s="27" t="s">
        <v>397</v>
      </c>
      <c r="K198" s="27" t="s">
        <v>398</v>
      </c>
      <c r="L198" s="27" t="s">
        <v>399</v>
      </c>
      <c r="M198" s="26"/>
      <c r="N198" s="47"/>
      <c r="O198" s="26"/>
      <c r="P198" s="26"/>
      <c r="R198" s="65" t="s">
        <v>470</v>
      </c>
      <c r="S198" s="51" t="s">
        <v>183</v>
      </c>
      <c r="T198" s="69" t="s">
        <v>478</v>
      </c>
      <c r="U198" s="74">
        <v>0.0100591715976331</v>
      </c>
      <c r="V198" s="61" t="s">
        <v>77</v>
      </c>
    </row>
    <row r="199" ht="14.5" spans="1:22">
      <c r="A199" s="35" t="s">
        <v>35</v>
      </c>
      <c r="B199" s="26"/>
      <c r="C199" s="26" t="s">
        <v>314</v>
      </c>
      <c r="D199" s="26" t="s">
        <v>218</v>
      </c>
      <c r="E199" s="26" t="s">
        <v>197</v>
      </c>
      <c r="F199" s="59">
        <f>AVERAGE('[2]TechHeat-RES-SD'!$G$82,'[2]TechHeat-RES-SA'!$G$82,'[2]TechHeat-RES-AP'!$G$82,'[2]TechHeat-RES-MOB'!$G$82)</f>
        <v>1.13609074478658</v>
      </c>
      <c r="G199" s="59">
        <f>AVERAGE('[2]TechHeat-RES-SD'!$H$82,'[2]TechHeat-RES-SA'!$H$82,'[2]TechHeat-RES-AP'!$H$82,'[2]TechHeat-RES-MOB'!$H$82)</f>
        <v>1.97127054134112</v>
      </c>
      <c r="H199" s="59">
        <f>AVERAGE('[2]TechHeat-RES-SD'!$I$82,'[2]TechHeat-RES-SA'!$I$82,'[2]TechHeat-RES-AP'!$I$82,'[2]TechHeat-RES-MOB'!$I$82)</f>
        <v>1.69357601723997</v>
      </c>
      <c r="I199" s="59">
        <f>AVERAGE('[2]TechHeat-RES-SD'!$J$82,'[2]TechHeat-RES-SA'!$J$82,'[2]TechHeat-RES-AP'!$J$82,'[2]TechHeat-RES-MOB'!$J$82)</f>
        <v>1.94901672488281</v>
      </c>
      <c r="J199" s="59">
        <f>AVERAGE('[2]TechHeat-RES-SD'!$K$82,'[2]TechHeat-RES-SA'!$K$82,'[2]TechHeat-RES-AP'!$K$82,'[2]TechHeat-RES-MOB'!$K$82)</f>
        <v>1.79307527030421</v>
      </c>
      <c r="K199" s="59">
        <f>AVERAGE('[2]TechHeat-RES-SD'!$L$82,'[2]TechHeat-RES-SA'!$L$82,'[2]TechHeat-RES-AP'!$L$82,'[2]TechHeat-RES-MOB'!$L$82)</f>
        <v>1.84887801791675</v>
      </c>
      <c r="L199" s="59">
        <f>AVERAGE('[2]TechHeat-RES-SD'!$M$82,'[2]TechHeat-RES-SA'!$M$82,'[2]TechHeat-RES-AP'!$M$82,'[2]TechHeat-RES-MOB'!$M$82)</f>
        <v>1.04395064107109</v>
      </c>
      <c r="M199" s="46"/>
      <c r="N199" s="46" t="s">
        <v>449</v>
      </c>
      <c r="O199" s="46"/>
      <c r="P199" s="46"/>
      <c r="R199" s="61" t="s">
        <v>470</v>
      </c>
      <c r="S199" s="51" t="s">
        <v>183</v>
      </c>
      <c r="T199" s="69" t="s">
        <v>479</v>
      </c>
      <c r="U199" s="74">
        <v>0.00829881656804734</v>
      </c>
      <c r="V199" s="61" t="s">
        <v>77</v>
      </c>
    </row>
    <row r="200" ht="14.5" spans="1:22">
      <c r="A200" s="35" t="s">
        <v>113</v>
      </c>
      <c r="B200" s="26"/>
      <c r="C200" s="26" t="s">
        <v>315</v>
      </c>
      <c r="D200" s="26" t="s">
        <v>222</v>
      </c>
      <c r="E200" s="26" t="s">
        <v>197</v>
      </c>
      <c r="F200" s="59">
        <f>AVERAGE('[2]TechHeat-RES-MOB'!$G$79:$G$81,'[2]TechHeat-RES-AP'!$G$79:$G$81,'[2]TechHeat-RES-SA'!$G$79:$G$81,'[2]TechHeat-RES-SD'!$G$79:$G$81)</f>
        <v>0.625499012835312</v>
      </c>
      <c r="G200" s="59">
        <f>AVERAGE('[2]TechHeat-RES-MOB'!$H$79:$H$81,'[2]TechHeat-RES-AP'!$H$79:$H$81,'[2]TechHeat-RES-SA'!$H$79:$H$81,'[2]TechHeat-RES-SD'!$H$79:$H$81)</f>
        <v>3.73758172416204</v>
      </c>
      <c r="H200" s="59">
        <f>AVERAGE('[2]TechHeat-RES-MOB'!$I$79:$I$81,'[2]TechHeat-RES-AP'!$I$79:$I$81,'[2]TechHeat-RES-SA'!$I$79:$I$81,'[2]TechHeat-RES-SD'!$I$79:$I$81)</f>
        <v>1.85511388291845</v>
      </c>
      <c r="I200" s="59">
        <f>AVERAGE('[2]TechHeat-RES-MOB'!$J$79:$J$81,'[2]TechHeat-RES-AP'!$J$79:$J$81,'[2]TechHeat-RES-SA'!$J$79:$J$81,'[2]TechHeat-RES-SD'!$J$79:$J$81)</f>
        <v>1.73201454828637</v>
      </c>
      <c r="J200" s="59">
        <f>AVERAGE('[2]TechHeat-RES-MOB'!$K$79:$K$81,'[2]TechHeat-RES-AP'!$K$79:$K$81,'[2]TechHeat-RES-SA'!$K$79:$K$81,'[2]TechHeat-RES-SD'!$K$79:$K$81)</f>
        <v>1.95157277249729</v>
      </c>
      <c r="K200" s="59">
        <f>AVERAGE('[2]TechHeat-RES-MOB'!$L$79:$L$81,'[2]TechHeat-RES-AP'!$L$79:$L$81,'[2]TechHeat-RES-SA'!$L$79:$L$81,'[2]TechHeat-RES-SD'!$L$79:$L$81)</f>
        <v>2.40881993890191</v>
      </c>
      <c r="L200" s="59">
        <f>AVERAGE('[2]TechHeat-RES-MOB'!$M$79:$M$81,'[2]TechHeat-RES-AP'!$M$79:$M$81,'[2]TechHeat-RES-SA'!$M$79:$M$81,'[2]TechHeat-RES-SD'!$M$79:$M$81)</f>
        <v>1.51942930251843</v>
      </c>
      <c r="M200" s="46"/>
      <c r="N200" s="46"/>
      <c r="O200" s="46"/>
      <c r="P200" s="46"/>
      <c r="R200" s="61" t="s">
        <v>470</v>
      </c>
      <c r="S200" s="51" t="s">
        <v>183</v>
      </c>
      <c r="T200" s="69" t="s">
        <v>480</v>
      </c>
      <c r="U200" s="74">
        <v>0</v>
      </c>
      <c r="V200" s="61" t="s">
        <v>77</v>
      </c>
    </row>
    <row r="201" ht="14.5" spans="1:22">
      <c r="A201" s="32" t="s">
        <v>61</v>
      </c>
      <c r="B201" s="26"/>
      <c r="C201" s="26" t="s">
        <v>316</v>
      </c>
      <c r="D201" s="26" t="s">
        <v>224</v>
      </c>
      <c r="E201" s="26" t="s">
        <v>197</v>
      </c>
      <c r="F201" s="59">
        <f>AVERAGE('[2]TechHeat-RES-MOB'!$G$76:$G$78,'[2]TechHeat-RES-AP'!$G$76:$G$78,'[2]TechHeat-RES-SA'!$G$76:$G$78,'[2]TechHeat-RES-SD'!$G$76:$G$78)</f>
        <v>2.79617406190913</v>
      </c>
      <c r="G201" s="59">
        <f>AVERAGE('[2]TechHeat-RES-MOB'!$H$76:$H$78,'[2]TechHeat-RES-AP'!$H$76:$H$78,'[2]TechHeat-RES-SA'!$H$76:$H$78,'[2]TechHeat-RES-SD'!$H$76:$H$78)</f>
        <v>2.2984118390272</v>
      </c>
      <c r="H201" s="59">
        <f>AVERAGE('[2]TechHeat-RES-MOB'!$I$76:$I$78,'[2]TechHeat-RES-AP'!$I$76:$I$78,'[2]TechHeat-RES-SA'!$I$76:$I$78,'[2]TechHeat-RES-SD'!$I$76:$I$78)</f>
        <v>1.61640285033003</v>
      </c>
      <c r="I201" s="59">
        <f>AVERAGE('[2]TechHeat-RES-MOB'!$J$76:$J$78,'[2]TechHeat-RES-AP'!$J$76:$J$78,'[2]TechHeat-RES-SA'!$J$76:$J$78,'[2]TechHeat-RES-SD'!$J$76:$J$78)</f>
        <v>1.20331649116124</v>
      </c>
      <c r="J201" s="59">
        <f>AVERAGE('[2]TechHeat-RES-MOB'!$K$76:$K$78,'[2]TechHeat-RES-AP'!$K$76:$K$78,'[2]TechHeat-RES-SA'!$K$76:$K$78,'[2]TechHeat-RES-SD'!$K$76:$K$78)</f>
        <v>0.523555351809373</v>
      </c>
      <c r="K201" s="59">
        <f>AVERAGE('[2]TechHeat-RES-MOB'!$L$76:$L$78,'[2]TechHeat-RES-AP'!$L$76:$L$78,'[2]TechHeat-RES-SA'!$L$76:$L$78,'[2]TechHeat-RES-SD'!$L$76:$L$78)</f>
        <v>0.103227509715273</v>
      </c>
      <c r="L201" s="59">
        <f>AVERAGE('[2]TechHeat-RES-MOB'!$M$76:$M$78,'[2]TechHeat-RES-AP'!$M$76:$M$78,'[2]TechHeat-RES-SA'!$M$76:$M$78,'[2]TechHeat-RES-SD'!$M$76:$M$78)</f>
        <v>0.200262592601172</v>
      </c>
      <c r="M201" s="46"/>
      <c r="N201" s="46"/>
      <c r="O201" s="46"/>
      <c r="P201" s="46"/>
      <c r="R201" s="61" t="s">
        <v>470</v>
      </c>
      <c r="S201" s="51" t="s">
        <v>183</v>
      </c>
      <c r="T201" s="69" t="s">
        <v>481</v>
      </c>
      <c r="U201" s="74">
        <v>0</v>
      </c>
      <c r="V201" s="61" t="s">
        <v>77</v>
      </c>
    </row>
    <row r="202" ht="14.5" spans="1:22">
      <c r="A202" s="31" t="s">
        <v>65</v>
      </c>
      <c r="B202" s="26"/>
      <c r="C202" s="26" t="s">
        <v>317</v>
      </c>
      <c r="D202" s="26" t="s">
        <v>226</v>
      </c>
      <c r="E202" s="26" t="s">
        <v>197</v>
      </c>
      <c r="F202" s="59">
        <f>AVERAGE('[2]TechHeat-RES-MOB'!$G$76:$G$78,'[2]TechHeat-RES-AP'!$G$76:$G$78,'[2]TechHeat-RES-SA'!$G$76:$G$78,'[2]TechHeat-RES-SD'!$G$76:$G$78)</f>
        <v>2.79617406190913</v>
      </c>
      <c r="G202" s="59">
        <f>AVERAGE('[2]TechHeat-RES-MOB'!$H$76:$H$78,'[2]TechHeat-RES-AP'!$H$76:$H$78,'[2]TechHeat-RES-SA'!$H$76:$H$78,'[2]TechHeat-RES-SD'!$H$76:$H$78)</f>
        <v>2.2984118390272</v>
      </c>
      <c r="H202" s="59">
        <f>AVERAGE('[2]TechHeat-RES-MOB'!$I$76:$I$78,'[2]TechHeat-RES-AP'!$I$76:$I$78,'[2]TechHeat-RES-SA'!$I$76:$I$78,'[2]TechHeat-RES-SD'!$I$76:$I$78)</f>
        <v>1.61640285033003</v>
      </c>
      <c r="I202" s="59">
        <f>AVERAGE('[2]TechHeat-RES-MOB'!$J$76:$J$78,'[2]TechHeat-RES-AP'!$J$76:$J$78,'[2]TechHeat-RES-SA'!$J$76:$J$78,'[2]TechHeat-RES-SD'!$J$76:$J$78)</f>
        <v>1.20331649116124</v>
      </c>
      <c r="J202" s="59">
        <f>AVERAGE('[2]TechHeat-RES-MOB'!$K$76:$K$78,'[2]TechHeat-RES-AP'!$K$76:$K$78,'[2]TechHeat-RES-SA'!$K$76:$K$78,'[2]TechHeat-RES-SD'!$K$76:$K$78)</f>
        <v>0.523555351809373</v>
      </c>
      <c r="K202" s="59">
        <f>AVERAGE('[2]TechHeat-RES-MOB'!$L$76:$L$78,'[2]TechHeat-RES-AP'!$L$76:$L$78,'[2]TechHeat-RES-SA'!$L$76:$L$78,'[2]TechHeat-RES-SD'!$L$76:$L$78)</f>
        <v>0.103227509715273</v>
      </c>
      <c r="L202" s="59">
        <f>AVERAGE('[2]TechHeat-RES-MOB'!$M$76:$M$78,'[2]TechHeat-RES-AP'!$M$76:$M$78,'[2]TechHeat-RES-SA'!$M$76:$M$78,'[2]TechHeat-RES-SD'!$M$76:$M$78)</f>
        <v>0.200262592601172</v>
      </c>
      <c r="M202" s="46"/>
      <c r="N202" s="46"/>
      <c r="O202" s="46"/>
      <c r="P202" s="46"/>
      <c r="R202" s="66" t="s">
        <v>470</v>
      </c>
      <c r="S202" s="51" t="s">
        <v>183</v>
      </c>
      <c r="T202" s="70" t="s">
        <v>482</v>
      </c>
      <c r="U202" s="74">
        <v>0</v>
      </c>
      <c r="V202" s="71" t="s">
        <v>77</v>
      </c>
    </row>
    <row r="203" ht="14.5" spans="1:22">
      <c r="A203" s="31" t="s">
        <v>70</v>
      </c>
      <c r="B203" s="26"/>
      <c r="C203" s="26" t="s">
        <v>318</v>
      </c>
      <c r="D203" s="26" t="s">
        <v>228</v>
      </c>
      <c r="E203" s="26" t="s">
        <v>197</v>
      </c>
      <c r="F203" s="59">
        <f t="shared" ref="F203:L203" si="9">F199</f>
        <v>1.13609074478658</v>
      </c>
      <c r="G203" s="59">
        <f t="shared" si="9"/>
        <v>1.97127054134112</v>
      </c>
      <c r="H203" s="59">
        <f t="shared" si="9"/>
        <v>1.69357601723997</v>
      </c>
      <c r="I203" s="59">
        <f t="shared" si="9"/>
        <v>1.94901672488281</v>
      </c>
      <c r="J203" s="59">
        <f t="shared" si="9"/>
        <v>1.79307527030421</v>
      </c>
      <c r="K203" s="59">
        <f t="shared" si="9"/>
        <v>1.84887801791675</v>
      </c>
      <c r="L203" s="59">
        <f t="shared" si="9"/>
        <v>1.04395064107109</v>
      </c>
      <c r="M203" s="46"/>
      <c r="N203" s="46"/>
      <c r="O203" s="46"/>
      <c r="P203" s="46"/>
      <c r="R203" s="61" t="s">
        <v>470</v>
      </c>
      <c r="S203" s="51" t="s">
        <v>185</v>
      </c>
      <c r="T203" s="69" t="s">
        <v>471</v>
      </c>
      <c r="U203" s="74">
        <v>0.0459541420118343</v>
      </c>
      <c r="V203" s="61" t="s">
        <v>77</v>
      </c>
    </row>
    <row r="204" ht="14.5" spans="1:22">
      <c r="A204" s="34" t="s">
        <v>75</v>
      </c>
      <c r="B204" s="26"/>
      <c r="C204" s="26" t="s">
        <v>319</v>
      </c>
      <c r="D204" s="26" t="s">
        <v>136</v>
      </c>
      <c r="E204" s="26" t="s">
        <v>197</v>
      </c>
      <c r="F204" s="59">
        <f>AVERAGE('[2]TechHeat-RES-SD'!$G$84,'[2]TechHeat-RES-SA'!$G$84,'[2]TechHeat-RES-AP'!$G$84,'[2]TechHeat-RES-MOB'!$G$84)</f>
        <v>1.06863243572851</v>
      </c>
      <c r="G204" s="59">
        <f>AVERAGE('[2]TechHeat-RES-SD'!$H$84,'[2]TechHeat-RES-SA'!$H$84,'[2]TechHeat-RES-AP'!$H$84,'[2]TechHeat-RES-MOB'!$H$84)</f>
        <v>2.77894997083452</v>
      </c>
      <c r="H204" s="59">
        <f>AVERAGE('[2]TechHeat-RES-SD'!$I$84,'[2]TechHeat-RES-SA'!$I$84,'[2]TechHeat-RES-AP'!$I$84,'[2]TechHeat-RES-MOB'!$I$84)</f>
        <v>1.33491245944267</v>
      </c>
      <c r="I204" s="59">
        <f>AVERAGE('[2]TechHeat-RES-SD'!$J$84,'[2]TechHeat-RES-SA'!$J$84,'[2]TechHeat-RES-AP'!$J$84,'[2]TechHeat-RES-MOB'!$J$84)</f>
        <v>3.57322899546461</v>
      </c>
      <c r="J204" s="59">
        <f>AVERAGE('[2]TechHeat-RES-SD'!$K$84,'[2]TechHeat-RES-SA'!$K$84,'[2]TechHeat-RES-AP'!$K$84,'[2]TechHeat-RES-MOB'!$K$84)</f>
        <v>0.850575326120443</v>
      </c>
      <c r="K204" s="59">
        <f>AVERAGE('[2]TechHeat-RES-SD'!$L$84,'[2]TechHeat-RES-SA'!$L$84,'[2]TechHeat-RES-AP'!$L$84,'[2]TechHeat-RES-MOB'!$L$84)</f>
        <v>3.37188751622233</v>
      </c>
      <c r="L204" s="59">
        <f>AVERAGE('[2]TechHeat-RES-SD'!$M$84,'[2]TechHeat-RES-SA'!$M$84,'[2]TechHeat-RES-AP'!$M$84,'[2]TechHeat-RES-MOB'!$M$84)</f>
        <v>1.46848519587454</v>
      </c>
      <c r="M204" s="46"/>
      <c r="N204" s="46"/>
      <c r="O204" s="46"/>
      <c r="P204" s="46"/>
      <c r="R204" s="61" t="s">
        <v>470</v>
      </c>
      <c r="S204" s="51" t="s">
        <v>185</v>
      </c>
      <c r="T204" s="69" t="s">
        <v>472</v>
      </c>
      <c r="U204" s="74">
        <v>0.00562130177514793</v>
      </c>
      <c r="V204" s="61" t="s">
        <v>77</v>
      </c>
    </row>
    <row r="205" ht="14.5" spans="1:22">
      <c r="A205" s="35" t="s">
        <v>35</v>
      </c>
      <c r="B205" s="26"/>
      <c r="C205" s="26" t="s">
        <v>320</v>
      </c>
      <c r="D205" s="26" t="s">
        <v>218</v>
      </c>
      <c r="E205" s="26" t="s">
        <v>199</v>
      </c>
      <c r="F205" s="28">
        <f>F199</f>
        <v>1.13609074478658</v>
      </c>
      <c r="G205" s="28">
        <f t="shared" ref="G205:L205" si="10">G199</f>
        <v>1.97127054134112</v>
      </c>
      <c r="H205" s="28">
        <f t="shared" si="10"/>
        <v>1.69357601723997</v>
      </c>
      <c r="I205" s="28">
        <f t="shared" si="10"/>
        <v>1.94901672488281</v>
      </c>
      <c r="J205" s="28">
        <f t="shared" si="10"/>
        <v>1.79307527030421</v>
      </c>
      <c r="K205" s="28">
        <f t="shared" si="10"/>
        <v>1.84887801791675</v>
      </c>
      <c r="L205" s="28">
        <f t="shared" si="10"/>
        <v>1.04395064107109</v>
      </c>
      <c r="M205" s="46"/>
      <c r="N205" s="46" t="s">
        <v>450</v>
      </c>
      <c r="O205" s="46"/>
      <c r="P205" s="46"/>
      <c r="R205" s="61" t="s">
        <v>470</v>
      </c>
      <c r="S205" s="51" t="s">
        <v>185</v>
      </c>
      <c r="T205" s="69" t="s">
        <v>473</v>
      </c>
      <c r="U205" s="74">
        <v>0.00463757396449704</v>
      </c>
      <c r="V205" s="61" t="s">
        <v>77</v>
      </c>
    </row>
    <row r="206" ht="14.5" spans="1:22">
      <c r="A206" s="35" t="s">
        <v>113</v>
      </c>
      <c r="B206" s="26"/>
      <c r="C206" s="26" t="s">
        <v>321</v>
      </c>
      <c r="D206" s="26" t="s">
        <v>222</v>
      </c>
      <c r="E206" s="26" t="s">
        <v>199</v>
      </c>
      <c r="F206" s="28">
        <f t="shared" ref="F206:F258" si="11">F200</f>
        <v>0.625499012835312</v>
      </c>
      <c r="G206" s="28">
        <f t="shared" ref="G206:G258" si="12">G200</f>
        <v>3.73758172416204</v>
      </c>
      <c r="H206" s="28">
        <f t="shared" ref="H206:H258" si="13">H200</f>
        <v>1.85511388291845</v>
      </c>
      <c r="I206" s="28">
        <f t="shared" ref="I206:I258" si="14">I200</f>
        <v>1.73201454828637</v>
      </c>
      <c r="J206" s="28">
        <f t="shared" ref="J206:J258" si="15">J200</f>
        <v>1.95157277249729</v>
      </c>
      <c r="K206" s="28">
        <f t="shared" ref="K206:K258" si="16">K200</f>
        <v>2.40881993890191</v>
      </c>
      <c r="L206" s="28">
        <f t="shared" ref="L206:L258" si="17">L200</f>
        <v>1.51942930251843</v>
      </c>
      <c r="M206" s="46"/>
      <c r="N206" s="46"/>
      <c r="O206" s="46"/>
      <c r="P206" s="46"/>
      <c r="R206" s="65" t="s">
        <v>470</v>
      </c>
      <c r="S206" s="51" t="s">
        <v>185</v>
      </c>
      <c r="T206" s="69" t="s">
        <v>474</v>
      </c>
      <c r="U206" s="74">
        <v>0.689312130177515</v>
      </c>
      <c r="V206" s="61" t="s">
        <v>77</v>
      </c>
    </row>
    <row r="207" ht="14.5" spans="1:22">
      <c r="A207" s="32" t="s">
        <v>61</v>
      </c>
      <c r="B207" s="26"/>
      <c r="C207" s="26" t="s">
        <v>322</v>
      </c>
      <c r="D207" s="26" t="s">
        <v>224</v>
      </c>
      <c r="E207" s="26" t="s">
        <v>199</v>
      </c>
      <c r="F207" s="28">
        <f t="shared" si="11"/>
        <v>2.79617406190913</v>
      </c>
      <c r="G207" s="28">
        <f t="shared" si="12"/>
        <v>2.2984118390272</v>
      </c>
      <c r="H207" s="28">
        <f t="shared" si="13"/>
        <v>1.61640285033003</v>
      </c>
      <c r="I207" s="28">
        <f t="shared" si="14"/>
        <v>1.20331649116124</v>
      </c>
      <c r="J207" s="28">
        <f t="shared" si="15"/>
        <v>0.523555351809373</v>
      </c>
      <c r="K207" s="28">
        <f t="shared" si="16"/>
        <v>0.103227509715273</v>
      </c>
      <c r="L207" s="28">
        <f t="shared" si="17"/>
        <v>0.200262592601172</v>
      </c>
      <c r="M207" s="46"/>
      <c r="N207" s="46"/>
      <c r="O207" s="46"/>
      <c r="P207" s="46"/>
      <c r="R207" s="61" t="s">
        <v>470</v>
      </c>
      <c r="S207" s="51" t="s">
        <v>185</v>
      </c>
      <c r="T207" s="69" t="s">
        <v>475</v>
      </c>
      <c r="U207" s="74">
        <v>0.0843195266272189</v>
      </c>
      <c r="V207" s="61" t="s">
        <v>77</v>
      </c>
    </row>
    <row r="208" ht="14.5" spans="1:22">
      <c r="A208" s="31" t="s">
        <v>65</v>
      </c>
      <c r="B208" s="26"/>
      <c r="C208" s="26" t="s">
        <v>323</v>
      </c>
      <c r="D208" s="26" t="s">
        <v>226</v>
      </c>
      <c r="E208" s="26" t="s">
        <v>199</v>
      </c>
      <c r="F208" s="28">
        <f t="shared" si="11"/>
        <v>2.79617406190913</v>
      </c>
      <c r="G208" s="28">
        <f t="shared" si="12"/>
        <v>2.2984118390272</v>
      </c>
      <c r="H208" s="28">
        <f t="shared" si="13"/>
        <v>1.61640285033003</v>
      </c>
      <c r="I208" s="28">
        <f t="shared" si="14"/>
        <v>1.20331649116124</v>
      </c>
      <c r="J208" s="28">
        <f t="shared" si="15"/>
        <v>0.523555351809373</v>
      </c>
      <c r="K208" s="28">
        <f t="shared" si="16"/>
        <v>0.103227509715273</v>
      </c>
      <c r="L208" s="28">
        <f t="shared" si="17"/>
        <v>0.200262592601172</v>
      </c>
      <c r="M208" s="46"/>
      <c r="N208" s="46"/>
      <c r="O208" s="46"/>
      <c r="P208" s="46"/>
      <c r="R208" s="61" t="s">
        <v>470</v>
      </c>
      <c r="S208" s="51" t="s">
        <v>185</v>
      </c>
      <c r="T208" s="69" t="s">
        <v>476</v>
      </c>
      <c r="U208" s="74">
        <v>0.0695636094674556</v>
      </c>
      <c r="V208" s="61" t="s">
        <v>77</v>
      </c>
    </row>
    <row r="209" ht="14.5" spans="1:22">
      <c r="A209" s="31" t="s">
        <v>70</v>
      </c>
      <c r="B209" s="26"/>
      <c r="C209" s="26" t="s">
        <v>324</v>
      </c>
      <c r="D209" s="26" t="s">
        <v>228</v>
      </c>
      <c r="E209" s="26" t="s">
        <v>199</v>
      </c>
      <c r="F209" s="28">
        <f t="shared" si="11"/>
        <v>1.13609074478658</v>
      </c>
      <c r="G209" s="28">
        <f t="shared" si="12"/>
        <v>1.97127054134112</v>
      </c>
      <c r="H209" s="28">
        <f t="shared" si="13"/>
        <v>1.69357601723997</v>
      </c>
      <c r="I209" s="28">
        <f t="shared" si="14"/>
        <v>1.94901672488281</v>
      </c>
      <c r="J209" s="28">
        <f t="shared" si="15"/>
        <v>1.79307527030421</v>
      </c>
      <c r="K209" s="28">
        <f t="shared" si="16"/>
        <v>1.84887801791675</v>
      </c>
      <c r="L209" s="28">
        <f t="shared" si="17"/>
        <v>1.04395064107109</v>
      </c>
      <c r="M209" s="46"/>
      <c r="N209" s="46"/>
      <c r="O209" s="46"/>
      <c r="P209" s="46"/>
      <c r="R209" s="61" t="s">
        <v>470</v>
      </c>
      <c r="S209" s="51" t="s">
        <v>185</v>
      </c>
      <c r="T209" s="69" t="s">
        <v>477</v>
      </c>
      <c r="U209" s="74">
        <v>0.0822337278106509</v>
      </c>
      <c r="V209" s="61" t="s">
        <v>77</v>
      </c>
    </row>
    <row r="210" ht="14.5" spans="1:22">
      <c r="A210" s="34" t="s">
        <v>75</v>
      </c>
      <c r="B210" s="26"/>
      <c r="C210" s="26" t="s">
        <v>325</v>
      </c>
      <c r="D210" s="26" t="s">
        <v>136</v>
      </c>
      <c r="E210" s="26" t="s">
        <v>199</v>
      </c>
      <c r="F210" s="28">
        <f t="shared" si="11"/>
        <v>1.06863243572851</v>
      </c>
      <c r="G210" s="28">
        <f t="shared" si="12"/>
        <v>2.77894997083452</v>
      </c>
      <c r="H210" s="28">
        <f t="shared" si="13"/>
        <v>1.33491245944267</v>
      </c>
      <c r="I210" s="28">
        <f t="shared" si="14"/>
        <v>3.57322899546461</v>
      </c>
      <c r="J210" s="28">
        <f t="shared" si="15"/>
        <v>0.850575326120443</v>
      </c>
      <c r="K210" s="28">
        <f t="shared" si="16"/>
        <v>3.37188751622233</v>
      </c>
      <c r="L210" s="28">
        <f t="shared" si="17"/>
        <v>1.46848519587454</v>
      </c>
      <c r="M210" s="46"/>
      <c r="N210" s="46"/>
      <c r="O210" s="46"/>
      <c r="P210" s="46"/>
      <c r="R210" s="65" t="s">
        <v>470</v>
      </c>
      <c r="S210" s="51" t="s">
        <v>185</v>
      </c>
      <c r="T210" s="69" t="s">
        <v>478</v>
      </c>
      <c r="U210" s="74">
        <v>0.0100591715976331</v>
      </c>
      <c r="V210" s="61" t="s">
        <v>77</v>
      </c>
    </row>
    <row r="211" ht="14.5" spans="1:22">
      <c r="A211" s="35" t="s">
        <v>35</v>
      </c>
      <c r="B211" s="26"/>
      <c r="C211" s="26" t="s">
        <v>326</v>
      </c>
      <c r="D211" s="26" t="s">
        <v>218</v>
      </c>
      <c r="E211" s="26" t="s">
        <v>201</v>
      </c>
      <c r="F211" s="28">
        <f t="shared" si="11"/>
        <v>1.13609074478658</v>
      </c>
      <c r="G211" s="28">
        <f t="shared" si="12"/>
        <v>1.97127054134112</v>
      </c>
      <c r="H211" s="28">
        <f t="shared" si="13"/>
        <v>1.69357601723997</v>
      </c>
      <c r="I211" s="28">
        <f t="shared" si="14"/>
        <v>1.94901672488281</v>
      </c>
      <c r="J211" s="28">
        <f t="shared" si="15"/>
        <v>1.79307527030421</v>
      </c>
      <c r="K211" s="28">
        <f t="shared" si="16"/>
        <v>1.84887801791675</v>
      </c>
      <c r="L211" s="28">
        <f t="shared" si="17"/>
        <v>1.04395064107109</v>
      </c>
      <c r="M211" s="46"/>
      <c r="N211" s="29" t="s">
        <v>451</v>
      </c>
      <c r="O211" s="46"/>
      <c r="P211" s="46"/>
      <c r="R211" s="61" t="s">
        <v>470</v>
      </c>
      <c r="S211" s="51" t="s">
        <v>185</v>
      </c>
      <c r="T211" s="69" t="s">
        <v>479</v>
      </c>
      <c r="U211" s="74">
        <v>0.00829881656804734</v>
      </c>
      <c r="V211" s="61" t="s">
        <v>77</v>
      </c>
    </row>
    <row r="212" ht="14.5" spans="1:22">
      <c r="A212" s="35" t="s">
        <v>113</v>
      </c>
      <c r="B212" s="26"/>
      <c r="C212" s="26" t="s">
        <v>327</v>
      </c>
      <c r="D212" s="26" t="s">
        <v>222</v>
      </c>
      <c r="E212" s="26" t="s">
        <v>201</v>
      </c>
      <c r="F212" s="28">
        <f t="shared" si="11"/>
        <v>0.625499012835312</v>
      </c>
      <c r="G212" s="28">
        <f t="shared" si="12"/>
        <v>3.73758172416204</v>
      </c>
      <c r="H212" s="28">
        <f t="shared" si="13"/>
        <v>1.85511388291845</v>
      </c>
      <c r="I212" s="28">
        <f t="shared" si="14"/>
        <v>1.73201454828637</v>
      </c>
      <c r="J212" s="28">
        <f t="shared" si="15"/>
        <v>1.95157277249729</v>
      </c>
      <c r="K212" s="28">
        <f t="shared" si="16"/>
        <v>2.40881993890191</v>
      </c>
      <c r="L212" s="28">
        <f t="shared" si="17"/>
        <v>1.51942930251843</v>
      </c>
      <c r="M212" s="46"/>
      <c r="N212" s="46"/>
      <c r="O212" s="46"/>
      <c r="P212" s="46"/>
      <c r="R212" s="61" t="s">
        <v>470</v>
      </c>
      <c r="S212" s="51" t="s">
        <v>185</v>
      </c>
      <c r="T212" s="69" t="s">
        <v>480</v>
      </c>
      <c r="U212" s="74">
        <v>0</v>
      </c>
      <c r="V212" s="61" t="s">
        <v>77</v>
      </c>
    </row>
    <row r="213" ht="14.5" spans="1:22">
      <c r="A213" s="32" t="s">
        <v>61</v>
      </c>
      <c r="B213" s="26"/>
      <c r="C213" s="26" t="s">
        <v>328</v>
      </c>
      <c r="D213" s="26" t="s">
        <v>224</v>
      </c>
      <c r="E213" s="26" t="s">
        <v>201</v>
      </c>
      <c r="F213" s="28">
        <f t="shared" si="11"/>
        <v>2.79617406190913</v>
      </c>
      <c r="G213" s="28">
        <f t="shared" si="12"/>
        <v>2.2984118390272</v>
      </c>
      <c r="H213" s="28">
        <f t="shared" si="13"/>
        <v>1.61640285033003</v>
      </c>
      <c r="I213" s="28">
        <f t="shared" si="14"/>
        <v>1.20331649116124</v>
      </c>
      <c r="J213" s="28">
        <f t="shared" si="15"/>
        <v>0.523555351809373</v>
      </c>
      <c r="K213" s="28">
        <f t="shared" si="16"/>
        <v>0.103227509715273</v>
      </c>
      <c r="L213" s="28">
        <f t="shared" si="17"/>
        <v>0.200262592601172</v>
      </c>
      <c r="M213" s="46"/>
      <c r="N213" s="46"/>
      <c r="O213" s="46"/>
      <c r="P213" s="46"/>
      <c r="R213" s="61" t="s">
        <v>470</v>
      </c>
      <c r="S213" s="51" t="s">
        <v>185</v>
      </c>
      <c r="T213" s="69" t="s">
        <v>481</v>
      </c>
      <c r="U213" s="74">
        <v>0</v>
      </c>
      <c r="V213" s="61" t="s">
        <v>77</v>
      </c>
    </row>
    <row r="214" ht="14.5" spans="1:22">
      <c r="A214" s="31" t="s">
        <v>65</v>
      </c>
      <c r="B214" s="26"/>
      <c r="C214" s="26" t="s">
        <v>329</v>
      </c>
      <c r="D214" s="26" t="s">
        <v>226</v>
      </c>
      <c r="E214" s="26" t="s">
        <v>201</v>
      </c>
      <c r="F214" s="28">
        <f t="shared" si="11"/>
        <v>2.79617406190913</v>
      </c>
      <c r="G214" s="28">
        <f t="shared" si="12"/>
        <v>2.2984118390272</v>
      </c>
      <c r="H214" s="28">
        <f t="shared" si="13"/>
        <v>1.61640285033003</v>
      </c>
      <c r="I214" s="28">
        <f t="shared" si="14"/>
        <v>1.20331649116124</v>
      </c>
      <c r="J214" s="28">
        <f t="shared" si="15"/>
        <v>0.523555351809373</v>
      </c>
      <c r="K214" s="28">
        <f t="shared" si="16"/>
        <v>0.103227509715273</v>
      </c>
      <c r="L214" s="28">
        <f t="shared" si="17"/>
        <v>0.200262592601172</v>
      </c>
      <c r="M214" s="46"/>
      <c r="N214" s="46"/>
      <c r="O214" s="46"/>
      <c r="P214" s="46"/>
      <c r="R214" s="66" t="s">
        <v>470</v>
      </c>
      <c r="S214" s="51" t="s">
        <v>185</v>
      </c>
      <c r="T214" s="70" t="s">
        <v>482</v>
      </c>
      <c r="U214" s="74">
        <v>0</v>
      </c>
      <c r="V214" s="71" t="s">
        <v>77</v>
      </c>
    </row>
    <row r="215" ht="14.5" spans="1:22">
      <c r="A215" s="31" t="s">
        <v>70</v>
      </c>
      <c r="B215" s="26"/>
      <c r="C215" s="26" t="s">
        <v>330</v>
      </c>
      <c r="D215" s="26" t="s">
        <v>228</v>
      </c>
      <c r="E215" s="26" t="s">
        <v>201</v>
      </c>
      <c r="F215" s="28">
        <f t="shared" si="11"/>
        <v>1.13609074478658</v>
      </c>
      <c r="G215" s="28">
        <f t="shared" si="12"/>
        <v>1.97127054134112</v>
      </c>
      <c r="H215" s="28">
        <f t="shared" si="13"/>
        <v>1.69357601723997</v>
      </c>
      <c r="I215" s="28">
        <f t="shared" si="14"/>
        <v>1.94901672488281</v>
      </c>
      <c r="J215" s="28">
        <f t="shared" si="15"/>
        <v>1.79307527030421</v>
      </c>
      <c r="K215" s="28">
        <f t="shared" si="16"/>
        <v>1.84887801791675</v>
      </c>
      <c r="L215" s="28">
        <f t="shared" si="17"/>
        <v>1.04395064107109</v>
      </c>
      <c r="M215" s="46"/>
      <c r="N215" s="46"/>
      <c r="O215" s="46"/>
      <c r="P215" s="46"/>
      <c r="R215" s="61" t="s">
        <v>470</v>
      </c>
      <c r="S215" s="51" t="s">
        <v>187</v>
      </c>
      <c r="T215" s="69" t="s">
        <v>471</v>
      </c>
      <c r="U215" s="74">
        <v>0.0459541420118343</v>
      </c>
      <c r="V215" s="61" t="s">
        <v>77</v>
      </c>
    </row>
    <row r="216" ht="14.5" spans="1:22">
      <c r="A216" s="34" t="s">
        <v>75</v>
      </c>
      <c r="B216" s="26"/>
      <c r="C216" s="26" t="s">
        <v>331</v>
      </c>
      <c r="D216" s="26" t="s">
        <v>136</v>
      </c>
      <c r="E216" s="26" t="s">
        <v>201</v>
      </c>
      <c r="F216" s="28">
        <f t="shared" si="11"/>
        <v>1.06863243572851</v>
      </c>
      <c r="G216" s="28">
        <f t="shared" si="12"/>
        <v>2.77894997083452</v>
      </c>
      <c r="H216" s="28">
        <f t="shared" si="13"/>
        <v>1.33491245944267</v>
      </c>
      <c r="I216" s="28">
        <f t="shared" si="14"/>
        <v>3.57322899546461</v>
      </c>
      <c r="J216" s="28">
        <f t="shared" si="15"/>
        <v>0.850575326120443</v>
      </c>
      <c r="K216" s="28">
        <f t="shared" si="16"/>
        <v>3.37188751622233</v>
      </c>
      <c r="L216" s="28">
        <f t="shared" si="17"/>
        <v>1.46848519587454</v>
      </c>
      <c r="M216" s="46"/>
      <c r="N216" s="46"/>
      <c r="O216" s="46"/>
      <c r="P216" s="46"/>
      <c r="R216" s="61" t="s">
        <v>470</v>
      </c>
      <c r="S216" s="51" t="s">
        <v>187</v>
      </c>
      <c r="T216" s="69" t="s">
        <v>472</v>
      </c>
      <c r="U216" s="74">
        <v>0.00562130177514793</v>
      </c>
      <c r="V216" s="61" t="s">
        <v>77</v>
      </c>
    </row>
    <row r="217" ht="14.5" spans="1:22">
      <c r="A217" s="35" t="s">
        <v>35</v>
      </c>
      <c r="B217" s="26"/>
      <c r="C217" s="26" t="s">
        <v>332</v>
      </c>
      <c r="D217" s="26" t="s">
        <v>218</v>
      </c>
      <c r="E217" s="26" t="s">
        <v>203</v>
      </c>
      <c r="F217" s="28">
        <f t="shared" si="11"/>
        <v>1.13609074478658</v>
      </c>
      <c r="G217" s="28">
        <f t="shared" si="12"/>
        <v>1.97127054134112</v>
      </c>
      <c r="H217" s="28">
        <f t="shared" si="13"/>
        <v>1.69357601723997</v>
      </c>
      <c r="I217" s="28">
        <f t="shared" si="14"/>
        <v>1.94901672488281</v>
      </c>
      <c r="J217" s="28">
        <f t="shared" si="15"/>
        <v>1.79307527030421</v>
      </c>
      <c r="K217" s="28">
        <f t="shared" si="16"/>
        <v>1.84887801791675</v>
      </c>
      <c r="L217" s="28">
        <f t="shared" si="17"/>
        <v>1.04395064107109</v>
      </c>
      <c r="M217" s="46"/>
      <c r="N217" s="29" t="s">
        <v>452</v>
      </c>
      <c r="O217" s="46"/>
      <c r="P217" s="46"/>
      <c r="R217" s="61" t="s">
        <v>470</v>
      </c>
      <c r="S217" s="51" t="s">
        <v>187</v>
      </c>
      <c r="T217" s="69" t="s">
        <v>473</v>
      </c>
      <c r="U217" s="74">
        <v>0.00463757396449704</v>
      </c>
      <c r="V217" s="61" t="s">
        <v>77</v>
      </c>
    </row>
    <row r="218" ht="14.5" spans="1:22">
      <c r="A218" s="35" t="s">
        <v>113</v>
      </c>
      <c r="B218" s="26"/>
      <c r="C218" s="26" t="s">
        <v>333</v>
      </c>
      <c r="D218" s="26" t="s">
        <v>222</v>
      </c>
      <c r="E218" s="26" t="s">
        <v>203</v>
      </c>
      <c r="F218" s="28">
        <f t="shared" si="11"/>
        <v>0.625499012835312</v>
      </c>
      <c r="G218" s="28">
        <f t="shared" si="12"/>
        <v>3.73758172416204</v>
      </c>
      <c r="H218" s="28">
        <f t="shared" si="13"/>
        <v>1.85511388291845</v>
      </c>
      <c r="I218" s="28">
        <f t="shared" si="14"/>
        <v>1.73201454828637</v>
      </c>
      <c r="J218" s="28">
        <f t="shared" si="15"/>
        <v>1.95157277249729</v>
      </c>
      <c r="K218" s="28">
        <f t="shared" si="16"/>
        <v>2.40881993890191</v>
      </c>
      <c r="L218" s="28">
        <f t="shared" si="17"/>
        <v>1.51942930251843</v>
      </c>
      <c r="M218" s="46"/>
      <c r="N218" s="46"/>
      <c r="O218" s="46"/>
      <c r="P218" s="46"/>
      <c r="R218" s="65" t="s">
        <v>470</v>
      </c>
      <c r="S218" s="51" t="s">
        <v>187</v>
      </c>
      <c r="T218" s="69" t="s">
        <v>474</v>
      </c>
      <c r="U218" s="74">
        <v>0.689312130177515</v>
      </c>
      <c r="V218" s="61" t="s">
        <v>77</v>
      </c>
    </row>
    <row r="219" ht="14.5" spans="1:22">
      <c r="A219" s="32" t="s">
        <v>61</v>
      </c>
      <c r="B219" s="26"/>
      <c r="C219" s="26" t="s">
        <v>334</v>
      </c>
      <c r="D219" s="26" t="s">
        <v>224</v>
      </c>
      <c r="E219" s="26" t="s">
        <v>203</v>
      </c>
      <c r="F219" s="28">
        <f t="shared" si="11"/>
        <v>2.79617406190913</v>
      </c>
      <c r="G219" s="28">
        <f t="shared" si="12"/>
        <v>2.2984118390272</v>
      </c>
      <c r="H219" s="28">
        <f t="shared" si="13"/>
        <v>1.61640285033003</v>
      </c>
      <c r="I219" s="28">
        <f t="shared" si="14"/>
        <v>1.20331649116124</v>
      </c>
      <c r="J219" s="28">
        <f t="shared" si="15"/>
        <v>0.523555351809373</v>
      </c>
      <c r="K219" s="28">
        <f t="shared" si="16"/>
        <v>0.103227509715273</v>
      </c>
      <c r="L219" s="28">
        <f t="shared" si="17"/>
        <v>0.200262592601172</v>
      </c>
      <c r="M219" s="46"/>
      <c r="N219" s="46"/>
      <c r="O219" s="46"/>
      <c r="P219" s="46"/>
      <c r="R219" s="61" t="s">
        <v>470</v>
      </c>
      <c r="S219" s="51" t="s">
        <v>187</v>
      </c>
      <c r="T219" s="69" t="s">
        <v>475</v>
      </c>
      <c r="U219" s="74">
        <v>0.0843195266272189</v>
      </c>
      <c r="V219" s="61" t="s">
        <v>77</v>
      </c>
    </row>
    <row r="220" ht="14.5" spans="1:22">
      <c r="A220" s="31" t="s">
        <v>65</v>
      </c>
      <c r="B220" s="26"/>
      <c r="C220" s="26" t="s">
        <v>335</v>
      </c>
      <c r="D220" s="26" t="s">
        <v>226</v>
      </c>
      <c r="E220" s="26" t="s">
        <v>203</v>
      </c>
      <c r="F220" s="28">
        <f t="shared" si="11"/>
        <v>2.79617406190913</v>
      </c>
      <c r="G220" s="28">
        <f t="shared" si="12"/>
        <v>2.2984118390272</v>
      </c>
      <c r="H220" s="28">
        <f t="shared" si="13"/>
        <v>1.61640285033003</v>
      </c>
      <c r="I220" s="28">
        <f t="shared" si="14"/>
        <v>1.20331649116124</v>
      </c>
      <c r="J220" s="28">
        <f t="shared" si="15"/>
        <v>0.523555351809373</v>
      </c>
      <c r="K220" s="28">
        <f t="shared" si="16"/>
        <v>0.103227509715273</v>
      </c>
      <c r="L220" s="28">
        <f t="shared" si="17"/>
        <v>0.200262592601172</v>
      </c>
      <c r="M220" s="46"/>
      <c r="N220" s="46"/>
      <c r="O220" s="46"/>
      <c r="P220" s="46"/>
      <c r="R220" s="61" t="s">
        <v>470</v>
      </c>
      <c r="S220" s="51" t="s">
        <v>187</v>
      </c>
      <c r="T220" s="69" t="s">
        <v>476</v>
      </c>
      <c r="U220" s="74">
        <v>0.0695636094674556</v>
      </c>
      <c r="V220" s="61" t="s">
        <v>77</v>
      </c>
    </row>
    <row r="221" ht="14.5" spans="1:22">
      <c r="A221" s="31" t="s">
        <v>70</v>
      </c>
      <c r="B221" s="26"/>
      <c r="C221" s="26" t="s">
        <v>336</v>
      </c>
      <c r="D221" s="26" t="s">
        <v>228</v>
      </c>
      <c r="E221" s="26" t="s">
        <v>203</v>
      </c>
      <c r="F221" s="28">
        <f t="shared" si="11"/>
        <v>1.13609074478658</v>
      </c>
      <c r="G221" s="28">
        <f t="shared" si="12"/>
        <v>1.97127054134112</v>
      </c>
      <c r="H221" s="28">
        <f t="shared" si="13"/>
        <v>1.69357601723997</v>
      </c>
      <c r="I221" s="28">
        <f t="shared" si="14"/>
        <v>1.94901672488281</v>
      </c>
      <c r="J221" s="28">
        <f t="shared" si="15"/>
        <v>1.79307527030421</v>
      </c>
      <c r="K221" s="28">
        <f t="shared" si="16"/>
        <v>1.84887801791675</v>
      </c>
      <c r="L221" s="28">
        <f t="shared" si="17"/>
        <v>1.04395064107109</v>
      </c>
      <c r="M221" s="46"/>
      <c r="N221" s="46"/>
      <c r="O221" s="46"/>
      <c r="P221" s="46"/>
      <c r="R221" s="61" t="s">
        <v>470</v>
      </c>
      <c r="S221" s="51" t="s">
        <v>187</v>
      </c>
      <c r="T221" s="69" t="s">
        <v>477</v>
      </c>
      <c r="U221" s="74">
        <v>0.0822337278106509</v>
      </c>
      <c r="V221" s="61" t="s">
        <v>77</v>
      </c>
    </row>
    <row r="222" ht="14.5" spans="1:22">
      <c r="A222" s="34" t="s">
        <v>75</v>
      </c>
      <c r="B222" s="26"/>
      <c r="C222" s="26" t="s">
        <v>337</v>
      </c>
      <c r="D222" s="26" t="s">
        <v>136</v>
      </c>
      <c r="E222" s="26" t="s">
        <v>203</v>
      </c>
      <c r="F222" s="28">
        <f t="shared" si="11"/>
        <v>1.06863243572851</v>
      </c>
      <c r="G222" s="28">
        <f t="shared" si="12"/>
        <v>2.77894997083452</v>
      </c>
      <c r="H222" s="28">
        <f t="shared" si="13"/>
        <v>1.33491245944267</v>
      </c>
      <c r="I222" s="28">
        <f t="shared" si="14"/>
        <v>3.57322899546461</v>
      </c>
      <c r="J222" s="28">
        <f t="shared" si="15"/>
        <v>0.850575326120443</v>
      </c>
      <c r="K222" s="28">
        <f t="shared" si="16"/>
        <v>3.37188751622233</v>
      </c>
      <c r="L222" s="28">
        <f t="shared" si="17"/>
        <v>1.46848519587454</v>
      </c>
      <c r="M222" s="46"/>
      <c r="N222" s="46"/>
      <c r="O222" s="46"/>
      <c r="P222" s="46"/>
      <c r="R222" s="65" t="s">
        <v>470</v>
      </c>
      <c r="S222" s="51" t="s">
        <v>187</v>
      </c>
      <c r="T222" s="69" t="s">
        <v>478</v>
      </c>
      <c r="U222" s="74">
        <v>0.0100591715976331</v>
      </c>
      <c r="V222" s="61" t="s">
        <v>77</v>
      </c>
    </row>
    <row r="223" ht="14.5" spans="1:22">
      <c r="A223" s="35" t="s">
        <v>35</v>
      </c>
      <c r="B223" s="26"/>
      <c r="C223" s="26" t="s">
        <v>338</v>
      </c>
      <c r="D223" s="26" t="s">
        <v>218</v>
      </c>
      <c r="E223" s="26" t="s">
        <v>205</v>
      </c>
      <c r="F223" s="28">
        <f t="shared" si="11"/>
        <v>1.13609074478658</v>
      </c>
      <c r="G223" s="28">
        <f t="shared" si="12"/>
        <v>1.97127054134112</v>
      </c>
      <c r="H223" s="28">
        <f t="shared" si="13"/>
        <v>1.69357601723997</v>
      </c>
      <c r="I223" s="28">
        <f t="shared" si="14"/>
        <v>1.94901672488281</v>
      </c>
      <c r="J223" s="28">
        <f t="shared" si="15"/>
        <v>1.79307527030421</v>
      </c>
      <c r="K223" s="28">
        <f t="shared" si="16"/>
        <v>1.84887801791675</v>
      </c>
      <c r="L223" s="28">
        <f t="shared" si="17"/>
        <v>1.04395064107109</v>
      </c>
      <c r="M223" s="46"/>
      <c r="N223" s="29" t="s">
        <v>453</v>
      </c>
      <c r="O223" s="46"/>
      <c r="P223" s="46"/>
      <c r="R223" s="61" t="s">
        <v>470</v>
      </c>
      <c r="S223" s="51" t="s">
        <v>187</v>
      </c>
      <c r="T223" s="69" t="s">
        <v>479</v>
      </c>
      <c r="U223" s="74">
        <v>0.00829881656804734</v>
      </c>
      <c r="V223" s="61" t="s">
        <v>77</v>
      </c>
    </row>
    <row r="224" ht="14.5" spans="1:22">
      <c r="A224" s="35" t="s">
        <v>113</v>
      </c>
      <c r="B224" s="26"/>
      <c r="C224" s="26" t="s">
        <v>339</v>
      </c>
      <c r="D224" s="26" t="s">
        <v>222</v>
      </c>
      <c r="E224" s="26" t="s">
        <v>205</v>
      </c>
      <c r="F224" s="28">
        <f t="shared" si="11"/>
        <v>0.625499012835312</v>
      </c>
      <c r="G224" s="28">
        <f t="shared" si="12"/>
        <v>3.73758172416204</v>
      </c>
      <c r="H224" s="28">
        <f t="shared" si="13"/>
        <v>1.85511388291845</v>
      </c>
      <c r="I224" s="28">
        <f t="shared" si="14"/>
        <v>1.73201454828637</v>
      </c>
      <c r="J224" s="28">
        <f t="shared" si="15"/>
        <v>1.95157277249729</v>
      </c>
      <c r="K224" s="28">
        <f t="shared" si="16"/>
        <v>2.40881993890191</v>
      </c>
      <c r="L224" s="28">
        <f t="shared" si="17"/>
        <v>1.51942930251843</v>
      </c>
      <c r="M224" s="46"/>
      <c r="N224" s="46"/>
      <c r="O224" s="46"/>
      <c r="P224" s="46"/>
      <c r="R224" s="61" t="s">
        <v>470</v>
      </c>
      <c r="S224" s="51" t="s">
        <v>187</v>
      </c>
      <c r="T224" s="69" t="s">
        <v>480</v>
      </c>
      <c r="U224" s="74">
        <v>0</v>
      </c>
      <c r="V224" s="61" t="s">
        <v>77</v>
      </c>
    </row>
    <row r="225" ht="14.5" spans="1:22">
      <c r="A225" s="32" t="s">
        <v>61</v>
      </c>
      <c r="B225" s="26"/>
      <c r="C225" s="26" t="s">
        <v>340</v>
      </c>
      <c r="D225" s="26" t="s">
        <v>224</v>
      </c>
      <c r="E225" s="26" t="s">
        <v>205</v>
      </c>
      <c r="F225" s="28">
        <f t="shared" si="11"/>
        <v>2.79617406190913</v>
      </c>
      <c r="G225" s="28">
        <f t="shared" si="12"/>
        <v>2.2984118390272</v>
      </c>
      <c r="H225" s="28">
        <f t="shared" si="13"/>
        <v>1.61640285033003</v>
      </c>
      <c r="I225" s="28">
        <f t="shared" si="14"/>
        <v>1.20331649116124</v>
      </c>
      <c r="J225" s="28">
        <f t="shared" si="15"/>
        <v>0.523555351809373</v>
      </c>
      <c r="K225" s="28">
        <f t="shared" si="16"/>
        <v>0.103227509715273</v>
      </c>
      <c r="L225" s="28">
        <f t="shared" si="17"/>
        <v>0.200262592601172</v>
      </c>
      <c r="M225" s="46"/>
      <c r="N225" s="46"/>
      <c r="O225" s="46"/>
      <c r="P225" s="46"/>
      <c r="R225" s="61" t="s">
        <v>470</v>
      </c>
      <c r="S225" s="51" t="s">
        <v>187</v>
      </c>
      <c r="T225" s="69" t="s">
        <v>481</v>
      </c>
      <c r="U225" s="74">
        <v>0</v>
      </c>
      <c r="V225" s="61" t="s">
        <v>77</v>
      </c>
    </row>
    <row r="226" ht="14.5" spans="1:22">
      <c r="A226" s="31" t="s">
        <v>65</v>
      </c>
      <c r="B226" s="26"/>
      <c r="C226" s="26" t="s">
        <v>341</v>
      </c>
      <c r="D226" s="26" t="s">
        <v>226</v>
      </c>
      <c r="E226" s="26" t="s">
        <v>205</v>
      </c>
      <c r="F226" s="28">
        <f t="shared" si="11"/>
        <v>2.79617406190913</v>
      </c>
      <c r="G226" s="28">
        <f t="shared" si="12"/>
        <v>2.2984118390272</v>
      </c>
      <c r="H226" s="28">
        <f t="shared" si="13"/>
        <v>1.61640285033003</v>
      </c>
      <c r="I226" s="28">
        <f t="shared" si="14"/>
        <v>1.20331649116124</v>
      </c>
      <c r="J226" s="28">
        <f t="shared" si="15"/>
        <v>0.523555351809373</v>
      </c>
      <c r="K226" s="28">
        <f t="shared" si="16"/>
        <v>0.103227509715273</v>
      </c>
      <c r="L226" s="28">
        <f t="shared" si="17"/>
        <v>0.200262592601172</v>
      </c>
      <c r="M226" s="46"/>
      <c r="N226" s="46"/>
      <c r="O226" s="46"/>
      <c r="P226" s="46"/>
      <c r="R226" s="66" t="s">
        <v>470</v>
      </c>
      <c r="S226" s="51" t="s">
        <v>187</v>
      </c>
      <c r="T226" s="70" t="s">
        <v>482</v>
      </c>
      <c r="U226" s="74">
        <v>0</v>
      </c>
      <c r="V226" s="71" t="s">
        <v>77</v>
      </c>
    </row>
    <row r="227" ht="14.5" spans="1:22">
      <c r="A227" s="31" t="s">
        <v>70</v>
      </c>
      <c r="B227" s="26"/>
      <c r="C227" s="26" t="s">
        <v>342</v>
      </c>
      <c r="D227" s="26" t="s">
        <v>228</v>
      </c>
      <c r="E227" s="26" t="s">
        <v>205</v>
      </c>
      <c r="F227" s="28">
        <f t="shared" si="11"/>
        <v>1.13609074478658</v>
      </c>
      <c r="G227" s="28">
        <f t="shared" si="12"/>
        <v>1.97127054134112</v>
      </c>
      <c r="H227" s="28">
        <f t="shared" si="13"/>
        <v>1.69357601723997</v>
      </c>
      <c r="I227" s="28">
        <f t="shared" si="14"/>
        <v>1.94901672488281</v>
      </c>
      <c r="J227" s="28">
        <f t="shared" si="15"/>
        <v>1.79307527030421</v>
      </c>
      <c r="K227" s="28">
        <f t="shared" si="16"/>
        <v>1.84887801791675</v>
      </c>
      <c r="L227" s="28">
        <f t="shared" si="17"/>
        <v>1.04395064107109</v>
      </c>
      <c r="M227" s="46"/>
      <c r="N227" s="46"/>
      <c r="O227" s="46"/>
      <c r="P227" s="46"/>
      <c r="R227" s="61" t="s">
        <v>470</v>
      </c>
      <c r="S227" s="51" t="s">
        <v>189</v>
      </c>
      <c r="T227" s="69" t="s">
        <v>471</v>
      </c>
      <c r="U227" s="74">
        <v>0.0459541420118343</v>
      </c>
      <c r="V227" s="61" t="s">
        <v>77</v>
      </c>
    </row>
    <row r="228" ht="14.5" spans="1:22">
      <c r="A228" s="34" t="s">
        <v>75</v>
      </c>
      <c r="B228" s="26"/>
      <c r="C228" s="26" t="s">
        <v>343</v>
      </c>
      <c r="D228" s="26" t="s">
        <v>136</v>
      </c>
      <c r="E228" s="26" t="s">
        <v>205</v>
      </c>
      <c r="F228" s="28">
        <f t="shared" si="11"/>
        <v>1.06863243572851</v>
      </c>
      <c r="G228" s="28">
        <f t="shared" si="12"/>
        <v>2.77894997083452</v>
      </c>
      <c r="H228" s="28">
        <f t="shared" si="13"/>
        <v>1.33491245944267</v>
      </c>
      <c r="I228" s="28">
        <f t="shared" si="14"/>
        <v>3.57322899546461</v>
      </c>
      <c r="J228" s="28">
        <f t="shared" si="15"/>
        <v>0.850575326120443</v>
      </c>
      <c r="K228" s="28">
        <f t="shared" si="16"/>
        <v>3.37188751622233</v>
      </c>
      <c r="L228" s="28">
        <f t="shared" si="17"/>
        <v>1.46848519587454</v>
      </c>
      <c r="M228" s="46"/>
      <c r="N228" s="46"/>
      <c r="O228" s="46"/>
      <c r="P228" s="46"/>
      <c r="R228" s="61" t="s">
        <v>470</v>
      </c>
      <c r="S228" s="51" t="s">
        <v>189</v>
      </c>
      <c r="T228" s="69" t="s">
        <v>472</v>
      </c>
      <c r="U228" s="74">
        <v>0.00562130177514793</v>
      </c>
      <c r="V228" s="61" t="s">
        <v>77</v>
      </c>
    </row>
    <row r="229" ht="14.5" spans="1:22">
      <c r="A229" s="35" t="s">
        <v>35</v>
      </c>
      <c r="B229" s="26"/>
      <c r="C229" s="26" t="s">
        <v>344</v>
      </c>
      <c r="D229" s="26" t="s">
        <v>218</v>
      </c>
      <c r="E229" s="26" t="s">
        <v>207</v>
      </c>
      <c r="F229" s="28">
        <f t="shared" si="11"/>
        <v>1.13609074478658</v>
      </c>
      <c r="G229" s="28">
        <f t="shared" si="12"/>
        <v>1.97127054134112</v>
      </c>
      <c r="H229" s="28">
        <f t="shared" si="13"/>
        <v>1.69357601723997</v>
      </c>
      <c r="I229" s="28">
        <f t="shared" si="14"/>
        <v>1.94901672488281</v>
      </c>
      <c r="J229" s="28">
        <f t="shared" si="15"/>
        <v>1.79307527030421</v>
      </c>
      <c r="K229" s="28">
        <f t="shared" si="16"/>
        <v>1.84887801791675</v>
      </c>
      <c r="L229" s="28">
        <f t="shared" si="17"/>
        <v>1.04395064107109</v>
      </c>
      <c r="M229" s="46"/>
      <c r="N229" s="29" t="s">
        <v>454</v>
      </c>
      <c r="O229" s="46"/>
      <c r="P229" s="46"/>
      <c r="R229" s="61" t="s">
        <v>470</v>
      </c>
      <c r="S229" s="51" t="s">
        <v>189</v>
      </c>
      <c r="T229" s="69" t="s">
        <v>473</v>
      </c>
      <c r="U229" s="74">
        <v>0.00463757396449704</v>
      </c>
      <c r="V229" s="61" t="s">
        <v>77</v>
      </c>
    </row>
    <row r="230" ht="14.5" spans="1:22">
      <c r="A230" s="35" t="s">
        <v>113</v>
      </c>
      <c r="B230" s="26"/>
      <c r="C230" s="26" t="s">
        <v>345</v>
      </c>
      <c r="D230" s="26" t="s">
        <v>222</v>
      </c>
      <c r="E230" s="26" t="s">
        <v>207</v>
      </c>
      <c r="F230" s="28">
        <f t="shared" si="11"/>
        <v>0.625499012835312</v>
      </c>
      <c r="G230" s="28">
        <f t="shared" si="12"/>
        <v>3.73758172416204</v>
      </c>
      <c r="H230" s="28">
        <f t="shared" si="13"/>
        <v>1.85511388291845</v>
      </c>
      <c r="I230" s="28">
        <f t="shared" si="14"/>
        <v>1.73201454828637</v>
      </c>
      <c r="J230" s="28">
        <f t="shared" si="15"/>
        <v>1.95157277249729</v>
      </c>
      <c r="K230" s="28">
        <f t="shared" si="16"/>
        <v>2.40881993890191</v>
      </c>
      <c r="L230" s="28">
        <f t="shared" si="17"/>
        <v>1.51942930251843</v>
      </c>
      <c r="M230" s="46"/>
      <c r="N230" s="46"/>
      <c r="O230" s="46"/>
      <c r="P230" s="46"/>
      <c r="R230" s="65" t="s">
        <v>470</v>
      </c>
      <c r="S230" s="51" t="s">
        <v>189</v>
      </c>
      <c r="T230" s="69" t="s">
        <v>474</v>
      </c>
      <c r="U230" s="74">
        <v>0.689312130177515</v>
      </c>
      <c r="V230" s="61" t="s">
        <v>77</v>
      </c>
    </row>
    <row r="231" ht="14.5" spans="1:22">
      <c r="A231" s="32" t="s">
        <v>61</v>
      </c>
      <c r="B231" s="26"/>
      <c r="C231" s="26" t="s">
        <v>346</v>
      </c>
      <c r="D231" s="26" t="s">
        <v>224</v>
      </c>
      <c r="E231" s="26" t="s">
        <v>207</v>
      </c>
      <c r="F231" s="28">
        <f t="shared" si="11"/>
        <v>2.79617406190913</v>
      </c>
      <c r="G231" s="28">
        <f t="shared" si="12"/>
        <v>2.2984118390272</v>
      </c>
      <c r="H231" s="28">
        <f t="shared" si="13"/>
        <v>1.61640285033003</v>
      </c>
      <c r="I231" s="28">
        <f t="shared" si="14"/>
        <v>1.20331649116124</v>
      </c>
      <c r="J231" s="28">
        <f t="shared" si="15"/>
        <v>0.523555351809373</v>
      </c>
      <c r="K231" s="28">
        <f t="shared" si="16"/>
        <v>0.103227509715273</v>
      </c>
      <c r="L231" s="28">
        <f t="shared" si="17"/>
        <v>0.200262592601172</v>
      </c>
      <c r="M231" s="46"/>
      <c r="N231" s="46"/>
      <c r="O231" s="46"/>
      <c r="P231" s="46"/>
      <c r="R231" s="61" t="s">
        <v>470</v>
      </c>
      <c r="S231" s="51" t="s">
        <v>189</v>
      </c>
      <c r="T231" s="69" t="s">
        <v>475</v>
      </c>
      <c r="U231" s="74">
        <v>0.0843195266272189</v>
      </c>
      <c r="V231" s="61" t="s">
        <v>77</v>
      </c>
    </row>
    <row r="232" ht="14.5" spans="1:22">
      <c r="A232" s="31" t="s">
        <v>65</v>
      </c>
      <c r="B232" s="26"/>
      <c r="C232" s="26" t="s">
        <v>347</v>
      </c>
      <c r="D232" s="26" t="s">
        <v>226</v>
      </c>
      <c r="E232" s="26" t="s">
        <v>207</v>
      </c>
      <c r="F232" s="28">
        <f t="shared" si="11"/>
        <v>2.79617406190913</v>
      </c>
      <c r="G232" s="28">
        <f t="shared" si="12"/>
        <v>2.2984118390272</v>
      </c>
      <c r="H232" s="28">
        <f t="shared" si="13"/>
        <v>1.61640285033003</v>
      </c>
      <c r="I232" s="28">
        <f t="shared" si="14"/>
        <v>1.20331649116124</v>
      </c>
      <c r="J232" s="28">
        <f t="shared" si="15"/>
        <v>0.523555351809373</v>
      </c>
      <c r="K232" s="28">
        <f t="shared" si="16"/>
        <v>0.103227509715273</v>
      </c>
      <c r="L232" s="28">
        <f t="shared" si="17"/>
        <v>0.200262592601172</v>
      </c>
      <c r="M232" s="46"/>
      <c r="N232" s="46"/>
      <c r="O232" s="46"/>
      <c r="P232" s="46"/>
      <c r="R232" s="61" t="s">
        <v>470</v>
      </c>
      <c r="S232" s="51" t="s">
        <v>189</v>
      </c>
      <c r="T232" s="69" t="s">
        <v>476</v>
      </c>
      <c r="U232" s="74">
        <v>0.0695636094674556</v>
      </c>
      <c r="V232" s="61" t="s">
        <v>77</v>
      </c>
    </row>
    <row r="233" ht="14.5" spans="1:22">
      <c r="A233" s="31" t="s">
        <v>70</v>
      </c>
      <c r="B233" s="26"/>
      <c r="C233" s="26" t="s">
        <v>348</v>
      </c>
      <c r="D233" s="26" t="s">
        <v>228</v>
      </c>
      <c r="E233" s="26" t="s">
        <v>207</v>
      </c>
      <c r="F233" s="28">
        <f t="shared" si="11"/>
        <v>1.13609074478658</v>
      </c>
      <c r="G233" s="28">
        <f t="shared" si="12"/>
        <v>1.97127054134112</v>
      </c>
      <c r="H233" s="28">
        <f t="shared" si="13"/>
        <v>1.69357601723997</v>
      </c>
      <c r="I233" s="28">
        <f t="shared" si="14"/>
        <v>1.94901672488281</v>
      </c>
      <c r="J233" s="28">
        <f t="shared" si="15"/>
        <v>1.79307527030421</v>
      </c>
      <c r="K233" s="28">
        <f t="shared" si="16"/>
        <v>1.84887801791675</v>
      </c>
      <c r="L233" s="28">
        <f t="shared" si="17"/>
        <v>1.04395064107109</v>
      </c>
      <c r="M233" s="46"/>
      <c r="N233" s="46"/>
      <c r="O233" s="46"/>
      <c r="P233" s="46"/>
      <c r="R233" s="61" t="s">
        <v>470</v>
      </c>
      <c r="S233" s="51" t="s">
        <v>189</v>
      </c>
      <c r="T233" s="69" t="s">
        <v>477</v>
      </c>
      <c r="U233" s="74">
        <v>0.0822337278106509</v>
      </c>
      <c r="V233" s="61" t="s">
        <v>77</v>
      </c>
    </row>
    <row r="234" ht="14.5" spans="1:22">
      <c r="A234" s="34" t="s">
        <v>75</v>
      </c>
      <c r="B234" s="26"/>
      <c r="C234" s="26" t="s">
        <v>349</v>
      </c>
      <c r="D234" s="26" t="s">
        <v>136</v>
      </c>
      <c r="E234" s="26" t="s">
        <v>207</v>
      </c>
      <c r="F234" s="28">
        <f t="shared" si="11"/>
        <v>1.06863243572851</v>
      </c>
      <c r="G234" s="28">
        <f t="shared" si="12"/>
        <v>2.77894997083452</v>
      </c>
      <c r="H234" s="28">
        <f t="shared" si="13"/>
        <v>1.33491245944267</v>
      </c>
      <c r="I234" s="28">
        <f t="shared" si="14"/>
        <v>3.57322899546461</v>
      </c>
      <c r="J234" s="28">
        <f t="shared" si="15"/>
        <v>0.850575326120443</v>
      </c>
      <c r="K234" s="28">
        <f t="shared" si="16"/>
        <v>3.37188751622233</v>
      </c>
      <c r="L234" s="28">
        <f t="shared" si="17"/>
        <v>1.46848519587454</v>
      </c>
      <c r="M234" s="46"/>
      <c r="N234" s="46"/>
      <c r="O234" s="46"/>
      <c r="P234" s="46"/>
      <c r="R234" s="65" t="s">
        <v>470</v>
      </c>
      <c r="S234" s="51" t="s">
        <v>189</v>
      </c>
      <c r="T234" s="69" t="s">
        <v>478</v>
      </c>
      <c r="U234" s="74">
        <v>0.0100591715976331</v>
      </c>
      <c r="V234" s="61" t="s">
        <v>77</v>
      </c>
    </row>
    <row r="235" ht="14.5" spans="1:22">
      <c r="A235" s="35" t="s">
        <v>35</v>
      </c>
      <c r="B235" s="26"/>
      <c r="C235" s="26" t="s">
        <v>350</v>
      </c>
      <c r="D235" s="26" t="s">
        <v>218</v>
      </c>
      <c r="E235" s="26" t="s">
        <v>209</v>
      </c>
      <c r="F235" s="28">
        <f t="shared" si="11"/>
        <v>1.13609074478658</v>
      </c>
      <c r="G235" s="28">
        <f t="shared" si="12"/>
        <v>1.97127054134112</v>
      </c>
      <c r="H235" s="28">
        <f t="shared" si="13"/>
        <v>1.69357601723997</v>
      </c>
      <c r="I235" s="28">
        <f t="shared" si="14"/>
        <v>1.94901672488281</v>
      </c>
      <c r="J235" s="28">
        <f t="shared" si="15"/>
        <v>1.79307527030421</v>
      </c>
      <c r="K235" s="28">
        <f t="shared" si="16"/>
        <v>1.84887801791675</v>
      </c>
      <c r="L235" s="28">
        <f t="shared" si="17"/>
        <v>1.04395064107109</v>
      </c>
      <c r="M235" s="46"/>
      <c r="N235" s="29" t="s">
        <v>455</v>
      </c>
      <c r="O235" s="46"/>
      <c r="P235" s="46"/>
      <c r="R235" s="61" t="s">
        <v>470</v>
      </c>
      <c r="S235" s="51" t="s">
        <v>189</v>
      </c>
      <c r="T235" s="69" t="s">
        <v>479</v>
      </c>
      <c r="U235" s="74">
        <v>0.00829881656804734</v>
      </c>
      <c r="V235" s="61" t="s">
        <v>77</v>
      </c>
    </row>
    <row r="236" ht="14.5" spans="1:22">
      <c r="A236" s="35" t="s">
        <v>113</v>
      </c>
      <c r="B236" s="26"/>
      <c r="C236" s="26" t="s">
        <v>351</v>
      </c>
      <c r="D236" s="26" t="s">
        <v>222</v>
      </c>
      <c r="E236" s="26" t="s">
        <v>209</v>
      </c>
      <c r="F236" s="28">
        <f t="shared" si="11"/>
        <v>0.625499012835312</v>
      </c>
      <c r="G236" s="28">
        <f t="shared" si="12"/>
        <v>3.73758172416204</v>
      </c>
      <c r="H236" s="28">
        <f t="shared" si="13"/>
        <v>1.85511388291845</v>
      </c>
      <c r="I236" s="28">
        <f t="shared" si="14"/>
        <v>1.73201454828637</v>
      </c>
      <c r="J236" s="28">
        <f t="shared" si="15"/>
        <v>1.95157277249729</v>
      </c>
      <c r="K236" s="28">
        <f t="shared" si="16"/>
        <v>2.40881993890191</v>
      </c>
      <c r="L236" s="28">
        <f t="shared" si="17"/>
        <v>1.51942930251843</v>
      </c>
      <c r="M236" s="46"/>
      <c r="N236" s="46"/>
      <c r="O236" s="46"/>
      <c r="P236" s="46"/>
      <c r="R236" s="61" t="s">
        <v>470</v>
      </c>
      <c r="S236" s="51" t="s">
        <v>189</v>
      </c>
      <c r="T236" s="69" t="s">
        <v>480</v>
      </c>
      <c r="U236" s="74">
        <v>0</v>
      </c>
      <c r="V236" s="61" t="s">
        <v>77</v>
      </c>
    </row>
    <row r="237" ht="14.5" spans="1:22">
      <c r="A237" s="32" t="s">
        <v>61</v>
      </c>
      <c r="B237" s="26"/>
      <c r="C237" s="26" t="s">
        <v>352</v>
      </c>
      <c r="D237" s="26" t="s">
        <v>224</v>
      </c>
      <c r="E237" s="26" t="s">
        <v>209</v>
      </c>
      <c r="F237" s="28">
        <f t="shared" si="11"/>
        <v>2.79617406190913</v>
      </c>
      <c r="G237" s="28">
        <f t="shared" si="12"/>
        <v>2.2984118390272</v>
      </c>
      <c r="H237" s="28">
        <f t="shared" si="13"/>
        <v>1.61640285033003</v>
      </c>
      <c r="I237" s="28">
        <f t="shared" si="14"/>
        <v>1.20331649116124</v>
      </c>
      <c r="J237" s="28">
        <f t="shared" si="15"/>
        <v>0.523555351809373</v>
      </c>
      <c r="K237" s="28">
        <f t="shared" si="16"/>
        <v>0.103227509715273</v>
      </c>
      <c r="L237" s="28">
        <f t="shared" si="17"/>
        <v>0.200262592601172</v>
      </c>
      <c r="M237" s="46"/>
      <c r="N237" s="46"/>
      <c r="O237" s="46"/>
      <c r="P237" s="46"/>
      <c r="R237" s="61" t="s">
        <v>470</v>
      </c>
      <c r="S237" s="51" t="s">
        <v>189</v>
      </c>
      <c r="T237" s="69" t="s">
        <v>481</v>
      </c>
      <c r="U237" s="74">
        <v>0</v>
      </c>
      <c r="V237" s="61" t="s">
        <v>77</v>
      </c>
    </row>
    <row r="238" ht="14.5" spans="1:22">
      <c r="A238" s="31" t="s">
        <v>65</v>
      </c>
      <c r="B238" s="26"/>
      <c r="C238" s="26" t="s">
        <v>353</v>
      </c>
      <c r="D238" s="26" t="s">
        <v>226</v>
      </c>
      <c r="E238" s="26" t="s">
        <v>209</v>
      </c>
      <c r="F238" s="28">
        <f t="shared" si="11"/>
        <v>2.79617406190913</v>
      </c>
      <c r="G238" s="28">
        <f t="shared" si="12"/>
        <v>2.2984118390272</v>
      </c>
      <c r="H238" s="28">
        <f t="shared" si="13"/>
        <v>1.61640285033003</v>
      </c>
      <c r="I238" s="28">
        <f t="shared" si="14"/>
        <v>1.20331649116124</v>
      </c>
      <c r="J238" s="28">
        <f t="shared" si="15"/>
        <v>0.523555351809373</v>
      </c>
      <c r="K238" s="28">
        <f t="shared" si="16"/>
        <v>0.103227509715273</v>
      </c>
      <c r="L238" s="28">
        <f t="shared" si="17"/>
        <v>0.200262592601172</v>
      </c>
      <c r="M238" s="46"/>
      <c r="N238" s="46"/>
      <c r="O238" s="46"/>
      <c r="P238" s="46"/>
      <c r="R238" s="66" t="s">
        <v>470</v>
      </c>
      <c r="S238" s="51" t="s">
        <v>189</v>
      </c>
      <c r="T238" s="70" t="s">
        <v>482</v>
      </c>
      <c r="U238" s="74">
        <v>0</v>
      </c>
      <c r="V238" s="71" t="s">
        <v>77</v>
      </c>
    </row>
    <row r="239" ht="14.5" spans="1:22">
      <c r="A239" s="31" t="s">
        <v>70</v>
      </c>
      <c r="B239" s="26"/>
      <c r="C239" s="26" t="s">
        <v>354</v>
      </c>
      <c r="D239" s="26" t="s">
        <v>228</v>
      </c>
      <c r="E239" s="26" t="s">
        <v>209</v>
      </c>
      <c r="F239" s="28">
        <f t="shared" si="11"/>
        <v>1.13609074478658</v>
      </c>
      <c r="G239" s="28">
        <f t="shared" si="12"/>
        <v>1.97127054134112</v>
      </c>
      <c r="H239" s="28">
        <f t="shared" si="13"/>
        <v>1.69357601723997</v>
      </c>
      <c r="I239" s="28">
        <f t="shared" si="14"/>
        <v>1.94901672488281</v>
      </c>
      <c r="J239" s="28">
        <f t="shared" si="15"/>
        <v>1.79307527030421</v>
      </c>
      <c r="K239" s="28">
        <f t="shared" si="16"/>
        <v>1.84887801791675</v>
      </c>
      <c r="L239" s="28">
        <f t="shared" si="17"/>
        <v>1.04395064107109</v>
      </c>
      <c r="M239" s="46"/>
      <c r="N239" s="46"/>
      <c r="O239" s="46"/>
      <c r="P239" s="46"/>
      <c r="R239" s="61" t="s">
        <v>470</v>
      </c>
      <c r="S239" s="51" t="s">
        <v>191</v>
      </c>
      <c r="T239" s="69" t="s">
        <v>471</v>
      </c>
      <c r="U239" s="74">
        <v>0.0459541420118343</v>
      </c>
      <c r="V239" s="61" t="s">
        <v>77</v>
      </c>
    </row>
    <row r="240" ht="14.5" spans="1:22">
      <c r="A240" s="34" t="s">
        <v>75</v>
      </c>
      <c r="B240" s="26"/>
      <c r="C240" s="26" t="s">
        <v>355</v>
      </c>
      <c r="D240" s="26" t="s">
        <v>136</v>
      </c>
      <c r="E240" s="26" t="s">
        <v>209</v>
      </c>
      <c r="F240" s="28">
        <f t="shared" si="11"/>
        <v>1.06863243572851</v>
      </c>
      <c r="G240" s="28">
        <f t="shared" si="12"/>
        <v>2.77894997083452</v>
      </c>
      <c r="H240" s="28">
        <f t="shared" si="13"/>
        <v>1.33491245944267</v>
      </c>
      <c r="I240" s="28">
        <f t="shared" si="14"/>
        <v>3.57322899546461</v>
      </c>
      <c r="J240" s="28">
        <f t="shared" si="15"/>
        <v>0.850575326120443</v>
      </c>
      <c r="K240" s="28">
        <f t="shared" si="16"/>
        <v>3.37188751622233</v>
      </c>
      <c r="L240" s="28">
        <f t="shared" si="17"/>
        <v>1.46848519587454</v>
      </c>
      <c r="M240" s="46"/>
      <c r="N240" s="46"/>
      <c r="O240" s="46"/>
      <c r="P240" s="46"/>
      <c r="R240" s="61" t="s">
        <v>470</v>
      </c>
      <c r="S240" s="51" t="s">
        <v>191</v>
      </c>
      <c r="T240" s="69" t="s">
        <v>472</v>
      </c>
      <c r="U240" s="74">
        <v>0.00562130177514793</v>
      </c>
      <c r="V240" s="61" t="s">
        <v>77</v>
      </c>
    </row>
    <row r="241" ht="14.5" spans="1:22">
      <c r="A241" s="35" t="s">
        <v>35</v>
      </c>
      <c r="B241" s="26"/>
      <c r="C241" s="26" t="s">
        <v>356</v>
      </c>
      <c r="D241" s="26" t="s">
        <v>218</v>
      </c>
      <c r="E241" s="26" t="s">
        <v>211</v>
      </c>
      <c r="F241" s="28">
        <f t="shared" si="11"/>
        <v>1.13609074478658</v>
      </c>
      <c r="G241" s="28">
        <f t="shared" si="12"/>
        <v>1.97127054134112</v>
      </c>
      <c r="H241" s="28">
        <f t="shared" si="13"/>
        <v>1.69357601723997</v>
      </c>
      <c r="I241" s="28">
        <f t="shared" si="14"/>
        <v>1.94901672488281</v>
      </c>
      <c r="J241" s="28">
        <f t="shared" si="15"/>
        <v>1.79307527030421</v>
      </c>
      <c r="K241" s="28">
        <f t="shared" si="16"/>
        <v>1.84887801791675</v>
      </c>
      <c r="L241" s="28">
        <f t="shared" si="17"/>
        <v>1.04395064107109</v>
      </c>
      <c r="M241" s="46"/>
      <c r="N241" s="29" t="s">
        <v>456</v>
      </c>
      <c r="O241" s="46"/>
      <c r="P241" s="46"/>
      <c r="R241" s="61" t="s">
        <v>470</v>
      </c>
      <c r="S241" s="51" t="s">
        <v>191</v>
      </c>
      <c r="T241" s="69" t="s">
        <v>473</v>
      </c>
      <c r="U241" s="74">
        <v>0.00463757396449704</v>
      </c>
      <c r="V241" s="61" t="s">
        <v>77</v>
      </c>
    </row>
    <row r="242" ht="14.5" spans="1:22">
      <c r="A242" s="35" t="s">
        <v>113</v>
      </c>
      <c r="B242" s="26"/>
      <c r="C242" s="26" t="s">
        <v>357</v>
      </c>
      <c r="D242" s="26" t="s">
        <v>222</v>
      </c>
      <c r="E242" s="26" t="s">
        <v>211</v>
      </c>
      <c r="F242" s="28">
        <f t="shared" si="11"/>
        <v>0.625499012835312</v>
      </c>
      <c r="G242" s="28">
        <f t="shared" si="12"/>
        <v>3.73758172416204</v>
      </c>
      <c r="H242" s="28">
        <f t="shared" si="13"/>
        <v>1.85511388291845</v>
      </c>
      <c r="I242" s="28">
        <f t="shared" si="14"/>
        <v>1.73201454828637</v>
      </c>
      <c r="J242" s="28">
        <f t="shared" si="15"/>
        <v>1.95157277249729</v>
      </c>
      <c r="K242" s="28">
        <f t="shared" si="16"/>
        <v>2.40881993890191</v>
      </c>
      <c r="L242" s="28">
        <f t="shared" si="17"/>
        <v>1.51942930251843</v>
      </c>
      <c r="M242" s="46"/>
      <c r="N242" s="46"/>
      <c r="O242" s="46"/>
      <c r="P242" s="46"/>
      <c r="R242" s="65" t="s">
        <v>470</v>
      </c>
      <c r="S242" s="51" t="s">
        <v>191</v>
      </c>
      <c r="T242" s="69" t="s">
        <v>474</v>
      </c>
      <c r="U242" s="74">
        <v>0.689312130177515</v>
      </c>
      <c r="V242" s="61" t="s">
        <v>77</v>
      </c>
    </row>
    <row r="243" ht="14.5" spans="1:22">
      <c r="A243" s="32" t="s">
        <v>61</v>
      </c>
      <c r="B243" s="26"/>
      <c r="C243" s="26" t="s">
        <v>358</v>
      </c>
      <c r="D243" s="26" t="s">
        <v>224</v>
      </c>
      <c r="E243" s="26" t="s">
        <v>211</v>
      </c>
      <c r="F243" s="28">
        <f t="shared" si="11"/>
        <v>2.79617406190913</v>
      </c>
      <c r="G243" s="28">
        <f t="shared" si="12"/>
        <v>2.2984118390272</v>
      </c>
      <c r="H243" s="28">
        <f t="shared" si="13"/>
        <v>1.61640285033003</v>
      </c>
      <c r="I243" s="28">
        <f t="shared" si="14"/>
        <v>1.20331649116124</v>
      </c>
      <c r="J243" s="28">
        <f t="shared" si="15"/>
        <v>0.523555351809373</v>
      </c>
      <c r="K243" s="28">
        <f t="shared" si="16"/>
        <v>0.103227509715273</v>
      </c>
      <c r="L243" s="28">
        <f t="shared" si="17"/>
        <v>0.200262592601172</v>
      </c>
      <c r="M243" s="46"/>
      <c r="N243" s="46"/>
      <c r="O243" s="46"/>
      <c r="P243" s="46"/>
      <c r="R243" s="61" t="s">
        <v>470</v>
      </c>
      <c r="S243" s="51" t="s">
        <v>191</v>
      </c>
      <c r="T243" s="69" t="s">
        <v>475</v>
      </c>
      <c r="U243" s="74">
        <v>0.0843195266272189</v>
      </c>
      <c r="V243" s="61" t="s">
        <v>77</v>
      </c>
    </row>
    <row r="244" ht="14.5" spans="1:22">
      <c r="A244" s="31" t="s">
        <v>65</v>
      </c>
      <c r="B244" s="26"/>
      <c r="C244" s="26" t="s">
        <v>359</v>
      </c>
      <c r="D244" s="26" t="s">
        <v>226</v>
      </c>
      <c r="E244" s="26" t="s">
        <v>211</v>
      </c>
      <c r="F244" s="28">
        <f t="shared" si="11"/>
        <v>2.79617406190913</v>
      </c>
      <c r="G244" s="28">
        <f t="shared" si="12"/>
        <v>2.2984118390272</v>
      </c>
      <c r="H244" s="28">
        <f t="shared" si="13"/>
        <v>1.61640285033003</v>
      </c>
      <c r="I244" s="28">
        <f t="shared" si="14"/>
        <v>1.20331649116124</v>
      </c>
      <c r="J244" s="28">
        <f t="shared" si="15"/>
        <v>0.523555351809373</v>
      </c>
      <c r="K244" s="28">
        <f t="shared" si="16"/>
        <v>0.103227509715273</v>
      </c>
      <c r="L244" s="28">
        <f t="shared" si="17"/>
        <v>0.200262592601172</v>
      </c>
      <c r="M244" s="46"/>
      <c r="N244" s="46"/>
      <c r="O244" s="46"/>
      <c r="P244" s="46"/>
      <c r="R244" s="61" t="s">
        <v>470</v>
      </c>
      <c r="S244" s="51" t="s">
        <v>191</v>
      </c>
      <c r="T244" s="69" t="s">
        <v>476</v>
      </c>
      <c r="U244" s="74">
        <v>0.0695636094674556</v>
      </c>
      <c r="V244" s="61" t="s">
        <v>77</v>
      </c>
    </row>
    <row r="245" ht="14.5" spans="1:22">
      <c r="A245" s="31" t="s">
        <v>70</v>
      </c>
      <c r="B245" s="26"/>
      <c r="C245" s="26" t="s">
        <v>360</v>
      </c>
      <c r="D245" s="26" t="s">
        <v>228</v>
      </c>
      <c r="E245" s="26" t="s">
        <v>211</v>
      </c>
      <c r="F245" s="28">
        <f t="shared" si="11"/>
        <v>1.13609074478658</v>
      </c>
      <c r="G245" s="28">
        <f t="shared" si="12"/>
        <v>1.97127054134112</v>
      </c>
      <c r="H245" s="28">
        <f t="shared" si="13"/>
        <v>1.69357601723997</v>
      </c>
      <c r="I245" s="28">
        <f t="shared" si="14"/>
        <v>1.94901672488281</v>
      </c>
      <c r="J245" s="28">
        <f t="shared" si="15"/>
        <v>1.79307527030421</v>
      </c>
      <c r="K245" s="28">
        <f t="shared" si="16"/>
        <v>1.84887801791675</v>
      </c>
      <c r="L245" s="28">
        <f t="shared" si="17"/>
        <v>1.04395064107109</v>
      </c>
      <c r="M245" s="46"/>
      <c r="N245" s="46"/>
      <c r="O245" s="46"/>
      <c r="P245" s="46"/>
      <c r="R245" s="61" t="s">
        <v>470</v>
      </c>
      <c r="S245" s="51" t="s">
        <v>191</v>
      </c>
      <c r="T245" s="69" t="s">
        <v>477</v>
      </c>
      <c r="U245" s="74">
        <v>0.0822337278106509</v>
      </c>
      <c r="V245" s="61" t="s">
        <v>77</v>
      </c>
    </row>
    <row r="246" ht="14.5" spans="1:22">
      <c r="A246" s="34" t="s">
        <v>75</v>
      </c>
      <c r="B246" s="26"/>
      <c r="C246" s="26" t="s">
        <v>361</v>
      </c>
      <c r="D246" s="26" t="s">
        <v>136</v>
      </c>
      <c r="E246" s="26" t="s">
        <v>211</v>
      </c>
      <c r="F246" s="28">
        <f t="shared" si="11"/>
        <v>1.06863243572851</v>
      </c>
      <c r="G246" s="28">
        <f t="shared" si="12"/>
        <v>2.77894997083452</v>
      </c>
      <c r="H246" s="28">
        <f t="shared" si="13"/>
        <v>1.33491245944267</v>
      </c>
      <c r="I246" s="28">
        <f t="shared" si="14"/>
        <v>3.57322899546461</v>
      </c>
      <c r="J246" s="28">
        <f t="shared" si="15"/>
        <v>0.850575326120443</v>
      </c>
      <c r="K246" s="28">
        <f t="shared" si="16"/>
        <v>3.37188751622233</v>
      </c>
      <c r="L246" s="28">
        <f t="shared" si="17"/>
        <v>1.46848519587454</v>
      </c>
      <c r="M246" s="46"/>
      <c r="N246" s="46"/>
      <c r="O246" s="46"/>
      <c r="P246" s="46"/>
      <c r="R246" s="65" t="s">
        <v>470</v>
      </c>
      <c r="S246" s="51" t="s">
        <v>191</v>
      </c>
      <c r="T246" s="69" t="s">
        <v>478</v>
      </c>
      <c r="U246" s="74">
        <v>0.0100591715976331</v>
      </c>
      <c r="V246" s="61" t="s">
        <v>77</v>
      </c>
    </row>
    <row r="247" ht="14.5" spans="1:22">
      <c r="A247" s="35" t="s">
        <v>35</v>
      </c>
      <c r="B247" s="26"/>
      <c r="C247" s="26" t="s">
        <v>362</v>
      </c>
      <c r="D247" s="26" t="s">
        <v>218</v>
      </c>
      <c r="E247" s="26" t="s">
        <v>213</v>
      </c>
      <c r="F247" s="28">
        <f t="shared" si="11"/>
        <v>1.13609074478658</v>
      </c>
      <c r="G247" s="28">
        <f t="shared" si="12"/>
        <v>1.97127054134112</v>
      </c>
      <c r="H247" s="28">
        <f t="shared" si="13"/>
        <v>1.69357601723997</v>
      </c>
      <c r="I247" s="28">
        <f t="shared" si="14"/>
        <v>1.94901672488281</v>
      </c>
      <c r="J247" s="28">
        <f t="shared" si="15"/>
        <v>1.79307527030421</v>
      </c>
      <c r="K247" s="28">
        <f t="shared" si="16"/>
        <v>1.84887801791675</v>
      </c>
      <c r="L247" s="28">
        <f t="shared" si="17"/>
        <v>1.04395064107109</v>
      </c>
      <c r="M247" s="46"/>
      <c r="N247" s="29" t="s">
        <v>457</v>
      </c>
      <c r="O247" s="46"/>
      <c r="P247" s="46"/>
      <c r="R247" s="61" t="s">
        <v>470</v>
      </c>
      <c r="S247" s="51" t="s">
        <v>191</v>
      </c>
      <c r="T247" s="69" t="s">
        <v>479</v>
      </c>
      <c r="U247" s="74">
        <v>0.00829881656804734</v>
      </c>
      <c r="V247" s="61" t="s">
        <v>77</v>
      </c>
    </row>
    <row r="248" ht="14.5" spans="1:22">
      <c r="A248" s="35" t="s">
        <v>113</v>
      </c>
      <c r="B248" s="26"/>
      <c r="C248" s="26" t="s">
        <v>363</v>
      </c>
      <c r="D248" s="26" t="s">
        <v>222</v>
      </c>
      <c r="E248" s="26" t="s">
        <v>213</v>
      </c>
      <c r="F248" s="28">
        <f t="shared" si="11"/>
        <v>0.625499012835312</v>
      </c>
      <c r="G248" s="28">
        <f t="shared" si="12"/>
        <v>3.73758172416204</v>
      </c>
      <c r="H248" s="28">
        <f t="shared" si="13"/>
        <v>1.85511388291845</v>
      </c>
      <c r="I248" s="28">
        <f t="shared" si="14"/>
        <v>1.73201454828637</v>
      </c>
      <c r="J248" s="28">
        <f t="shared" si="15"/>
        <v>1.95157277249729</v>
      </c>
      <c r="K248" s="28">
        <f t="shared" si="16"/>
        <v>2.40881993890191</v>
      </c>
      <c r="L248" s="28">
        <f t="shared" si="17"/>
        <v>1.51942930251843</v>
      </c>
      <c r="M248" s="46"/>
      <c r="N248" s="46"/>
      <c r="O248" s="46"/>
      <c r="P248" s="46"/>
      <c r="R248" s="61" t="s">
        <v>470</v>
      </c>
      <c r="S248" s="51" t="s">
        <v>191</v>
      </c>
      <c r="T248" s="69" t="s">
        <v>480</v>
      </c>
      <c r="U248" s="74">
        <v>0</v>
      </c>
      <c r="V248" s="61" t="s">
        <v>77</v>
      </c>
    </row>
    <row r="249" ht="14.5" spans="1:22">
      <c r="A249" s="32" t="s">
        <v>61</v>
      </c>
      <c r="B249" s="26"/>
      <c r="C249" s="26" t="s">
        <v>364</v>
      </c>
      <c r="D249" s="26" t="s">
        <v>224</v>
      </c>
      <c r="E249" s="26" t="s">
        <v>213</v>
      </c>
      <c r="F249" s="28">
        <f t="shared" si="11"/>
        <v>2.79617406190913</v>
      </c>
      <c r="G249" s="28">
        <f t="shared" si="12"/>
        <v>2.2984118390272</v>
      </c>
      <c r="H249" s="28">
        <f t="shared" si="13"/>
        <v>1.61640285033003</v>
      </c>
      <c r="I249" s="28">
        <f t="shared" si="14"/>
        <v>1.20331649116124</v>
      </c>
      <c r="J249" s="28">
        <f t="shared" si="15"/>
        <v>0.523555351809373</v>
      </c>
      <c r="K249" s="28">
        <f t="shared" si="16"/>
        <v>0.103227509715273</v>
      </c>
      <c r="L249" s="28">
        <f t="shared" si="17"/>
        <v>0.200262592601172</v>
      </c>
      <c r="M249" s="46"/>
      <c r="N249" s="46"/>
      <c r="O249" s="46"/>
      <c r="P249" s="46"/>
      <c r="R249" s="61" t="s">
        <v>470</v>
      </c>
      <c r="S249" s="51" t="s">
        <v>191</v>
      </c>
      <c r="T249" s="69" t="s">
        <v>481</v>
      </c>
      <c r="U249" s="74">
        <v>0</v>
      </c>
      <c r="V249" s="61" t="s">
        <v>77</v>
      </c>
    </row>
    <row r="250" ht="14.5" spans="1:22">
      <c r="A250" s="31" t="s">
        <v>65</v>
      </c>
      <c r="B250" s="26"/>
      <c r="C250" s="26" t="s">
        <v>365</v>
      </c>
      <c r="D250" s="26" t="s">
        <v>226</v>
      </c>
      <c r="E250" s="26" t="s">
        <v>213</v>
      </c>
      <c r="F250" s="28">
        <f t="shared" si="11"/>
        <v>2.79617406190913</v>
      </c>
      <c r="G250" s="28">
        <f t="shared" si="12"/>
        <v>2.2984118390272</v>
      </c>
      <c r="H250" s="28">
        <f t="shared" si="13"/>
        <v>1.61640285033003</v>
      </c>
      <c r="I250" s="28">
        <f t="shared" si="14"/>
        <v>1.20331649116124</v>
      </c>
      <c r="J250" s="28">
        <f t="shared" si="15"/>
        <v>0.523555351809373</v>
      </c>
      <c r="K250" s="28">
        <f t="shared" si="16"/>
        <v>0.103227509715273</v>
      </c>
      <c r="L250" s="28">
        <f t="shared" si="17"/>
        <v>0.200262592601172</v>
      </c>
      <c r="M250" s="46"/>
      <c r="N250" s="46"/>
      <c r="O250" s="46"/>
      <c r="P250" s="46"/>
      <c r="R250" s="66" t="s">
        <v>470</v>
      </c>
      <c r="S250" s="51" t="s">
        <v>191</v>
      </c>
      <c r="T250" s="70" t="s">
        <v>482</v>
      </c>
      <c r="U250" s="74">
        <v>0</v>
      </c>
      <c r="V250" s="71" t="s">
        <v>77</v>
      </c>
    </row>
    <row r="251" ht="14.5" spans="1:22">
      <c r="A251" s="31" t="s">
        <v>70</v>
      </c>
      <c r="B251" s="26"/>
      <c r="C251" s="26" t="s">
        <v>366</v>
      </c>
      <c r="D251" s="26" t="s">
        <v>228</v>
      </c>
      <c r="E251" s="26" t="s">
        <v>213</v>
      </c>
      <c r="F251" s="28">
        <f t="shared" si="11"/>
        <v>1.13609074478658</v>
      </c>
      <c r="G251" s="28">
        <f t="shared" si="12"/>
        <v>1.97127054134112</v>
      </c>
      <c r="H251" s="28">
        <f t="shared" si="13"/>
        <v>1.69357601723997</v>
      </c>
      <c r="I251" s="28">
        <f t="shared" si="14"/>
        <v>1.94901672488281</v>
      </c>
      <c r="J251" s="28">
        <f t="shared" si="15"/>
        <v>1.79307527030421</v>
      </c>
      <c r="K251" s="28">
        <f t="shared" si="16"/>
        <v>1.84887801791675</v>
      </c>
      <c r="L251" s="28">
        <f t="shared" si="17"/>
        <v>1.04395064107109</v>
      </c>
      <c r="M251" s="46"/>
      <c r="N251" s="46"/>
      <c r="O251" s="46"/>
      <c r="P251" s="46"/>
      <c r="R251" s="61" t="s">
        <v>470</v>
      </c>
      <c r="S251" s="51" t="s">
        <v>193</v>
      </c>
      <c r="T251" s="69" t="s">
        <v>471</v>
      </c>
      <c r="U251" s="74">
        <v>0.0459541420118343</v>
      </c>
      <c r="V251" s="61" t="s">
        <v>77</v>
      </c>
    </row>
    <row r="252" ht="14.5" spans="1:22">
      <c r="A252" s="34" t="s">
        <v>75</v>
      </c>
      <c r="B252" s="26"/>
      <c r="C252" s="26" t="s">
        <v>367</v>
      </c>
      <c r="D252" s="26" t="s">
        <v>136</v>
      </c>
      <c r="E252" s="26" t="s">
        <v>213</v>
      </c>
      <c r="F252" s="28">
        <f t="shared" si="11"/>
        <v>1.06863243572851</v>
      </c>
      <c r="G252" s="28">
        <f t="shared" si="12"/>
        <v>2.77894997083452</v>
      </c>
      <c r="H252" s="28">
        <f t="shared" si="13"/>
        <v>1.33491245944267</v>
      </c>
      <c r="I252" s="28">
        <f t="shared" si="14"/>
        <v>3.57322899546461</v>
      </c>
      <c r="J252" s="28">
        <f t="shared" si="15"/>
        <v>0.850575326120443</v>
      </c>
      <c r="K252" s="28">
        <f t="shared" si="16"/>
        <v>3.37188751622233</v>
      </c>
      <c r="L252" s="28">
        <f t="shared" si="17"/>
        <v>1.46848519587454</v>
      </c>
      <c r="M252" s="46"/>
      <c r="N252" s="46"/>
      <c r="O252" s="46"/>
      <c r="P252" s="46"/>
      <c r="R252" s="61" t="s">
        <v>470</v>
      </c>
      <c r="S252" s="51" t="s">
        <v>193</v>
      </c>
      <c r="T252" s="69" t="s">
        <v>472</v>
      </c>
      <c r="U252" s="74">
        <v>0.00562130177514793</v>
      </c>
      <c r="V252" s="61" t="s">
        <v>77</v>
      </c>
    </row>
    <row r="253" ht="14.5" spans="1:22">
      <c r="A253" s="35" t="s">
        <v>35</v>
      </c>
      <c r="B253" s="26"/>
      <c r="C253" s="26" t="s">
        <v>368</v>
      </c>
      <c r="D253" s="26" t="s">
        <v>218</v>
      </c>
      <c r="E253" s="26" t="s">
        <v>215</v>
      </c>
      <c r="F253" s="28">
        <f t="shared" si="11"/>
        <v>1.13609074478658</v>
      </c>
      <c r="G253" s="28">
        <f t="shared" si="12"/>
        <v>1.97127054134112</v>
      </c>
      <c r="H253" s="28">
        <f t="shared" si="13"/>
        <v>1.69357601723997</v>
      </c>
      <c r="I253" s="28">
        <f t="shared" si="14"/>
        <v>1.94901672488281</v>
      </c>
      <c r="J253" s="28">
        <f t="shared" si="15"/>
        <v>1.79307527030421</v>
      </c>
      <c r="K253" s="28">
        <f t="shared" si="16"/>
        <v>1.84887801791675</v>
      </c>
      <c r="L253" s="28">
        <f t="shared" si="17"/>
        <v>1.04395064107109</v>
      </c>
      <c r="M253" s="46"/>
      <c r="N253" s="46" t="s">
        <v>458</v>
      </c>
      <c r="O253" s="46"/>
      <c r="P253" s="46"/>
      <c r="R253" s="61" t="s">
        <v>470</v>
      </c>
      <c r="S253" s="51" t="s">
        <v>193</v>
      </c>
      <c r="T253" s="69" t="s">
        <v>473</v>
      </c>
      <c r="U253" s="74">
        <v>0.00463757396449704</v>
      </c>
      <c r="V253" s="61" t="s">
        <v>77</v>
      </c>
    </row>
    <row r="254" ht="14.5" spans="1:22">
      <c r="A254" s="35" t="s">
        <v>113</v>
      </c>
      <c r="B254" s="26"/>
      <c r="C254" s="26" t="s">
        <v>369</v>
      </c>
      <c r="D254" s="26" t="s">
        <v>222</v>
      </c>
      <c r="E254" s="26" t="s">
        <v>215</v>
      </c>
      <c r="F254" s="28">
        <f t="shared" si="11"/>
        <v>0.625499012835312</v>
      </c>
      <c r="G254" s="28">
        <f t="shared" si="12"/>
        <v>3.73758172416204</v>
      </c>
      <c r="H254" s="28">
        <f t="shared" si="13"/>
        <v>1.85511388291845</v>
      </c>
      <c r="I254" s="28">
        <f t="shared" si="14"/>
        <v>1.73201454828637</v>
      </c>
      <c r="J254" s="28">
        <f t="shared" si="15"/>
        <v>1.95157277249729</v>
      </c>
      <c r="K254" s="28">
        <f t="shared" si="16"/>
        <v>2.40881993890191</v>
      </c>
      <c r="L254" s="28">
        <f t="shared" si="17"/>
        <v>1.51942930251843</v>
      </c>
      <c r="M254" s="46"/>
      <c r="N254" s="46"/>
      <c r="O254" s="46"/>
      <c r="P254" s="46"/>
      <c r="R254" s="65" t="s">
        <v>470</v>
      </c>
      <c r="S254" s="51" t="s">
        <v>193</v>
      </c>
      <c r="T254" s="69" t="s">
        <v>474</v>
      </c>
      <c r="U254" s="74">
        <v>0.689312130177515</v>
      </c>
      <c r="V254" s="61" t="s">
        <v>77</v>
      </c>
    </row>
    <row r="255" ht="14.5" spans="1:22">
      <c r="A255" s="32" t="s">
        <v>61</v>
      </c>
      <c r="B255" s="26"/>
      <c r="C255" s="26" t="s">
        <v>370</v>
      </c>
      <c r="D255" s="26" t="s">
        <v>224</v>
      </c>
      <c r="E255" s="26" t="s">
        <v>215</v>
      </c>
      <c r="F255" s="28">
        <f t="shared" si="11"/>
        <v>2.79617406190913</v>
      </c>
      <c r="G255" s="28">
        <f t="shared" si="12"/>
        <v>2.2984118390272</v>
      </c>
      <c r="H255" s="28">
        <f t="shared" si="13"/>
        <v>1.61640285033003</v>
      </c>
      <c r="I255" s="28">
        <f t="shared" si="14"/>
        <v>1.20331649116124</v>
      </c>
      <c r="J255" s="28">
        <f t="shared" si="15"/>
        <v>0.523555351809373</v>
      </c>
      <c r="K255" s="28">
        <f t="shared" si="16"/>
        <v>0.103227509715273</v>
      </c>
      <c r="L255" s="28">
        <f t="shared" si="17"/>
        <v>0.200262592601172</v>
      </c>
      <c r="M255" s="46"/>
      <c r="N255" s="46"/>
      <c r="O255" s="46"/>
      <c r="P255" s="46"/>
      <c r="R255" s="61" t="s">
        <v>470</v>
      </c>
      <c r="S255" s="51" t="s">
        <v>193</v>
      </c>
      <c r="T255" s="69" t="s">
        <v>475</v>
      </c>
      <c r="U255" s="74">
        <v>0.0843195266272189</v>
      </c>
      <c r="V255" s="61" t="s">
        <v>77</v>
      </c>
    </row>
    <row r="256" ht="14.5" spans="1:22">
      <c r="A256" s="31" t="s">
        <v>65</v>
      </c>
      <c r="B256" s="26"/>
      <c r="C256" s="26" t="s">
        <v>371</v>
      </c>
      <c r="D256" s="26" t="s">
        <v>226</v>
      </c>
      <c r="E256" s="26" t="s">
        <v>215</v>
      </c>
      <c r="F256" s="28">
        <f t="shared" si="11"/>
        <v>2.79617406190913</v>
      </c>
      <c r="G256" s="28">
        <f t="shared" si="12"/>
        <v>2.2984118390272</v>
      </c>
      <c r="H256" s="28">
        <f t="shared" si="13"/>
        <v>1.61640285033003</v>
      </c>
      <c r="I256" s="28">
        <f t="shared" si="14"/>
        <v>1.20331649116124</v>
      </c>
      <c r="J256" s="28">
        <f t="shared" si="15"/>
        <v>0.523555351809373</v>
      </c>
      <c r="K256" s="28">
        <f t="shared" si="16"/>
        <v>0.103227509715273</v>
      </c>
      <c r="L256" s="28">
        <f t="shared" si="17"/>
        <v>0.200262592601172</v>
      </c>
      <c r="M256" s="46"/>
      <c r="N256" s="46"/>
      <c r="O256" s="46"/>
      <c r="P256" s="46"/>
      <c r="R256" s="61" t="s">
        <v>470</v>
      </c>
      <c r="S256" s="51" t="s">
        <v>193</v>
      </c>
      <c r="T256" s="69" t="s">
        <v>476</v>
      </c>
      <c r="U256" s="74">
        <v>0.0695636094674556</v>
      </c>
      <c r="V256" s="61" t="s">
        <v>77</v>
      </c>
    </row>
    <row r="257" ht="14.5" spans="1:22">
      <c r="A257" s="31" t="s">
        <v>70</v>
      </c>
      <c r="B257" s="26"/>
      <c r="C257" s="26" t="s">
        <v>372</v>
      </c>
      <c r="D257" s="26" t="s">
        <v>228</v>
      </c>
      <c r="E257" s="26" t="s">
        <v>215</v>
      </c>
      <c r="F257" s="28">
        <f t="shared" si="11"/>
        <v>1.13609074478658</v>
      </c>
      <c r="G257" s="28">
        <f t="shared" si="12"/>
        <v>1.97127054134112</v>
      </c>
      <c r="H257" s="28">
        <f t="shared" si="13"/>
        <v>1.69357601723997</v>
      </c>
      <c r="I257" s="28">
        <f t="shared" si="14"/>
        <v>1.94901672488281</v>
      </c>
      <c r="J257" s="28">
        <f t="shared" si="15"/>
        <v>1.79307527030421</v>
      </c>
      <c r="K257" s="28">
        <f t="shared" si="16"/>
        <v>1.84887801791675</v>
      </c>
      <c r="L257" s="28">
        <f t="shared" si="17"/>
        <v>1.04395064107109</v>
      </c>
      <c r="M257" s="46"/>
      <c r="N257" s="46"/>
      <c r="O257" s="46"/>
      <c r="P257" s="46"/>
      <c r="R257" s="61" t="s">
        <v>470</v>
      </c>
      <c r="S257" s="51" t="s">
        <v>193</v>
      </c>
      <c r="T257" s="69" t="s">
        <v>477</v>
      </c>
      <c r="U257" s="74">
        <v>0.0822337278106509</v>
      </c>
      <c r="V257" s="61" t="s">
        <v>77</v>
      </c>
    </row>
    <row r="258" ht="15.65" customHeight="1" spans="1:22">
      <c r="A258" s="34" t="s">
        <v>75</v>
      </c>
      <c r="B258" s="26"/>
      <c r="C258" s="26" t="s">
        <v>373</v>
      </c>
      <c r="D258" s="26" t="s">
        <v>136</v>
      </c>
      <c r="E258" s="26" t="s">
        <v>215</v>
      </c>
      <c r="F258" s="28">
        <f t="shared" si="11"/>
        <v>1.06863243572851</v>
      </c>
      <c r="G258" s="28">
        <f t="shared" si="12"/>
        <v>2.77894997083452</v>
      </c>
      <c r="H258" s="28">
        <f t="shared" si="13"/>
        <v>1.33491245944267</v>
      </c>
      <c r="I258" s="28">
        <f t="shared" si="14"/>
        <v>3.57322899546461</v>
      </c>
      <c r="J258" s="28">
        <f t="shared" si="15"/>
        <v>0.850575326120443</v>
      </c>
      <c r="K258" s="28">
        <f t="shared" si="16"/>
        <v>3.37188751622233</v>
      </c>
      <c r="L258" s="28">
        <f t="shared" si="17"/>
        <v>1.46848519587454</v>
      </c>
      <c r="M258" s="46"/>
      <c r="N258" s="46"/>
      <c r="O258" s="46"/>
      <c r="P258" s="46"/>
      <c r="R258" s="65" t="s">
        <v>470</v>
      </c>
      <c r="S258" s="51" t="s">
        <v>193</v>
      </c>
      <c r="T258" s="69" t="s">
        <v>478</v>
      </c>
      <c r="U258" s="74">
        <v>0.0100591715976331</v>
      </c>
      <c r="V258" s="61" t="s">
        <v>77</v>
      </c>
    </row>
    <row r="259" ht="14.5" spans="1:22">
      <c r="A259" s="26"/>
      <c r="B259" s="26"/>
      <c r="C259" s="26"/>
      <c r="D259" s="26"/>
      <c r="E259" s="26"/>
      <c r="F259" s="46"/>
      <c r="G259" s="46"/>
      <c r="H259" s="46"/>
      <c r="I259" s="46"/>
      <c r="J259" s="46"/>
      <c r="K259" s="46"/>
      <c r="L259" s="46"/>
      <c r="M259" s="46"/>
      <c r="N259" s="46"/>
      <c r="O259" s="46"/>
      <c r="P259" s="46"/>
      <c r="R259" s="61" t="s">
        <v>470</v>
      </c>
      <c r="S259" s="51" t="s">
        <v>193</v>
      </c>
      <c r="T259" s="69" t="s">
        <v>479</v>
      </c>
      <c r="U259" s="74">
        <v>0.00829881656804734</v>
      </c>
      <c r="V259" s="61" t="s">
        <v>77</v>
      </c>
    </row>
    <row r="260" ht="14.5" spans="1:22">
      <c r="A260" s="26"/>
      <c r="B260" s="26"/>
      <c r="C260" s="26"/>
      <c r="D260" s="26"/>
      <c r="E260" s="26"/>
      <c r="F260" s="46"/>
      <c r="G260" s="46"/>
      <c r="H260" s="46"/>
      <c r="I260" s="46"/>
      <c r="J260" s="46"/>
      <c r="K260" s="46"/>
      <c r="L260" s="46"/>
      <c r="M260" s="46"/>
      <c r="N260" s="46"/>
      <c r="O260" s="46"/>
      <c r="P260" s="46"/>
      <c r="R260" s="61" t="s">
        <v>470</v>
      </c>
      <c r="S260" s="51" t="s">
        <v>193</v>
      </c>
      <c r="T260" s="69" t="s">
        <v>480</v>
      </c>
      <c r="U260" s="74">
        <v>0</v>
      </c>
      <c r="V260" s="61" t="s">
        <v>77</v>
      </c>
    </row>
    <row r="261" ht="14.5" spans="1:22">
      <c r="A261" s="26"/>
      <c r="B261" s="26"/>
      <c r="C261" s="26"/>
      <c r="D261" s="26"/>
      <c r="E261" s="26"/>
      <c r="F261" s="46"/>
      <c r="G261" s="46"/>
      <c r="H261" s="46"/>
      <c r="I261" s="46"/>
      <c r="J261" s="46"/>
      <c r="K261" s="46"/>
      <c r="L261" s="46"/>
      <c r="M261" s="46"/>
      <c r="N261" s="46"/>
      <c r="O261" s="46"/>
      <c r="P261" s="46"/>
      <c r="R261" s="61" t="s">
        <v>470</v>
      </c>
      <c r="S261" s="51" t="s">
        <v>193</v>
      </c>
      <c r="T261" s="69" t="s">
        <v>481</v>
      </c>
      <c r="U261" s="74">
        <v>0</v>
      </c>
      <c r="V261" s="61" t="s">
        <v>77</v>
      </c>
    </row>
    <row r="262" ht="14.5" spans="1:22">
      <c r="A262" s="72"/>
      <c r="B262" s="26"/>
      <c r="C262" s="26"/>
      <c r="D262" s="26"/>
      <c r="E262" s="44" t="s">
        <v>404</v>
      </c>
      <c r="F262" s="28"/>
      <c r="G262" s="28"/>
      <c r="H262" s="28"/>
      <c r="I262" s="28"/>
      <c r="J262" s="28"/>
      <c r="K262" s="28"/>
      <c r="L262" s="28"/>
      <c r="M262" s="46"/>
      <c r="N262" s="46"/>
      <c r="O262" s="46"/>
      <c r="P262" s="46"/>
      <c r="R262" s="66" t="s">
        <v>470</v>
      </c>
      <c r="S262" s="51" t="s">
        <v>193</v>
      </c>
      <c r="T262" s="70" t="s">
        <v>482</v>
      </c>
      <c r="U262" s="74">
        <v>0</v>
      </c>
      <c r="V262" s="71" t="s">
        <v>77</v>
      </c>
    </row>
    <row r="263" ht="15.25" spans="1:22">
      <c r="A263" s="26"/>
      <c r="B263" s="26"/>
      <c r="C263" s="45" t="s">
        <v>13</v>
      </c>
      <c r="D263" s="45" t="s">
        <v>391</v>
      </c>
      <c r="E263" s="45" t="s">
        <v>392</v>
      </c>
      <c r="F263" s="27" t="s">
        <v>393</v>
      </c>
      <c r="G263" s="27" t="s">
        <v>394</v>
      </c>
      <c r="H263" s="27" t="s">
        <v>395</v>
      </c>
      <c r="I263" s="27" t="s">
        <v>396</v>
      </c>
      <c r="J263" s="27" t="s">
        <v>397</v>
      </c>
      <c r="K263" s="27" t="s">
        <v>398</v>
      </c>
      <c r="L263" s="27" t="s">
        <v>399</v>
      </c>
      <c r="M263" s="26"/>
      <c r="N263" s="47"/>
      <c r="O263" s="26"/>
      <c r="P263" s="26"/>
      <c r="R263" s="61" t="s">
        <v>470</v>
      </c>
      <c r="S263" s="51" t="s">
        <v>195</v>
      </c>
      <c r="T263" s="69" t="s">
        <v>471</v>
      </c>
      <c r="U263" s="74">
        <v>0.0459541420118343</v>
      </c>
      <c r="V263" s="61" t="s">
        <v>77</v>
      </c>
    </row>
    <row r="264" ht="14.5" spans="1:22">
      <c r="A264" s="35" t="s">
        <v>35</v>
      </c>
      <c r="B264" s="26"/>
      <c r="C264" s="26" t="s">
        <v>314</v>
      </c>
      <c r="D264" s="26" t="s">
        <v>218</v>
      </c>
      <c r="E264" s="26" t="s">
        <v>197</v>
      </c>
      <c r="F264" s="60">
        <v>15</v>
      </c>
      <c r="G264" s="60">
        <v>15</v>
      </c>
      <c r="H264" s="60">
        <v>15</v>
      </c>
      <c r="I264" s="60">
        <v>15</v>
      </c>
      <c r="J264" s="60">
        <v>15</v>
      </c>
      <c r="K264" s="60">
        <v>15</v>
      </c>
      <c r="L264" s="60">
        <v>15</v>
      </c>
      <c r="M264" s="46"/>
      <c r="N264" s="46" t="s">
        <v>449</v>
      </c>
      <c r="O264" s="46"/>
      <c r="P264" s="46"/>
      <c r="R264" s="61" t="s">
        <v>470</v>
      </c>
      <c r="S264" s="51" t="s">
        <v>195</v>
      </c>
      <c r="T264" s="69" t="s">
        <v>472</v>
      </c>
      <c r="U264" s="74">
        <v>0.00562130177514793</v>
      </c>
      <c r="V264" s="61" t="s">
        <v>77</v>
      </c>
    </row>
    <row r="265" ht="14.5" spans="1:22">
      <c r="A265" s="35" t="s">
        <v>113</v>
      </c>
      <c r="B265" s="26"/>
      <c r="C265" s="26" t="s">
        <v>315</v>
      </c>
      <c r="D265" s="26" t="s">
        <v>222</v>
      </c>
      <c r="E265" s="26" t="s">
        <v>197</v>
      </c>
      <c r="F265" s="60">
        <v>15</v>
      </c>
      <c r="G265" s="60">
        <v>15</v>
      </c>
      <c r="H265" s="60">
        <v>15</v>
      </c>
      <c r="I265" s="60">
        <v>15</v>
      </c>
      <c r="J265" s="60">
        <v>15</v>
      </c>
      <c r="K265" s="60">
        <v>15</v>
      </c>
      <c r="L265" s="60">
        <v>15</v>
      </c>
      <c r="M265" s="46"/>
      <c r="N265" s="46"/>
      <c r="O265" s="46"/>
      <c r="P265" s="46"/>
      <c r="R265" s="61" t="s">
        <v>470</v>
      </c>
      <c r="S265" s="51" t="s">
        <v>195</v>
      </c>
      <c r="T265" s="69" t="s">
        <v>473</v>
      </c>
      <c r="U265" s="74">
        <v>0.00463757396449704</v>
      </c>
      <c r="V265" s="61" t="s">
        <v>77</v>
      </c>
    </row>
    <row r="266" ht="14.5" spans="1:22">
      <c r="A266" s="32" t="s">
        <v>61</v>
      </c>
      <c r="B266" s="26"/>
      <c r="C266" s="26" t="s">
        <v>316</v>
      </c>
      <c r="D266" s="26" t="s">
        <v>224</v>
      </c>
      <c r="E266" s="26" t="s">
        <v>197</v>
      </c>
      <c r="F266" s="60">
        <v>15</v>
      </c>
      <c r="G266" s="60">
        <v>15</v>
      </c>
      <c r="H266" s="60">
        <v>15</v>
      </c>
      <c r="I266" s="60">
        <v>15</v>
      </c>
      <c r="J266" s="60">
        <v>15</v>
      </c>
      <c r="K266" s="60">
        <v>15</v>
      </c>
      <c r="L266" s="60">
        <v>15</v>
      </c>
      <c r="M266" s="46"/>
      <c r="N266" s="46"/>
      <c r="O266" s="46"/>
      <c r="P266" s="46"/>
      <c r="R266" s="65" t="s">
        <v>470</v>
      </c>
      <c r="S266" s="51" t="s">
        <v>195</v>
      </c>
      <c r="T266" s="69" t="s">
        <v>474</v>
      </c>
      <c r="U266" s="74">
        <v>0.689312130177515</v>
      </c>
      <c r="V266" s="61" t="s">
        <v>77</v>
      </c>
    </row>
    <row r="267" ht="14.5" spans="1:22">
      <c r="A267" s="31" t="s">
        <v>65</v>
      </c>
      <c r="B267" s="26"/>
      <c r="C267" s="26" t="s">
        <v>317</v>
      </c>
      <c r="D267" s="26" t="s">
        <v>226</v>
      </c>
      <c r="E267" s="26" t="s">
        <v>197</v>
      </c>
      <c r="F267" s="60">
        <v>15</v>
      </c>
      <c r="G267" s="60">
        <v>15</v>
      </c>
      <c r="H267" s="60">
        <v>15</v>
      </c>
      <c r="I267" s="60">
        <v>15</v>
      </c>
      <c r="J267" s="60">
        <v>15</v>
      </c>
      <c r="K267" s="60">
        <v>15</v>
      </c>
      <c r="L267" s="60">
        <v>15</v>
      </c>
      <c r="M267" s="46"/>
      <c r="N267" s="46"/>
      <c r="O267" s="46"/>
      <c r="P267" s="46"/>
      <c r="R267" s="61" t="s">
        <v>470</v>
      </c>
      <c r="S267" s="51" t="s">
        <v>195</v>
      </c>
      <c r="T267" s="69" t="s">
        <v>475</v>
      </c>
      <c r="U267" s="74">
        <v>0.0843195266272189</v>
      </c>
      <c r="V267" s="61" t="s">
        <v>77</v>
      </c>
    </row>
    <row r="268" ht="14.5" spans="1:22">
      <c r="A268" s="31" t="s">
        <v>70</v>
      </c>
      <c r="B268" s="26"/>
      <c r="C268" s="26" t="s">
        <v>318</v>
      </c>
      <c r="D268" s="26" t="s">
        <v>228</v>
      </c>
      <c r="E268" s="26" t="s">
        <v>197</v>
      </c>
      <c r="F268" s="60">
        <v>15</v>
      </c>
      <c r="G268" s="60">
        <v>15</v>
      </c>
      <c r="H268" s="60">
        <v>15</v>
      </c>
      <c r="I268" s="60">
        <v>15</v>
      </c>
      <c r="J268" s="60">
        <v>15</v>
      </c>
      <c r="K268" s="60">
        <v>15</v>
      </c>
      <c r="L268" s="60">
        <v>15</v>
      </c>
      <c r="M268" s="46"/>
      <c r="N268" s="46"/>
      <c r="O268" s="46"/>
      <c r="P268" s="46"/>
      <c r="R268" s="61" t="s">
        <v>470</v>
      </c>
      <c r="S268" s="51" t="s">
        <v>195</v>
      </c>
      <c r="T268" s="69" t="s">
        <v>476</v>
      </c>
      <c r="U268" s="74">
        <v>0.0695636094674556</v>
      </c>
      <c r="V268" s="61" t="s">
        <v>77</v>
      </c>
    </row>
    <row r="269" ht="14.5" spans="1:22">
      <c r="A269" s="34" t="s">
        <v>75</v>
      </c>
      <c r="B269" s="26"/>
      <c r="C269" s="26" t="s">
        <v>319</v>
      </c>
      <c r="D269" s="26" t="s">
        <v>136</v>
      </c>
      <c r="E269" s="26" t="s">
        <v>197</v>
      </c>
      <c r="F269" s="60">
        <v>15</v>
      </c>
      <c r="G269" s="60">
        <v>15</v>
      </c>
      <c r="H269" s="60">
        <v>15</v>
      </c>
      <c r="I269" s="60">
        <v>15</v>
      </c>
      <c r="J269" s="60">
        <v>15</v>
      </c>
      <c r="K269" s="60">
        <v>15</v>
      </c>
      <c r="L269" s="60">
        <v>15</v>
      </c>
      <c r="M269" s="46"/>
      <c r="N269" s="46"/>
      <c r="O269" s="46"/>
      <c r="P269" s="46"/>
      <c r="R269" s="61" t="s">
        <v>470</v>
      </c>
      <c r="S269" s="51" t="s">
        <v>195</v>
      </c>
      <c r="T269" s="69" t="s">
        <v>477</v>
      </c>
      <c r="U269" s="74">
        <v>0.0822337278106509</v>
      </c>
      <c r="V269" s="61" t="s">
        <v>77</v>
      </c>
    </row>
    <row r="270" ht="14.5" spans="1:22">
      <c r="A270" s="35" t="s">
        <v>35</v>
      </c>
      <c r="B270" s="26"/>
      <c r="C270" s="26" t="s">
        <v>320</v>
      </c>
      <c r="D270" s="26" t="s">
        <v>218</v>
      </c>
      <c r="E270" s="26" t="s">
        <v>199</v>
      </c>
      <c r="F270" s="60">
        <v>15</v>
      </c>
      <c r="G270" s="60">
        <v>15</v>
      </c>
      <c r="H270" s="60">
        <v>15</v>
      </c>
      <c r="I270" s="60">
        <v>15</v>
      </c>
      <c r="J270" s="60">
        <v>15</v>
      </c>
      <c r="K270" s="60">
        <v>15</v>
      </c>
      <c r="L270" s="60">
        <v>15</v>
      </c>
      <c r="M270" s="46"/>
      <c r="N270" s="46" t="s">
        <v>450</v>
      </c>
      <c r="O270" s="46"/>
      <c r="P270" s="46"/>
      <c r="R270" s="65" t="s">
        <v>470</v>
      </c>
      <c r="S270" s="51" t="s">
        <v>195</v>
      </c>
      <c r="T270" s="69" t="s">
        <v>478</v>
      </c>
      <c r="U270" s="74">
        <v>0.0100591715976331</v>
      </c>
      <c r="V270" s="61" t="s">
        <v>77</v>
      </c>
    </row>
    <row r="271" ht="14.5" spans="1:22">
      <c r="A271" s="35" t="s">
        <v>113</v>
      </c>
      <c r="B271" s="26"/>
      <c r="C271" s="26" t="s">
        <v>321</v>
      </c>
      <c r="D271" s="26" t="s">
        <v>222</v>
      </c>
      <c r="E271" s="26" t="s">
        <v>199</v>
      </c>
      <c r="F271" s="60">
        <v>15</v>
      </c>
      <c r="G271" s="60">
        <v>15</v>
      </c>
      <c r="H271" s="60">
        <v>15</v>
      </c>
      <c r="I271" s="60">
        <v>15</v>
      </c>
      <c r="J271" s="60">
        <v>15</v>
      </c>
      <c r="K271" s="60">
        <v>15</v>
      </c>
      <c r="L271" s="60">
        <v>15</v>
      </c>
      <c r="M271" s="46"/>
      <c r="N271" s="46"/>
      <c r="O271" s="46"/>
      <c r="P271" s="46"/>
      <c r="R271" s="61" t="s">
        <v>470</v>
      </c>
      <c r="S271" s="51" t="s">
        <v>195</v>
      </c>
      <c r="T271" s="69" t="s">
        <v>479</v>
      </c>
      <c r="U271" s="74">
        <v>0.00829881656804734</v>
      </c>
      <c r="V271" s="61" t="s">
        <v>77</v>
      </c>
    </row>
    <row r="272" ht="14.5" spans="1:22">
      <c r="A272" s="32" t="s">
        <v>61</v>
      </c>
      <c r="B272" s="26"/>
      <c r="C272" s="26" t="s">
        <v>322</v>
      </c>
      <c r="D272" s="26" t="s">
        <v>224</v>
      </c>
      <c r="E272" s="26" t="s">
        <v>199</v>
      </c>
      <c r="F272" s="60">
        <v>15</v>
      </c>
      <c r="G272" s="60">
        <v>15</v>
      </c>
      <c r="H272" s="60">
        <v>15</v>
      </c>
      <c r="I272" s="60">
        <v>15</v>
      </c>
      <c r="J272" s="60">
        <v>15</v>
      </c>
      <c r="K272" s="60">
        <v>15</v>
      </c>
      <c r="L272" s="60">
        <v>15</v>
      </c>
      <c r="M272" s="46"/>
      <c r="N272" s="46"/>
      <c r="O272" s="46"/>
      <c r="P272" s="46"/>
      <c r="R272" s="61" t="s">
        <v>470</v>
      </c>
      <c r="S272" s="51" t="s">
        <v>195</v>
      </c>
      <c r="T272" s="69" t="s">
        <v>480</v>
      </c>
      <c r="U272" s="74">
        <v>0</v>
      </c>
      <c r="V272" s="61" t="s">
        <v>77</v>
      </c>
    </row>
    <row r="273" ht="14.5" spans="1:22">
      <c r="A273" s="31" t="s">
        <v>65</v>
      </c>
      <c r="B273" s="26"/>
      <c r="C273" s="26" t="s">
        <v>323</v>
      </c>
      <c r="D273" s="26" t="s">
        <v>226</v>
      </c>
      <c r="E273" s="26" t="s">
        <v>199</v>
      </c>
      <c r="F273" s="60">
        <v>15</v>
      </c>
      <c r="G273" s="60">
        <v>15</v>
      </c>
      <c r="H273" s="60">
        <v>15</v>
      </c>
      <c r="I273" s="60">
        <v>15</v>
      </c>
      <c r="J273" s="60">
        <v>15</v>
      </c>
      <c r="K273" s="60">
        <v>15</v>
      </c>
      <c r="L273" s="60">
        <v>15</v>
      </c>
      <c r="M273" s="46"/>
      <c r="N273" s="46"/>
      <c r="O273" s="46"/>
      <c r="P273" s="46"/>
      <c r="R273" s="61" t="s">
        <v>470</v>
      </c>
      <c r="S273" s="51" t="s">
        <v>195</v>
      </c>
      <c r="T273" s="69" t="s">
        <v>481</v>
      </c>
      <c r="U273" s="74">
        <v>0</v>
      </c>
      <c r="V273" s="61" t="s">
        <v>77</v>
      </c>
    </row>
    <row r="274" ht="14.5" spans="1:22">
      <c r="A274" s="31" t="s">
        <v>70</v>
      </c>
      <c r="B274" s="26"/>
      <c r="C274" s="26" t="s">
        <v>324</v>
      </c>
      <c r="D274" s="26" t="s">
        <v>228</v>
      </c>
      <c r="E274" s="26" t="s">
        <v>199</v>
      </c>
      <c r="F274" s="60">
        <v>15</v>
      </c>
      <c r="G274" s="60">
        <v>15</v>
      </c>
      <c r="H274" s="60">
        <v>15</v>
      </c>
      <c r="I274" s="60">
        <v>15</v>
      </c>
      <c r="J274" s="60">
        <v>15</v>
      </c>
      <c r="K274" s="60">
        <v>15</v>
      </c>
      <c r="L274" s="60">
        <v>15</v>
      </c>
      <c r="M274" s="46"/>
      <c r="N274" s="46"/>
      <c r="O274" s="46"/>
      <c r="P274" s="46"/>
      <c r="R274" s="66" t="s">
        <v>470</v>
      </c>
      <c r="S274" s="51" t="s">
        <v>195</v>
      </c>
      <c r="T274" s="70" t="s">
        <v>482</v>
      </c>
      <c r="U274" s="74">
        <v>0</v>
      </c>
      <c r="V274" s="71" t="s">
        <v>77</v>
      </c>
    </row>
    <row r="275" ht="14.5" spans="1:16">
      <c r="A275" s="34" t="s">
        <v>75</v>
      </c>
      <c r="B275" s="26"/>
      <c r="C275" s="26" t="s">
        <v>325</v>
      </c>
      <c r="D275" s="26" t="s">
        <v>136</v>
      </c>
      <c r="E275" s="26" t="s">
        <v>199</v>
      </c>
      <c r="F275" s="60">
        <v>15</v>
      </c>
      <c r="G275" s="60">
        <v>15</v>
      </c>
      <c r="H275" s="60">
        <v>15</v>
      </c>
      <c r="I275" s="60">
        <v>15</v>
      </c>
      <c r="J275" s="60">
        <v>15</v>
      </c>
      <c r="K275" s="60">
        <v>15</v>
      </c>
      <c r="L275" s="60">
        <v>15</v>
      </c>
      <c r="M275" s="46"/>
      <c r="N275" s="46"/>
      <c r="O275" s="46"/>
      <c r="P275" s="46"/>
    </row>
    <row r="276" ht="14.5" spans="1:16">
      <c r="A276" s="35" t="s">
        <v>35</v>
      </c>
      <c r="B276" s="26"/>
      <c r="C276" s="26" t="s">
        <v>326</v>
      </c>
      <c r="D276" s="26" t="s">
        <v>218</v>
      </c>
      <c r="E276" s="26" t="s">
        <v>201</v>
      </c>
      <c r="F276" s="60">
        <v>15</v>
      </c>
      <c r="G276" s="60">
        <v>15</v>
      </c>
      <c r="H276" s="60">
        <v>15</v>
      </c>
      <c r="I276" s="60">
        <v>15</v>
      </c>
      <c r="J276" s="60">
        <v>15</v>
      </c>
      <c r="K276" s="60">
        <v>15</v>
      </c>
      <c r="L276" s="60">
        <v>15</v>
      </c>
      <c r="M276" s="46"/>
      <c r="N276" s="29" t="s">
        <v>451</v>
      </c>
      <c r="O276" s="46"/>
      <c r="P276" s="46"/>
    </row>
    <row r="277" ht="14.5" spans="1:16">
      <c r="A277" s="35" t="s">
        <v>113</v>
      </c>
      <c r="B277" s="26"/>
      <c r="C277" s="26" t="s">
        <v>327</v>
      </c>
      <c r="D277" s="26" t="s">
        <v>222</v>
      </c>
      <c r="E277" s="26" t="s">
        <v>201</v>
      </c>
      <c r="F277" s="60">
        <v>15</v>
      </c>
      <c r="G277" s="60">
        <v>15</v>
      </c>
      <c r="H277" s="60">
        <v>15</v>
      </c>
      <c r="I277" s="60">
        <v>15</v>
      </c>
      <c r="J277" s="60">
        <v>15</v>
      </c>
      <c r="K277" s="60">
        <v>15</v>
      </c>
      <c r="L277" s="60">
        <v>15</v>
      </c>
      <c r="M277" s="46"/>
      <c r="N277" s="46"/>
      <c r="O277" s="46"/>
      <c r="P277" s="46"/>
    </row>
    <row r="278" ht="14.5" spans="1:16">
      <c r="A278" s="32" t="s">
        <v>61</v>
      </c>
      <c r="B278" s="26"/>
      <c r="C278" s="26" t="s">
        <v>328</v>
      </c>
      <c r="D278" s="26" t="s">
        <v>224</v>
      </c>
      <c r="E278" s="26" t="s">
        <v>201</v>
      </c>
      <c r="F278" s="60">
        <v>15</v>
      </c>
      <c r="G278" s="60">
        <v>15</v>
      </c>
      <c r="H278" s="60">
        <v>15</v>
      </c>
      <c r="I278" s="60">
        <v>15</v>
      </c>
      <c r="J278" s="60">
        <v>15</v>
      </c>
      <c r="K278" s="60">
        <v>15</v>
      </c>
      <c r="L278" s="60">
        <v>15</v>
      </c>
      <c r="M278" s="46"/>
      <c r="N278" s="46"/>
      <c r="O278" s="46"/>
      <c r="P278" s="46"/>
    </row>
    <row r="279" ht="14.5" spans="1:16">
      <c r="A279" s="31" t="s">
        <v>65</v>
      </c>
      <c r="B279" s="26"/>
      <c r="C279" s="26" t="s">
        <v>329</v>
      </c>
      <c r="D279" s="26" t="s">
        <v>226</v>
      </c>
      <c r="E279" s="26" t="s">
        <v>201</v>
      </c>
      <c r="F279" s="60">
        <v>15</v>
      </c>
      <c r="G279" s="60">
        <v>15</v>
      </c>
      <c r="H279" s="60">
        <v>15</v>
      </c>
      <c r="I279" s="60">
        <v>15</v>
      </c>
      <c r="J279" s="60">
        <v>15</v>
      </c>
      <c r="K279" s="60">
        <v>15</v>
      </c>
      <c r="L279" s="60">
        <v>15</v>
      </c>
      <c r="M279" s="46"/>
      <c r="N279" s="46"/>
      <c r="O279" s="46"/>
      <c r="P279" s="46"/>
    </row>
    <row r="280" ht="14.5" spans="1:16">
      <c r="A280" s="31" t="s">
        <v>70</v>
      </c>
      <c r="B280" s="26"/>
      <c r="C280" s="26" t="s">
        <v>330</v>
      </c>
      <c r="D280" s="26" t="s">
        <v>228</v>
      </c>
      <c r="E280" s="26" t="s">
        <v>201</v>
      </c>
      <c r="F280" s="60">
        <v>15</v>
      </c>
      <c r="G280" s="60">
        <v>15</v>
      </c>
      <c r="H280" s="60">
        <v>15</v>
      </c>
      <c r="I280" s="60">
        <v>15</v>
      </c>
      <c r="J280" s="60">
        <v>15</v>
      </c>
      <c r="K280" s="60">
        <v>15</v>
      </c>
      <c r="L280" s="60">
        <v>15</v>
      </c>
      <c r="M280" s="46"/>
      <c r="N280" s="46"/>
      <c r="O280" s="46"/>
      <c r="P280" s="46"/>
    </row>
    <row r="281" ht="14.5" spans="1:16">
      <c r="A281" s="34" t="s">
        <v>75</v>
      </c>
      <c r="B281" s="26"/>
      <c r="C281" s="26" t="s">
        <v>331</v>
      </c>
      <c r="D281" s="26" t="s">
        <v>136</v>
      </c>
      <c r="E281" s="26" t="s">
        <v>201</v>
      </c>
      <c r="F281" s="60">
        <v>15</v>
      </c>
      <c r="G281" s="60">
        <v>15</v>
      </c>
      <c r="H281" s="60">
        <v>15</v>
      </c>
      <c r="I281" s="60">
        <v>15</v>
      </c>
      <c r="J281" s="60">
        <v>15</v>
      </c>
      <c r="K281" s="60">
        <v>15</v>
      </c>
      <c r="L281" s="60">
        <v>15</v>
      </c>
      <c r="M281" s="46"/>
      <c r="N281" s="46"/>
      <c r="O281" s="46"/>
      <c r="P281" s="46"/>
    </row>
    <row r="282" ht="14.5" spans="1:16">
      <c r="A282" s="35" t="s">
        <v>35</v>
      </c>
      <c r="B282" s="26"/>
      <c r="C282" s="26" t="s">
        <v>332</v>
      </c>
      <c r="D282" s="26" t="s">
        <v>218</v>
      </c>
      <c r="E282" s="26" t="s">
        <v>203</v>
      </c>
      <c r="F282" s="60">
        <v>15</v>
      </c>
      <c r="G282" s="60">
        <v>15</v>
      </c>
      <c r="H282" s="60">
        <v>15</v>
      </c>
      <c r="I282" s="60">
        <v>15</v>
      </c>
      <c r="J282" s="60">
        <v>15</v>
      </c>
      <c r="K282" s="60">
        <v>15</v>
      </c>
      <c r="L282" s="60">
        <v>15</v>
      </c>
      <c r="M282" s="46"/>
      <c r="N282" s="29" t="s">
        <v>452</v>
      </c>
      <c r="O282" s="46"/>
      <c r="P282" s="46"/>
    </row>
    <row r="283" ht="14.5" spans="1:16">
      <c r="A283" s="35" t="s">
        <v>113</v>
      </c>
      <c r="B283" s="26"/>
      <c r="C283" s="26" t="s">
        <v>333</v>
      </c>
      <c r="D283" s="26" t="s">
        <v>222</v>
      </c>
      <c r="E283" s="26" t="s">
        <v>203</v>
      </c>
      <c r="F283" s="60">
        <v>15</v>
      </c>
      <c r="G283" s="60">
        <v>15</v>
      </c>
      <c r="H283" s="60">
        <v>15</v>
      </c>
      <c r="I283" s="60">
        <v>15</v>
      </c>
      <c r="J283" s="60">
        <v>15</v>
      </c>
      <c r="K283" s="60">
        <v>15</v>
      </c>
      <c r="L283" s="60">
        <v>15</v>
      </c>
      <c r="M283" s="46"/>
      <c r="N283" s="46"/>
      <c r="O283" s="46"/>
      <c r="P283" s="46"/>
    </row>
    <row r="284" ht="14.5" spans="1:16">
      <c r="A284" s="32" t="s">
        <v>61</v>
      </c>
      <c r="B284" s="26"/>
      <c r="C284" s="26" t="s">
        <v>334</v>
      </c>
      <c r="D284" s="26" t="s">
        <v>224</v>
      </c>
      <c r="E284" s="26" t="s">
        <v>203</v>
      </c>
      <c r="F284" s="60">
        <v>15</v>
      </c>
      <c r="G284" s="60">
        <v>15</v>
      </c>
      <c r="H284" s="60">
        <v>15</v>
      </c>
      <c r="I284" s="60">
        <v>15</v>
      </c>
      <c r="J284" s="60">
        <v>15</v>
      </c>
      <c r="K284" s="60">
        <v>15</v>
      </c>
      <c r="L284" s="60">
        <v>15</v>
      </c>
      <c r="M284" s="46"/>
      <c r="N284" s="46"/>
      <c r="O284" s="46"/>
      <c r="P284" s="46"/>
    </row>
    <row r="285" ht="14.5" spans="1:16">
      <c r="A285" s="31" t="s">
        <v>65</v>
      </c>
      <c r="B285" s="26"/>
      <c r="C285" s="26" t="s">
        <v>335</v>
      </c>
      <c r="D285" s="26" t="s">
        <v>226</v>
      </c>
      <c r="E285" s="26" t="s">
        <v>203</v>
      </c>
      <c r="F285" s="60">
        <v>15</v>
      </c>
      <c r="G285" s="60">
        <v>15</v>
      </c>
      <c r="H285" s="60">
        <v>15</v>
      </c>
      <c r="I285" s="60">
        <v>15</v>
      </c>
      <c r="J285" s="60">
        <v>15</v>
      </c>
      <c r="K285" s="60">
        <v>15</v>
      </c>
      <c r="L285" s="60">
        <v>15</v>
      </c>
      <c r="M285" s="46"/>
      <c r="N285" s="46"/>
      <c r="O285" s="46"/>
      <c r="P285" s="46"/>
    </row>
    <row r="286" ht="14.5" spans="1:16">
      <c r="A286" s="31" t="s">
        <v>70</v>
      </c>
      <c r="B286" s="26"/>
      <c r="C286" s="26" t="s">
        <v>336</v>
      </c>
      <c r="D286" s="26" t="s">
        <v>228</v>
      </c>
      <c r="E286" s="26" t="s">
        <v>203</v>
      </c>
      <c r="F286" s="60">
        <v>15</v>
      </c>
      <c r="G286" s="60">
        <v>15</v>
      </c>
      <c r="H286" s="60">
        <v>15</v>
      </c>
      <c r="I286" s="60">
        <v>15</v>
      </c>
      <c r="J286" s="60">
        <v>15</v>
      </c>
      <c r="K286" s="60">
        <v>15</v>
      </c>
      <c r="L286" s="60">
        <v>15</v>
      </c>
      <c r="M286" s="46"/>
      <c r="N286" s="46"/>
      <c r="O286" s="46"/>
      <c r="P286" s="46"/>
    </row>
    <row r="287" ht="14.5" spans="1:16">
      <c r="A287" s="34" t="s">
        <v>75</v>
      </c>
      <c r="B287" s="26"/>
      <c r="C287" s="26" t="s">
        <v>337</v>
      </c>
      <c r="D287" s="26" t="s">
        <v>136</v>
      </c>
      <c r="E287" s="26" t="s">
        <v>203</v>
      </c>
      <c r="F287" s="60">
        <v>15</v>
      </c>
      <c r="G287" s="60">
        <v>15</v>
      </c>
      <c r="H287" s="60">
        <v>15</v>
      </c>
      <c r="I287" s="60">
        <v>15</v>
      </c>
      <c r="J287" s="60">
        <v>15</v>
      </c>
      <c r="K287" s="60">
        <v>15</v>
      </c>
      <c r="L287" s="60">
        <v>15</v>
      </c>
      <c r="M287" s="46"/>
      <c r="N287" s="46"/>
      <c r="O287" s="46"/>
      <c r="P287" s="46"/>
    </row>
    <row r="288" ht="14.5" spans="1:16">
      <c r="A288" s="35" t="s">
        <v>35</v>
      </c>
      <c r="B288" s="26"/>
      <c r="C288" s="26" t="s">
        <v>338</v>
      </c>
      <c r="D288" s="26" t="s">
        <v>218</v>
      </c>
      <c r="E288" s="26" t="s">
        <v>205</v>
      </c>
      <c r="F288" s="60">
        <v>15</v>
      </c>
      <c r="G288" s="60">
        <v>15</v>
      </c>
      <c r="H288" s="60">
        <v>15</v>
      </c>
      <c r="I288" s="60">
        <v>15</v>
      </c>
      <c r="J288" s="60">
        <v>15</v>
      </c>
      <c r="K288" s="60">
        <v>15</v>
      </c>
      <c r="L288" s="60">
        <v>15</v>
      </c>
      <c r="M288" s="46"/>
      <c r="N288" s="29" t="s">
        <v>453</v>
      </c>
      <c r="O288" s="46"/>
      <c r="P288" s="46"/>
    </row>
    <row r="289" ht="14.5" spans="1:16">
      <c r="A289" s="35" t="s">
        <v>113</v>
      </c>
      <c r="B289" s="26"/>
      <c r="C289" s="26" t="s">
        <v>339</v>
      </c>
      <c r="D289" s="26" t="s">
        <v>222</v>
      </c>
      <c r="E289" s="26" t="s">
        <v>205</v>
      </c>
      <c r="F289" s="60">
        <v>15</v>
      </c>
      <c r="G289" s="60">
        <v>15</v>
      </c>
      <c r="H289" s="60">
        <v>15</v>
      </c>
      <c r="I289" s="60">
        <v>15</v>
      </c>
      <c r="J289" s="60">
        <v>15</v>
      </c>
      <c r="K289" s="60">
        <v>15</v>
      </c>
      <c r="L289" s="60">
        <v>15</v>
      </c>
      <c r="M289" s="46"/>
      <c r="N289" s="46"/>
      <c r="O289" s="46"/>
      <c r="P289" s="46"/>
    </row>
    <row r="290" ht="14.5" spans="1:16">
      <c r="A290" s="32" t="s">
        <v>61</v>
      </c>
      <c r="B290" s="26"/>
      <c r="C290" s="26" t="s">
        <v>340</v>
      </c>
      <c r="D290" s="26" t="s">
        <v>224</v>
      </c>
      <c r="E290" s="26" t="s">
        <v>205</v>
      </c>
      <c r="F290" s="60">
        <v>15</v>
      </c>
      <c r="G290" s="60">
        <v>15</v>
      </c>
      <c r="H290" s="60">
        <v>15</v>
      </c>
      <c r="I290" s="60">
        <v>15</v>
      </c>
      <c r="J290" s="60">
        <v>15</v>
      </c>
      <c r="K290" s="60">
        <v>15</v>
      </c>
      <c r="L290" s="60">
        <v>15</v>
      </c>
      <c r="M290" s="46"/>
      <c r="N290" s="46"/>
      <c r="O290" s="46"/>
      <c r="P290" s="46"/>
    </row>
    <row r="291" ht="14.5" spans="1:16">
      <c r="A291" s="31" t="s">
        <v>65</v>
      </c>
      <c r="B291" s="26"/>
      <c r="C291" s="26" t="s">
        <v>341</v>
      </c>
      <c r="D291" s="26" t="s">
        <v>226</v>
      </c>
      <c r="E291" s="26" t="s">
        <v>205</v>
      </c>
      <c r="F291" s="60">
        <v>15</v>
      </c>
      <c r="G291" s="60">
        <v>15</v>
      </c>
      <c r="H291" s="60">
        <v>15</v>
      </c>
      <c r="I291" s="60">
        <v>15</v>
      </c>
      <c r="J291" s="60">
        <v>15</v>
      </c>
      <c r="K291" s="60">
        <v>15</v>
      </c>
      <c r="L291" s="60">
        <v>15</v>
      </c>
      <c r="M291" s="46"/>
      <c r="N291" s="46"/>
      <c r="O291" s="46"/>
      <c r="P291" s="46"/>
    </row>
    <row r="292" ht="14.5" spans="1:16">
      <c r="A292" s="31" t="s">
        <v>70</v>
      </c>
      <c r="B292" s="26"/>
      <c r="C292" s="26" t="s">
        <v>342</v>
      </c>
      <c r="D292" s="26" t="s">
        <v>228</v>
      </c>
      <c r="E292" s="26" t="s">
        <v>205</v>
      </c>
      <c r="F292" s="60">
        <v>15</v>
      </c>
      <c r="G292" s="60">
        <v>15</v>
      </c>
      <c r="H292" s="60">
        <v>15</v>
      </c>
      <c r="I292" s="60">
        <v>15</v>
      </c>
      <c r="J292" s="60">
        <v>15</v>
      </c>
      <c r="K292" s="60">
        <v>15</v>
      </c>
      <c r="L292" s="60">
        <v>15</v>
      </c>
      <c r="M292" s="46"/>
      <c r="N292" s="46"/>
      <c r="O292" s="46"/>
      <c r="P292" s="46"/>
    </row>
    <row r="293" ht="14.5" spans="1:16">
      <c r="A293" s="34" t="s">
        <v>75</v>
      </c>
      <c r="B293" s="26"/>
      <c r="C293" s="26" t="s">
        <v>343</v>
      </c>
      <c r="D293" s="26" t="s">
        <v>136</v>
      </c>
      <c r="E293" s="26" t="s">
        <v>205</v>
      </c>
      <c r="F293" s="60">
        <v>15</v>
      </c>
      <c r="G293" s="60">
        <v>15</v>
      </c>
      <c r="H293" s="60">
        <v>15</v>
      </c>
      <c r="I293" s="60">
        <v>15</v>
      </c>
      <c r="J293" s="60">
        <v>15</v>
      </c>
      <c r="K293" s="60">
        <v>15</v>
      </c>
      <c r="L293" s="60">
        <v>15</v>
      </c>
      <c r="M293" s="46"/>
      <c r="N293" s="46"/>
      <c r="O293" s="46"/>
      <c r="P293" s="46"/>
    </row>
    <row r="294" ht="14.5" spans="1:16">
      <c r="A294" s="35" t="s">
        <v>35</v>
      </c>
      <c r="B294" s="26"/>
      <c r="C294" s="26" t="s">
        <v>344</v>
      </c>
      <c r="D294" s="26" t="s">
        <v>218</v>
      </c>
      <c r="E294" s="26" t="s">
        <v>207</v>
      </c>
      <c r="F294" s="60">
        <v>15</v>
      </c>
      <c r="G294" s="60">
        <v>15</v>
      </c>
      <c r="H294" s="60">
        <v>15</v>
      </c>
      <c r="I294" s="60">
        <v>15</v>
      </c>
      <c r="J294" s="60">
        <v>15</v>
      </c>
      <c r="K294" s="60">
        <v>15</v>
      </c>
      <c r="L294" s="60">
        <v>15</v>
      </c>
      <c r="M294" s="46"/>
      <c r="N294" s="29" t="s">
        <v>454</v>
      </c>
      <c r="O294" s="46"/>
      <c r="P294" s="46"/>
    </row>
    <row r="295" ht="14.5" spans="1:16">
      <c r="A295" s="35" t="s">
        <v>113</v>
      </c>
      <c r="B295" s="26"/>
      <c r="C295" s="26" t="s">
        <v>345</v>
      </c>
      <c r="D295" s="26" t="s">
        <v>222</v>
      </c>
      <c r="E295" s="26" t="s">
        <v>207</v>
      </c>
      <c r="F295" s="60">
        <v>15</v>
      </c>
      <c r="G295" s="60">
        <v>15</v>
      </c>
      <c r="H295" s="60">
        <v>15</v>
      </c>
      <c r="I295" s="60">
        <v>15</v>
      </c>
      <c r="J295" s="60">
        <v>15</v>
      </c>
      <c r="K295" s="60">
        <v>15</v>
      </c>
      <c r="L295" s="60">
        <v>15</v>
      </c>
      <c r="M295" s="46"/>
      <c r="N295" s="46"/>
      <c r="O295" s="46"/>
      <c r="P295" s="46"/>
    </row>
    <row r="296" ht="14.5" spans="1:16">
      <c r="A296" s="32" t="s">
        <v>61</v>
      </c>
      <c r="B296" s="26"/>
      <c r="C296" s="26" t="s">
        <v>346</v>
      </c>
      <c r="D296" s="26" t="s">
        <v>224</v>
      </c>
      <c r="E296" s="26" t="s">
        <v>207</v>
      </c>
      <c r="F296" s="60">
        <v>15</v>
      </c>
      <c r="G296" s="60">
        <v>15</v>
      </c>
      <c r="H296" s="60">
        <v>15</v>
      </c>
      <c r="I296" s="60">
        <v>15</v>
      </c>
      <c r="J296" s="60">
        <v>15</v>
      </c>
      <c r="K296" s="60">
        <v>15</v>
      </c>
      <c r="L296" s="60">
        <v>15</v>
      </c>
      <c r="M296" s="46"/>
      <c r="N296" s="46"/>
      <c r="O296" s="46"/>
      <c r="P296" s="46"/>
    </row>
    <row r="297" ht="14.5" spans="1:16">
      <c r="A297" s="31" t="s">
        <v>65</v>
      </c>
      <c r="B297" s="26"/>
      <c r="C297" s="26" t="s">
        <v>347</v>
      </c>
      <c r="D297" s="26" t="s">
        <v>226</v>
      </c>
      <c r="E297" s="26" t="s">
        <v>207</v>
      </c>
      <c r="F297" s="60">
        <v>15</v>
      </c>
      <c r="G297" s="60">
        <v>15</v>
      </c>
      <c r="H297" s="60">
        <v>15</v>
      </c>
      <c r="I297" s="60">
        <v>15</v>
      </c>
      <c r="J297" s="60">
        <v>15</v>
      </c>
      <c r="K297" s="60">
        <v>15</v>
      </c>
      <c r="L297" s="60">
        <v>15</v>
      </c>
      <c r="M297" s="46"/>
      <c r="N297" s="46"/>
      <c r="O297" s="46"/>
      <c r="P297" s="46"/>
    </row>
    <row r="298" ht="14.5" spans="1:16">
      <c r="A298" s="31" t="s">
        <v>70</v>
      </c>
      <c r="B298" s="26"/>
      <c r="C298" s="26" t="s">
        <v>348</v>
      </c>
      <c r="D298" s="26" t="s">
        <v>228</v>
      </c>
      <c r="E298" s="26" t="s">
        <v>207</v>
      </c>
      <c r="F298" s="60">
        <v>15</v>
      </c>
      <c r="G298" s="60">
        <v>15</v>
      </c>
      <c r="H298" s="60">
        <v>15</v>
      </c>
      <c r="I298" s="60">
        <v>15</v>
      </c>
      <c r="J298" s="60">
        <v>15</v>
      </c>
      <c r="K298" s="60">
        <v>15</v>
      </c>
      <c r="L298" s="60">
        <v>15</v>
      </c>
      <c r="M298" s="46"/>
      <c r="N298" s="46"/>
      <c r="O298" s="46"/>
      <c r="P298" s="46"/>
    </row>
    <row r="299" ht="14.5" spans="1:16">
      <c r="A299" s="34" t="s">
        <v>75</v>
      </c>
      <c r="B299" s="26"/>
      <c r="C299" s="26" t="s">
        <v>349</v>
      </c>
      <c r="D299" s="26" t="s">
        <v>136</v>
      </c>
      <c r="E299" s="26" t="s">
        <v>207</v>
      </c>
      <c r="F299" s="60">
        <v>15</v>
      </c>
      <c r="G299" s="60">
        <v>15</v>
      </c>
      <c r="H299" s="60">
        <v>15</v>
      </c>
      <c r="I299" s="60">
        <v>15</v>
      </c>
      <c r="J299" s="60">
        <v>15</v>
      </c>
      <c r="K299" s="60">
        <v>15</v>
      </c>
      <c r="L299" s="60">
        <v>15</v>
      </c>
      <c r="M299" s="46"/>
      <c r="N299" s="46"/>
      <c r="O299" s="46"/>
      <c r="P299" s="46"/>
    </row>
    <row r="300" ht="14.5" spans="1:16">
      <c r="A300" s="35" t="s">
        <v>35</v>
      </c>
      <c r="B300" s="26"/>
      <c r="C300" s="26" t="s">
        <v>350</v>
      </c>
      <c r="D300" s="26" t="s">
        <v>218</v>
      </c>
      <c r="E300" s="26" t="s">
        <v>209</v>
      </c>
      <c r="F300" s="60">
        <v>15</v>
      </c>
      <c r="G300" s="60">
        <v>15</v>
      </c>
      <c r="H300" s="60">
        <v>15</v>
      </c>
      <c r="I300" s="60">
        <v>15</v>
      </c>
      <c r="J300" s="60">
        <v>15</v>
      </c>
      <c r="K300" s="60">
        <v>15</v>
      </c>
      <c r="L300" s="60">
        <v>15</v>
      </c>
      <c r="M300" s="46"/>
      <c r="N300" s="29" t="s">
        <v>455</v>
      </c>
      <c r="O300" s="46"/>
      <c r="P300" s="46"/>
    </row>
    <row r="301" ht="14.5" spans="1:16">
      <c r="A301" s="35" t="s">
        <v>113</v>
      </c>
      <c r="B301" s="26"/>
      <c r="C301" s="26" t="s">
        <v>351</v>
      </c>
      <c r="D301" s="26" t="s">
        <v>222</v>
      </c>
      <c r="E301" s="26" t="s">
        <v>209</v>
      </c>
      <c r="F301" s="60">
        <v>15</v>
      </c>
      <c r="G301" s="60">
        <v>15</v>
      </c>
      <c r="H301" s="60">
        <v>15</v>
      </c>
      <c r="I301" s="60">
        <v>15</v>
      </c>
      <c r="J301" s="60">
        <v>15</v>
      </c>
      <c r="K301" s="60">
        <v>15</v>
      </c>
      <c r="L301" s="60">
        <v>15</v>
      </c>
      <c r="M301" s="46"/>
      <c r="N301" s="46"/>
      <c r="O301" s="46"/>
      <c r="P301" s="46"/>
    </row>
    <row r="302" ht="14.5" spans="1:16">
      <c r="A302" s="32" t="s">
        <v>61</v>
      </c>
      <c r="B302" s="26"/>
      <c r="C302" s="26" t="s">
        <v>352</v>
      </c>
      <c r="D302" s="26" t="s">
        <v>224</v>
      </c>
      <c r="E302" s="26" t="s">
        <v>209</v>
      </c>
      <c r="F302" s="60">
        <v>15</v>
      </c>
      <c r="G302" s="60">
        <v>15</v>
      </c>
      <c r="H302" s="60">
        <v>15</v>
      </c>
      <c r="I302" s="60">
        <v>15</v>
      </c>
      <c r="J302" s="60">
        <v>15</v>
      </c>
      <c r="K302" s="60">
        <v>15</v>
      </c>
      <c r="L302" s="60">
        <v>15</v>
      </c>
      <c r="M302" s="46"/>
      <c r="N302" s="46"/>
      <c r="O302" s="46"/>
      <c r="P302" s="46"/>
    </row>
    <row r="303" ht="14.5" spans="1:16">
      <c r="A303" s="31" t="s">
        <v>65</v>
      </c>
      <c r="B303" s="26"/>
      <c r="C303" s="26" t="s">
        <v>353</v>
      </c>
      <c r="D303" s="26" t="s">
        <v>226</v>
      </c>
      <c r="E303" s="26" t="s">
        <v>209</v>
      </c>
      <c r="F303" s="60">
        <v>15</v>
      </c>
      <c r="G303" s="60">
        <v>15</v>
      </c>
      <c r="H303" s="60">
        <v>15</v>
      </c>
      <c r="I303" s="60">
        <v>15</v>
      </c>
      <c r="J303" s="60">
        <v>15</v>
      </c>
      <c r="K303" s="60">
        <v>15</v>
      </c>
      <c r="L303" s="60">
        <v>15</v>
      </c>
      <c r="M303" s="46"/>
      <c r="N303" s="46"/>
      <c r="O303" s="46"/>
      <c r="P303" s="46"/>
    </row>
    <row r="304" ht="14.5" spans="1:16">
      <c r="A304" s="31" t="s">
        <v>70</v>
      </c>
      <c r="B304" s="26"/>
      <c r="C304" s="26" t="s">
        <v>354</v>
      </c>
      <c r="D304" s="26" t="s">
        <v>228</v>
      </c>
      <c r="E304" s="26" t="s">
        <v>209</v>
      </c>
      <c r="F304" s="60">
        <v>15</v>
      </c>
      <c r="G304" s="60">
        <v>15</v>
      </c>
      <c r="H304" s="60">
        <v>15</v>
      </c>
      <c r="I304" s="60">
        <v>15</v>
      </c>
      <c r="J304" s="60">
        <v>15</v>
      </c>
      <c r="K304" s="60">
        <v>15</v>
      </c>
      <c r="L304" s="60">
        <v>15</v>
      </c>
      <c r="M304" s="46"/>
      <c r="N304" s="46"/>
      <c r="O304" s="46"/>
      <c r="P304" s="46"/>
    </row>
    <row r="305" ht="14.5" spans="1:16">
      <c r="A305" s="34" t="s">
        <v>75</v>
      </c>
      <c r="B305" s="26"/>
      <c r="C305" s="26" t="s">
        <v>355</v>
      </c>
      <c r="D305" s="26" t="s">
        <v>136</v>
      </c>
      <c r="E305" s="26" t="s">
        <v>209</v>
      </c>
      <c r="F305" s="60">
        <v>15</v>
      </c>
      <c r="G305" s="60">
        <v>15</v>
      </c>
      <c r="H305" s="60">
        <v>15</v>
      </c>
      <c r="I305" s="60">
        <v>15</v>
      </c>
      <c r="J305" s="60">
        <v>15</v>
      </c>
      <c r="K305" s="60">
        <v>15</v>
      </c>
      <c r="L305" s="60">
        <v>15</v>
      </c>
      <c r="M305" s="46"/>
      <c r="N305" s="46"/>
      <c r="O305" s="46"/>
      <c r="P305" s="46"/>
    </row>
    <row r="306" ht="14.5" spans="1:16">
      <c r="A306" s="35" t="s">
        <v>35</v>
      </c>
      <c r="B306" s="26"/>
      <c r="C306" s="26" t="s">
        <v>356</v>
      </c>
      <c r="D306" s="26" t="s">
        <v>218</v>
      </c>
      <c r="E306" s="26" t="s">
        <v>211</v>
      </c>
      <c r="F306" s="60">
        <v>15</v>
      </c>
      <c r="G306" s="60">
        <v>15</v>
      </c>
      <c r="H306" s="60">
        <v>15</v>
      </c>
      <c r="I306" s="60">
        <v>15</v>
      </c>
      <c r="J306" s="60">
        <v>15</v>
      </c>
      <c r="K306" s="60">
        <v>15</v>
      </c>
      <c r="L306" s="60">
        <v>15</v>
      </c>
      <c r="M306" s="46"/>
      <c r="N306" s="29" t="s">
        <v>456</v>
      </c>
      <c r="O306" s="46"/>
      <c r="P306" s="46"/>
    </row>
    <row r="307" ht="14.5" spans="1:16">
      <c r="A307" s="35" t="s">
        <v>113</v>
      </c>
      <c r="B307" s="26"/>
      <c r="C307" s="26" t="s">
        <v>357</v>
      </c>
      <c r="D307" s="26" t="s">
        <v>222</v>
      </c>
      <c r="E307" s="26" t="s">
        <v>211</v>
      </c>
      <c r="F307" s="60">
        <v>15</v>
      </c>
      <c r="G307" s="60">
        <v>15</v>
      </c>
      <c r="H307" s="60">
        <v>15</v>
      </c>
      <c r="I307" s="60">
        <v>15</v>
      </c>
      <c r="J307" s="60">
        <v>15</v>
      </c>
      <c r="K307" s="60">
        <v>15</v>
      </c>
      <c r="L307" s="60">
        <v>15</v>
      </c>
      <c r="M307" s="46"/>
      <c r="N307" s="46"/>
      <c r="O307" s="46"/>
      <c r="P307" s="46"/>
    </row>
    <row r="308" ht="14.5" spans="1:16">
      <c r="A308" s="32" t="s">
        <v>61</v>
      </c>
      <c r="B308" s="26"/>
      <c r="C308" s="26" t="s">
        <v>358</v>
      </c>
      <c r="D308" s="26" t="s">
        <v>224</v>
      </c>
      <c r="E308" s="26" t="s">
        <v>211</v>
      </c>
      <c r="F308" s="60">
        <v>15</v>
      </c>
      <c r="G308" s="60">
        <v>15</v>
      </c>
      <c r="H308" s="60">
        <v>15</v>
      </c>
      <c r="I308" s="60">
        <v>15</v>
      </c>
      <c r="J308" s="60">
        <v>15</v>
      </c>
      <c r="K308" s="60">
        <v>15</v>
      </c>
      <c r="L308" s="60">
        <v>15</v>
      </c>
      <c r="M308" s="46"/>
      <c r="N308" s="46"/>
      <c r="O308" s="46"/>
      <c r="P308" s="46"/>
    </row>
    <row r="309" ht="14.5" spans="1:16">
      <c r="A309" s="31" t="s">
        <v>65</v>
      </c>
      <c r="B309" s="26"/>
      <c r="C309" s="26" t="s">
        <v>359</v>
      </c>
      <c r="D309" s="26" t="s">
        <v>226</v>
      </c>
      <c r="E309" s="26" t="s">
        <v>211</v>
      </c>
      <c r="F309" s="60">
        <v>15</v>
      </c>
      <c r="G309" s="60">
        <v>15</v>
      </c>
      <c r="H309" s="60">
        <v>15</v>
      </c>
      <c r="I309" s="60">
        <v>15</v>
      </c>
      <c r="J309" s="60">
        <v>15</v>
      </c>
      <c r="K309" s="60">
        <v>15</v>
      </c>
      <c r="L309" s="60">
        <v>15</v>
      </c>
      <c r="M309" s="46"/>
      <c r="N309" s="46"/>
      <c r="O309" s="46"/>
      <c r="P309" s="46"/>
    </row>
    <row r="310" ht="14.5" spans="1:16">
      <c r="A310" s="31" t="s">
        <v>70</v>
      </c>
      <c r="B310" s="26"/>
      <c r="C310" s="26" t="s">
        <v>360</v>
      </c>
      <c r="D310" s="26" t="s">
        <v>228</v>
      </c>
      <c r="E310" s="26" t="s">
        <v>211</v>
      </c>
      <c r="F310" s="60">
        <v>15</v>
      </c>
      <c r="G310" s="60">
        <v>15</v>
      </c>
      <c r="H310" s="60">
        <v>15</v>
      </c>
      <c r="I310" s="60">
        <v>15</v>
      </c>
      <c r="J310" s="60">
        <v>15</v>
      </c>
      <c r="K310" s="60">
        <v>15</v>
      </c>
      <c r="L310" s="60">
        <v>15</v>
      </c>
      <c r="M310" s="46"/>
      <c r="N310" s="46"/>
      <c r="O310" s="46"/>
      <c r="P310" s="46"/>
    </row>
    <row r="311" ht="14.5" spans="1:16">
      <c r="A311" s="34" t="s">
        <v>75</v>
      </c>
      <c r="B311" s="26"/>
      <c r="C311" s="26" t="s">
        <v>361</v>
      </c>
      <c r="D311" s="26" t="s">
        <v>136</v>
      </c>
      <c r="E311" s="26" t="s">
        <v>211</v>
      </c>
      <c r="F311" s="60">
        <v>15</v>
      </c>
      <c r="G311" s="60">
        <v>15</v>
      </c>
      <c r="H311" s="60">
        <v>15</v>
      </c>
      <c r="I311" s="60">
        <v>15</v>
      </c>
      <c r="J311" s="60">
        <v>15</v>
      </c>
      <c r="K311" s="60">
        <v>15</v>
      </c>
      <c r="L311" s="60">
        <v>15</v>
      </c>
      <c r="M311" s="46"/>
      <c r="N311" s="46"/>
      <c r="O311" s="46"/>
      <c r="P311" s="46"/>
    </row>
    <row r="312" ht="14.5" spans="1:16">
      <c r="A312" s="35" t="s">
        <v>35</v>
      </c>
      <c r="B312" s="26"/>
      <c r="C312" s="26" t="s">
        <v>362</v>
      </c>
      <c r="D312" s="26" t="s">
        <v>218</v>
      </c>
      <c r="E312" s="26" t="s">
        <v>213</v>
      </c>
      <c r="F312" s="60">
        <v>15</v>
      </c>
      <c r="G312" s="60">
        <v>15</v>
      </c>
      <c r="H312" s="60">
        <v>15</v>
      </c>
      <c r="I312" s="60">
        <v>15</v>
      </c>
      <c r="J312" s="60">
        <v>15</v>
      </c>
      <c r="K312" s="60">
        <v>15</v>
      </c>
      <c r="L312" s="60">
        <v>15</v>
      </c>
      <c r="M312" s="46"/>
      <c r="N312" s="29" t="s">
        <v>457</v>
      </c>
      <c r="O312" s="46"/>
      <c r="P312" s="46"/>
    </row>
    <row r="313" ht="14.5" spans="1:16">
      <c r="A313" s="35" t="s">
        <v>113</v>
      </c>
      <c r="B313" s="26"/>
      <c r="C313" s="26" t="s">
        <v>363</v>
      </c>
      <c r="D313" s="26" t="s">
        <v>222</v>
      </c>
      <c r="E313" s="26" t="s">
        <v>213</v>
      </c>
      <c r="F313" s="60">
        <v>15</v>
      </c>
      <c r="G313" s="60">
        <v>15</v>
      </c>
      <c r="H313" s="60">
        <v>15</v>
      </c>
      <c r="I313" s="60">
        <v>15</v>
      </c>
      <c r="J313" s="60">
        <v>15</v>
      </c>
      <c r="K313" s="60">
        <v>15</v>
      </c>
      <c r="L313" s="60">
        <v>15</v>
      </c>
      <c r="M313" s="46"/>
      <c r="N313" s="46"/>
      <c r="O313" s="46"/>
      <c r="P313" s="46"/>
    </row>
    <row r="314" ht="14.5" spans="1:16">
      <c r="A314" s="32" t="s">
        <v>61</v>
      </c>
      <c r="B314" s="26"/>
      <c r="C314" s="26" t="s">
        <v>364</v>
      </c>
      <c r="D314" s="26" t="s">
        <v>224</v>
      </c>
      <c r="E314" s="26" t="s">
        <v>213</v>
      </c>
      <c r="F314" s="60">
        <v>15</v>
      </c>
      <c r="G314" s="60">
        <v>15</v>
      </c>
      <c r="H314" s="60">
        <v>15</v>
      </c>
      <c r="I314" s="60">
        <v>15</v>
      </c>
      <c r="J314" s="60">
        <v>15</v>
      </c>
      <c r="K314" s="60">
        <v>15</v>
      </c>
      <c r="L314" s="60">
        <v>15</v>
      </c>
      <c r="M314" s="46"/>
      <c r="N314" s="46"/>
      <c r="O314" s="46"/>
      <c r="P314" s="46"/>
    </row>
    <row r="315" ht="14.5" spans="1:16">
      <c r="A315" s="31" t="s">
        <v>65</v>
      </c>
      <c r="B315" s="26"/>
      <c r="C315" s="26" t="s">
        <v>365</v>
      </c>
      <c r="D315" s="26" t="s">
        <v>226</v>
      </c>
      <c r="E315" s="26" t="s">
        <v>213</v>
      </c>
      <c r="F315" s="60">
        <v>15</v>
      </c>
      <c r="G315" s="60">
        <v>15</v>
      </c>
      <c r="H315" s="60">
        <v>15</v>
      </c>
      <c r="I315" s="60">
        <v>15</v>
      </c>
      <c r="J315" s="60">
        <v>15</v>
      </c>
      <c r="K315" s="60">
        <v>15</v>
      </c>
      <c r="L315" s="60">
        <v>15</v>
      </c>
      <c r="M315" s="46"/>
      <c r="N315" s="46"/>
      <c r="O315" s="46"/>
      <c r="P315" s="46"/>
    </row>
    <row r="316" ht="14.5" spans="1:16">
      <c r="A316" s="31" t="s">
        <v>70</v>
      </c>
      <c r="B316" s="26"/>
      <c r="C316" s="26" t="s">
        <v>366</v>
      </c>
      <c r="D316" s="26" t="s">
        <v>228</v>
      </c>
      <c r="E316" s="26" t="s">
        <v>213</v>
      </c>
      <c r="F316" s="60">
        <v>15</v>
      </c>
      <c r="G316" s="60">
        <v>15</v>
      </c>
      <c r="H316" s="60">
        <v>15</v>
      </c>
      <c r="I316" s="60">
        <v>15</v>
      </c>
      <c r="J316" s="60">
        <v>15</v>
      </c>
      <c r="K316" s="60">
        <v>15</v>
      </c>
      <c r="L316" s="60">
        <v>15</v>
      </c>
      <c r="M316" s="46"/>
      <c r="N316" s="46"/>
      <c r="O316" s="46"/>
      <c r="P316" s="46"/>
    </row>
    <row r="317" ht="14.5" spans="1:16">
      <c r="A317" s="34" t="s">
        <v>75</v>
      </c>
      <c r="B317" s="26"/>
      <c r="C317" s="26" t="s">
        <v>367</v>
      </c>
      <c r="D317" s="26" t="s">
        <v>136</v>
      </c>
      <c r="E317" s="26" t="s">
        <v>213</v>
      </c>
      <c r="F317" s="60">
        <v>15</v>
      </c>
      <c r="G317" s="60">
        <v>15</v>
      </c>
      <c r="H317" s="60">
        <v>15</v>
      </c>
      <c r="I317" s="60">
        <v>15</v>
      </c>
      <c r="J317" s="60">
        <v>15</v>
      </c>
      <c r="K317" s="60">
        <v>15</v>
      </c>
      <c r="L317" s="60">
        <v>15</v>
      </c>
      <c r="M317" s="46"/>
      <c r="N317" s="46"/>
      <c r="O317" s="46"/>
      <c r="P317" s="46"/>
    </row>
    <row r="318" ht="14.5" spans="1:16">
      <c r="A318" s="35" t="s">
        <v>35</v>
      </c>
      <c r="B318" s="26"/>
      <c r="C318" s="26" t="s">
        <v>368</v>
      </c>
      <c r="D318" s="26" t="s">
        <v>218</v>
      </c>
      <c r="E318" s="26" t="s">
        <v>215</v>
      </c>
      <c r="F318" s="60">
        <v>15</v>
      </c>
      <c r="G318" s="60">
        <v>15</v>
      </c>
      <c r="H318" s="60">
        <v>15</v>
      </c>
      <c r="I318" s="60">
        <v>15</v>
      </c>
      <c r="J318" s="60">
        <v>15</v>
      </c>
      <c r="K318" s="60">
        <v>15</v>
      </c>
      <c r="L318" s="60">
        <v>15</v>
      </c>
      <c r="M318" s="46"/>
      <c r="N318" s="46" t="s">
        <v>458</v>
      </c>
      <c r="O318" s="46"/>
      <c r="P318" s="46"/>
    </row>
    <row r="319" ht="14.5" spans="1:16">
      <c r="A319" s="35" t="s">
        <v>113</v>
      </c>
      <c r="B319" s="26"/>
      <c r="C319" s="26" t="s">
        <v>369</v>
      </c>
      <c r="D319" s="26" t="s">
        <v>222</v>
      </c>
      <c r="E319" s="26" t="s">
        <v>215</v>
      </c>
      <c r="F319" s="60">
        <v>15</v>
      </c>
      <c r="G319" s="60">
        <v>15</v>
      </c>
      <c r="H319" s="60">
        <v>15</v>
      </c>
      <c r="I319" s="60">
        <v>15</v>
      </c>
      <c r="J319" s="60">
        <v>15</v>
      </c>
      <c r="K319" s="60">
        <v>15</v>
      </c>
      <c r="L319" s="60">
        <v>15</v>
      </c>
      <c r="M319" s="46"/>
      <c r="N319" s="46"/>
      <c r="O319" s="46"/>
      <c r="P319" s="46"/>
    </row>
    <row r="320" ht="14.5" spans="1:16">
      <c r="A320" s="32" t="s">
        <v>61</v>
      </c>
      <c r="B320" s="26"/>
      <c r="C320" s="26" t="s">
        <v>370</v>
      </c>
      <c r="D320" s="26" t="s">
        <v>224</v>
      </c>
      <c r="E320" s="26" t="s">
        <v>215</v>
      </c>
      <c r="F320" s="60">
        <v>15</v>
      </c>
      <c r="G320" s="60">
        <v>15</v>
      </c>
      <c r="H320" s="60">
        <v>15</v>
      </c>
      <c r="I320" s="60">
        <v>15</v>
      </c>
      <c r="J320" s="60">
        <v>15</v>
      </c>
      <c r="K320" s="60">
        <v>15</v>
      </c>
      <c r="L320" s="60">
        <v>15</v>
      </c>
      <c r="M320" s="46"/>
      <c r="N320" s="46"/>
      <c r="O320" s="46"/>
      <c r="P320" s="46"/>
    </row>
    <row r="321" ht="14.5" spans="1:16">
      <c r="A321" s="31" t="s">
        <v>65</v>
      </c>
      <c r="B321" s="26"/>
      <c r="C321" s="26" t="s">
        <v>371</v>
      </c>
      <c r="D321" s="26" t="s">
        <v>226</v>
      </c>
      <c r="E321" s="26" t="s">
        <v>215</v>
      </c>
      <c r="F321" s="60">
        <v>15</v>
      </c>
      <c r="G321" s="60">
        <v>15</v>
      </c>
      <c r="H321" s="60">
        <v>15</v>
      </c>
      <c r="I321" s="60">
        <v>15</v>
      </c>
      <c r="J321" s="60">
        <v>15</v>
      </c>
      <c r="K321" s="60">
        <v>15</v>
      </c>
      <c r="L321" s="60">
        <v>15</v>
      </c>
      <c r="M321" s="46"/>
      <c r="N321" s="46"/>
      <c r="O321" s="46"/>
      <c r="P321" s="46"/>
    </row>
    <row r="322" ht="14.5" spans="1:16">
      <c r="A322" s="31" t="s">
        <v>70</v>
      </c>
      <c r="B322" s="26"/>
      <c r="C322" s="26" t="s">
        <v>372</v>
      </c>
      <c r="D322" s="26" t="s">
        <v>228</v>
      </c>
      <c r="E322" s="26" t="s">
        <v>215</v>
      </c>
      <c r="F322" s="60">
        <v>15</v>
      </c>
      <c r="G322" s="60">
        <v>15</v>
      </c>
      <c r="H322" s="60">
        <v>15</v>
      </c>
      <c r="I322" s="60">
        <v>15</v>
      </c>
      <c r="J322" s="60">
        <v>15</v>
      </c>
      <c r="K322" s="60">
        <v>15</v>
      </c>
      <c r="L322" s="60">
        <v>15</v>
      </c>
      <c r="M322" s="46"/>
      <c r="N322" s="46"/>
      <c r="O322" s="46"/>
      <c r="P322" s="46"/>
    </row>
    <row r="323" ht="15.65" customHeight="1" spans="1:16">
      <c r="A323" s="34" t="s">
        <v>75</v>
      </c>
      <c r="B323" s="26"/>
      <c r="C323" s="26" t="s">
        <v>373</v>
      </c>
      <c r="D323" s="26" t="s">
        <v>136</v>
      </c>
      <c r="E323" s="26" t="s">
        <v>215</v>
      </c>
      <c r="F323" s="60">
        <v>15</v>
      </c>
      <c r="G323" s="60">
        <v>15</v>
      </c>
      <c r="H323" s="60">
        <v>15</v>
      </c>
      <c r="I323" s="60">
        <v>15</v>
      </c>
      <c r="J323" s="60">
        <v>15</v>
      </c>
      <c r="K323" s="60">
        <v>15</v>
      </c>
      <c r="L323" s="60">
        <v>15</v>
      </c>
      <c r="M323" s="46"/>
      <c r="N323" s="46"/>
      <c r="O323" s="46"/>
      <c r="P323" s="46"/>
    </row>
    <row r="324" ht="14.5" spans="1:16">
      <c r="A324" s="26"/>
      <c r="B324" s="26"/>
      <c r="C324" s="26"/>
      <c r="D324" s="26"/>
      <c r="E324" s="26"/>
      <c r="F324" s="46"/>
      <c r="G324" s="46"/>
      <c r="H324" s="46"/>
      <c r="I324" s="46"/>
      <c r="J324" s="46"/>
      <c r="K324" s="46"/>
      <c r="L324" s="46"/>
      <c r="M324" s="46"/>
      <c r="N324" s="46"/>
      <c r="O324" s="46"/>
      <c r="P324" s="46"/>
    </row>
    <row r="325" ht="14.5" spans="1:16">
      <c r="A325" s="26"/>
      <c r="B325" s="26"/>
      <c r="C325" s="75"/>
      <c r="D325" s="75"/>
      <c r="E325" s="76"/>
      <c r="F325" s="75"/>
      <c r="G325" s="75"/>
      <c r="H325" s="75"/>
      <c r="I325" s="75"/>
      <c r="J325" s="75"/>
      <c r="K325" s="75"/>
      <c r="L325" s="75"/>
      <c r="M325" s="81"/>
      <c r="N325" s="46"/>
      <c r="O325" s="46"/>
      <c r="P325" s="46"/>
    </row>
    <row r="326" ht="14.5" spans="1:16">
      <c r="A326" s="26"/>
      <c r="B326" s="26"/>
      <c r="C326" s="77"/>
      <c r="D326" s="77"/>
      <c r="E326" s="77"/>
      <c r="F326" s="78"/>
      <c r="G326" s="78"/>
      <c r="H326" s="78"/>
      <c r="I326" s="78"/>
      <c r="J326" s="78"/>
      <c r="K326" s="78"/>
      <c r="L326" s="78"/>
      <c r="M326" s="81"/>
      <c r="N326" s="46"/>
      <c r="O326" s="46"/>
      <c r="P326" s="46"/>
    </row>
    <row r="327" ht="14.5" spans="1:16">
      <c r="A327" s="26"/>
      <c r="B327" s="26"/>
      <c r="C327" s="75"/>
      <c r="D327" s="75"/>
      <c r="E327" s="75"/>
      <c r="F327" s="79"/>
      <c r="G327" s="79"/>
      <c r="H327" s="79"/>
      <c r="I327" s="79"/>
      <c r="J327" s="79"/>
      <c r="K327" s="79"/>
      <c r="L327" s="79"/>
      <c r="M327" s="81"/>
      <c r="N327" s="46"/>
      <c r="O327" s="46"/>
      <c r="P327" s="46"/>
    </row>
    <row r="328" ht="14.5" spans="1:16">
      <c r="A328" s="26"/>
      <c r="B328" s="26"/>
      <c r="C328" s="75"/>
      <c r="D328" s="75"/>
      <c r="E328" s="75"/>
      <c r="F328" s="79"/>
      <c r="G328" s="79"/>
      <c r="H328" s="79"/>
      <c r="I328" s="79"/>
      <c r="J328" s="79"/>
      <c r="K328" s="79"/>
      <c r="L328" s="79"/>
      <c r="M328" s="81"/>
      <c r="N328" s="46"/>
      <c r="O328" s="46"/>
      <c r="P328" s="46"/>
    </row>
    <row r="329" ht="14.5" spans="1:16">
      <c r="A329" s="26"/>
      <c r="B329" s="26"/>
      <c r="C329" s="75"/>
      <c r="D329" s="75"/>
      <c r="E329" s="75"/>
      <c r="F329" s="79"/>
      <c r="G329" s="79"/>
      <c r="H329" s="79"/>
      <c r="I329" s="79"/>
      <c r="J329" s="79"/>
      <c r="K329" s="79"/>
      <c r="L329" s="79"/>
      <c r="M329" s="81"/>
      <c r="N329" s="46"/>
      <c r="O329" s="46"/>
      <c r="P329" s="46"/>
    </row>
    <row r="330" ht="14.5" spans="1:16">
      <c r="A330" s="26"/>
      <c r="B330" s="26"/>
      <c r="C330" s="75"/>
      <c r="D330" s="75"/>
      <c r="E330" s="75"/>
      <c r="F330" s="79"/>
      <c r="G330" s="79"/>
      <c r="H330" s="79"/>
      <c r="I330" s="79"/>
      <c r="J330" s="79"/>
      <c r="K330" s="79"/>
      <c r="L330" s="79"/>
      <c r="M330" s="81"/>
      <c r="N330" s="46"/>
      <c r="O330" s="46"/>
      <c r="P330" s="46"/>
    </row>
    <row r="331" ht="14.5" spans="1:16">
      <c r="A331" s="26"/>
      <c r="B331" s="26"/>
      <c r="C331" s="75"/>
      <c r="D331" s="75"/>
      <c r="E331" s="75"/>
      <c r="F331" s="79"/>
      <c r="G331" s="79"/>
      <c r="H331" s="79"/>
      <c r="I331" s="79"/>
      <c r="J331" s="79"/>
      <c r="K331" s="79"/>
      <c r="L331" s="79"/>
      <c r="M331" s="81"/>
      <c r="N331" s="46"/>
      <c r="O331" s="46"/>
      <c r="P331" s="46"/>
    </row>
    <row r="332" ht="14.5" spans="1:16">
      <c r="A332" s="26"/>
      <c r="B332" s="26"/>
      <c r="C332" s="75"/>
      <c r="D332" s="75"/>
      <c r="E332" s="75"/>
      <c r="F332" s="79"/>
      <c r="G332" s="79"/>
      <c r="H332" s="79"/>
      <c r="I332" s="79"/>
      <c r="J332" s="79"/>
      <c r="K332" s="79"/>
      <c r="L332" s="79"/>
      <c r="M332" s="81"/>
      <c r="N332" s="46"/>
      <c r="O332" s="46"/>
      <c r="P332" s="46"/>
    </row>
    <row r="333" ht="14.5" spans="1:16">
      <c r="A333" s="26"/>
      <c r="B333" s="26"/>
      <c r="C333" s="75"/>
      <c r="D333" s="75"/>
      <c r="E333" s="75"/>
      <c r="F333" s="79"/>
      <c r="G333" s="79"/>
      <c r="H333" s="79"/>
      <c r="I333" s="79"/>
      <c r="J333" s="79"/>
      <c r="K333" s="79"/>
      <c r="L333" s="79"/>
      <c r="M333" s="81"/>
      <c r="N333" s="46"/>
      <c r="O333" s="46"/>
      <c r="P333" s="46"/>
    </row>
    <row r="334" ht="14.5" spans="1:16">
      <c r="A334" s="26"/>
      <c r="B334" s="26"/>
      <c r="C334" s="26"/>
      <c r="D334" s="26"/>
      <c r="E334" s="26"/>
      <c r="F334" s="80"/>
      <c r="G334" s="80"/>
      <c r="H334" s="80"/>
      <c r="I334" s="80"/>
      <c r="J334" s="80"/>
      <c r="K334" s="80"/>
      <c r="L334" s="80"/>
      <c r="M334" s="47"/>
      <c r="N334" s="46"/>
      <c r="O334" s="46"/>
      <c r="P334" s="46"/>
    </row>
    <row r="335" ht="14.5" spans="1:16">
      <c r="A335" s="26"/>
      <c r="B335" s="26"/>
      <c r="C335" s="26"/>
      <c r="D335" s="26"/>
      <c r="E335" s="26"/>
      <c r="F335" s="80"/>
      <c r="G335" s="80"/>
      <c r="H335" s="80"/>
      <c r="I335" s="80"/>
      <c r="J335" s="80"/>
      <c r="K335" s="80"/>
      <c r="L335" s="80"/>
      <c r="M335" s="47"/>
      <c r="N335" s="46"/>
      <c r="O335" s="46"/>
      <c r="P335" s="46"/>
    </row>
    <row r="336" ht="14.5" spans="1:16">
      <c r="A336" s="26"/>
      <c r="B336" s="26"/>
      <c r="C336" s="26"/>
      <c r="D336" s="26"/>
      <c r="E336" s="26"/>
      <c r="F336" s="80"/>
      <c r="G336" s="80"/>
      <c r="H336" s="80"/>
      <c r="I336" s="80"/>
      <c r="J336" s="80"/>
      <c r="K336" s="80"/>
      <c r="L336" s="80"/>
      <c r="M336" s="47"/>
      <c r="N336" s="46"/>
      <c r="O336" s="46"/>
      <c r="P336" s="46"/>
    </row>
    <row r="337" ht="14.5" spans="1:16">
      <c r="A337" s="26"/>
      <c r="B337" s="26"/>
      <c r="C337" s="26"/>
      <c r="D337" s="26"/>
      <c r="E337" s="26"/>
      <c r="F337" s="80"/>
      <c r="G337" s="80"/>
      <c r="H337" s="80"/>
      <c r="I337" s="80"/>
      <c r="J337" s="80"/>
      <c r="K337" s="80"/>
      <c r="L337" s="80"/>
      <c r="M337" s="47"/>
      <c r="N337" s="46"/>
      <c r="O337" s="46"/>
      <c r="P337" s="46"/>
    </row>
    <row r="338" ht="14.5" spans="1:16">
      <c r="A338" s="26"/>
      <c r="B338" s="26"/>
      <c r="C338" s="26"/>
      <c r="D338" s="26"/>
      <c r="E338" s="26"/>
      <c r="F338" s="80"/>
      <c r="G338" s="80"/>
      <c r="H338" s="80"/>
      <c r="I338" s="80"/>
      <c r="J338" s="80"/>
      <c r="K338" s="80"/>
      <c r="L338" s="80"/>
      <c r="M338" s="47"/>
      <c r="N338" s="46"/>
      <c r="O338" s="46"/>
      <c r="P338" s="46"/>
    </row>
    <row r="339" ht="14.5" spans="1:16">
      <c r="A339" s="26"/>
      <c r="B339" s="26"/>
      <c r="C339" s="26"/>
      <c r="D339" s="26"/>
      <c r="E339" s="26"/>
      <c r="F339" s="80"/>
      <c r="G339" s="80"/>
      <c r="H339" s="80"/>
      <c r="I339" s="80"/>
      <c r="J339" s="80"/>
      <c r="K339" s="80"/>
      <c r="L339" s="80"/>
      <c r="M339" s="47"/>
      <c r="N339" s="46"/>
      <c r="O339" s="46"/>
      <c r="P339" s="46"/>
    </row>
    <row r="340" ht="14.5" spans="1:16">
      <c r="A340" s="26"/>
      <c r="B340" s="26"/>
      <c r="C340" s="26"/>
      <c r="D340" s="26"/>
      <c r="E340" s="26"/>
      <c r="F340" s="80"/>
      <c r="G340" s="80"/>
      <c r="H340" s="80"/>
      <c r="I340" s="80"/>
      <c r="J340" s="80"/>
      <c r="K340" s="80"/>
      <c r="L340" s="80"/>
      <c r="M340" s="47"/>
      <c r="N340" s="46"/>
      <c r="O340" s="46"/>
      <c r="P340" s="46"/>
    </row>
    <row r="341" ht="14.5" spans="1:16">
      <c r="A341" s="26"/>
      <c r="B341" s="26"/>
      <c r="C341" s="26"/>
      <c r="D341" s="26"/>
      <c r="E341" s="26"/>
      <c r="F341" s="80"/>
      <c r="G341" s="80"/>
      <c r="H341" s="80"/>
      <c r="I341" s="80"/>
      <c r="J341" s="80"/>
      <c r="K341" s="80"/>
      <c r="L341" s="80"/>
      <c r="M341" s="47"/>
      <c r="N341" s="46"/>
      <c r="O341" s="46"/>
      <c r="P341" s="46"/>
    </row>
    <row r="342" ht="14.5" spans="1:16">
      <c r="A342" s="26"/>
      <c r="B342" s="26"/>
      <c r="C342" s="26"/>
      <c r="D342" s="26"/>
      <c r="E342" s="26"/>
      <c r="F342" s="80"/>
      <c r="G342" s="80"/>
      <c r="H342" s="80"/>
      <c r="I342" s="80"/>
      <c r="J342" s="80"/>
      <c r="K342" s="80"/>
      <c r="L342" s="80"/>
      <c r="M342" s="47"/>
      <c r="N342" s="46"/>
      <c r="O342" s="46"/>
      <c r="P342" s="46"/>
    </row>
    <row r="343" ht="14.5" spans="1:16">
      <c r="A343" s="26"/>
      <c r="B343" s="26"/>
      <c r="C343" s="26"/>
      <c r="D343" s="26"/>
      <c r="E343" s="26"/>
      <c r="F343" s="80"/>
      <c r="G343" s="80"/>
      <c r="H343" s="80"/>
      <c r="I343" s="80"/>
      <c r="J343" s="80"/>
      <c r="K343" s="80"/>
      <c r="L343" s="80"/>
      <c r="M343" s="48"/>
      <c r="N343" s="26"/>
      <c r="O343" s="26"/>
      <c r="P343" s="26"/>
    </row>
    <row r="344" ht="14.5" spans="1:16">
      <c r="A344" s="26"/>
      <c r="B344" s="26"/>
      <c r="C344" s="26"/>
      <c r="D344" s="26"/>
      <c r="E344" s="26"/>
      <c r="F344" s="80"/>
      <c r="G344" s="80"/>
      <c r="H344" s="80"/>
      <c r="I344" s="80"/>
      <c r="J344" s="80"/>
      <c r="K344" s="80"/>
      <c r="L344" s="80"/>
      <c r="M344" s="48"/>
      <c r="N344" s="26"/>
      <c r="O344" s="26"/>
      <c r="P344" s="26"/>
    </row>
    <row r="345" ht="14.5" spans="1:16">
      <c r="A345" s="26"/>
      <c r="B345" s="26"/>
      <c r="C345" s="26"/>
      <c r="D345" s="26"/>
      <c r="E345" s="26"/>
      <c r="F345" s="80"/>
      <c r="G345" s="80"/>
      <c r="H345" s="80"/>
      <c r="I345" s="80"/>
      <c r="J345" s="80"/>
      <c r="K345" s="80"/>
      <c r="L345" s="80"/>
      <c r="M345" s="48"/>
      <c r="N345" s="26"/>
      <c r="O345" s="26"/>
      <c r="P345" s="26"/>
    </row>
    <row r="346" ht="14.5" spans="1:16">
      <c r="A346" s="26"/>
      <c r="B346" s="26"/>
      <c r="C346" s="26"/>
      <c r="D346" s="26"/>
      <c r="E346" s="26"/>
      <c r="F346" s="80"/>
      <c r="G346" s="80"/>
      <c r="H346" s="80"/>
      <c r="I346" s="80"/>
      <c r="J346" s="80"/>
      <c r="K346" s="80"/>
      <c r="L346" s="80"/>
      <c r="M346" s="48"/>
      <c r="N346" s="26"/>
      <c r="O346" s="26"/>
      <c r="P346" s="26"/>
    </row>
    <row r="347" ht="14.5" spans="1:16">
      <c r="A347" s="26"/>
      <c r="B347" s="26"/>
      <c r="C347" s="26"/>
      <c r="D347" s="26"/>
      <c r="E347" s="26"/>
      <c r="F347" s="80"/>
      <c r="G347" s="80"/>
      <c r="H347" s="80"/>
      <c r="I347" s="80"/>
      <c r="J347" s="80"/>
      <c r="K347" s="80"/>
      <c r="L347" s="80"/>
      <c r="M347" s="48"/>
      <c r="N347" s="26"/>
      <c r="O347" s="26"/>
      <c r="P347" s="26"/>
    </row>
    <row r="348" ht="14.5" spans="1:16">
      <c r="A348" s="26"/>
      <c r="B348" s="26"/>
      <c r="C348" s="26"/>
      <c r="D348" s="26"/>
      <c r="E348" s="26"/>
      <c r="F348" s="80"/>
      <c r="G348" s="80"/>
      <c r="H348" s="80"/>
      <c r="I348" s="80"/>
      <c r="J348" s="80"/>
      <c r="K348" s="80"/>
      <c r="L348" s="80"/>
      <c r="M348" s="48"/>
      <c r="N348" s="26"/>
      <c r="O348" s="26"/>
      <c r="P348" s="26"/>
    </row>
    <row r="349" ht="14.5" spans="1:16">
      <c r="A349" s="26"/>
      <c r="B349" s="26"/>
      <c r="C349" s="26"/>
      <c r="D349" s="26"/>
      <c r="E349" s="26"/>
      <c r="F349" s="80"/>
      <c r="G349" s="80"/>
      <c r="H349" s="80"/>
      <c r="I349" s="80"/>
      <c r="J349" s="80"/>
      <c r="K349" s="80"/>
      <c r="L349" s="80"/>
      <c r="M349" s="48"/>
      <c r="N349" s="26"/>
      <c r="O349" s="26"/>
      <c r="P349" s="26"/>
    </row>
    <row r="350" ht="14.5" spans="1:16">
      <c r="A350" s="26"/>
      <c r="B350" s="26"/>
      <c r="C350" s="26"/>
      <c r="D350" s="26"/>
      <c r="E350" s="26"/>
      <c r="F350" s="80"/>
      <c r="G350" s="80"/>
      <c r="H350" s="80"/>
      <c r="I350" s="80"/>
      <c r="J350" s="80"/>
      <c r="K350" s="80"/>
      <c r="L350" s="80"/>
      <c r="M350" s="48"/>
      <c r="N350" s="26"/>
      <c r="O350" s="26"/>
      <c r="P350" s="26"/>
    </row>
    <row r="351" ht="14.5" spans="1:13">
      <c r="A351" s="26"/>
      <c r="B351" s="26"/>
      <c r="C351" s="26"/>
      <c r="D351" s="26"/>
      <c r="E351" s="26"/>
      <c r="F351" s="80"/>
      <c r="G351" s="80"/>
      <c r="H351" s="80"/>
      <c r="I351" s="80"/>
      <c r="J351" s="80"/>
      <c r="K351" s="80"/>
      <c r="L351" s="80"/>
      <c r="M351" s="48"/>
    </row>
    <row r="352" ht="14.5" spans="1:13">
      <c r="A352" s="26"/>
      <c r="B352" s="26"/>
      <c r="C352" s="26"/>
      <c r="D352" s="26"/>
      <c r="E352" s="26"/>
      <c r="F352" s="80"/>
      <c r="G352" s="80"/>
      <c r="H352" s="80"/>
      <c r="I352" s="80"/>
      <c r="J352" s="80"/>
      <c r="K352" s="80"/>
      <c r="L352" s="80"/>
      <c r="M352" s="48"/>
    </row>
    <row r="353" ht="14.5" spans="1:13">
      <c r="A353" s="26"/>
      <c r="B353" s="26"/>
      <c r="C353" s="26"/>
      <c r="D353" s="26"/>
      <c r="E353" s="26"/>
      <c r="F353" s="80"/>
      <c r="G353" s="80"/>
      <c r="H353" s="80"/>
      <c r="I353" s="80"/>
      <c r="J353" s="80"/>
      <c r="K353" s="80"/>
      <c r="L353" s="80"/>
      <c r="M353" s="48"/>
    </row>
    <row r="354" ht="14.5" spans="1:13">
      <c r="A354" s="26"/>
      <c r="B354" s="26"/>
      <c r="C354" s="26"/>
      <c r="D354" s="26"/>
      <c r="E354" s="26"/>
      <c r="F354" s="80"/>
      <c r="G354" s="80"/>
      <c r="H354" s="80"/>
      <c r="I354" s="80"/>
      <c r="J354" s="80"/>
      <c r="K354" s="80"/>
      <c r="L354" s="80"/>
      <c r="M354" s="48"/>
    </row>
    <row r="355" ht="14.5" spans="1:13">
      <c r="A355" s="26"/>
      <c r="B355" s="26"/>
      <c r="C355" s="26"/>
      <c r="D355" s="26"/>
      <c r="E355" s="26"/>
      <c r="F355" s="80"/>
      <c r="G355" s="80"/>
      <c r="H355" s="80"/>
      <c r="I355" s="80"/>
      <c r="J355" s="80"/>
      <c r="K355" s="80"/>
      <c r="L355" s="80"/>
      <c r="M355" s="48"/>
    </row>
    <row r="356" ht="14.5" spans="1:13">
      <c r="A356" s="26"/>
      <c r="B356" s="26"/>
      <c r="C356" s="26"/>
      <c r="D356" s="26"/>
      <c r="E356" s="26"/>
      <c r="F356" s="80"/>
      <c r="G356" s="80"/>
      <c r="H356" s="80"/>
      <c r="I356" s="80"/>
      <c r="J356" s="80"/>
      <c r="K356" s="80"/>
      <c r="L356" s="80"/>
      <c r="M356" s="48"/>
    </row>
    <row r="357" ht="14.5" spans="1:13">
      <c r="A357" s="26"/>
      <c r="B357" s="26"/>
      <c r="C357" s="26"/>
      <c r="D357" s="26"/>
      <c r="E357" s="26"/>
      <c r="F357" s="80"/>
      <c r="G357" s="80"/>
      <c r="H357" s="80"/>
      <c r="I357" s="80"/>
      <c r="J357" s="80"/>
      <c r="K357" s="80"/>
      <c r="L357" s="80"/>
      <c r="M357" s="48"/>
    </row>
    <row r="358" ht="14.5" spans="1:13">
      <c r="A358" s="26"/>
      <c r="B358" s="26"/>
      <c r="C358" s="26"/>
      <c r="D358" s="26"/>
      <c r="E358" s="26"/>
      <c r="F358" s="80"/>
      <c r="G358" s="80"/>
      <c r="H358" s="80"/>
      <c r="I358" s="80"/>
      <c r="J358" s="80"/>
      <c r="K358" s="80"/>
      <c r="L358" s="80"/>
      <c r="M358" s="48"/>
    </row>
    <row r="359" ht="14.5" spans="1:13">
      <c r="A359" s="26"/>
      <c r="B359" s="26"/>
      <c r="C359" s="26"/>
      <c r="D359" s="26"/>
      <c r="E359" s="26"/>
      <c r="F359" s="80"/>
      <c r="G359" s="80"/>
      <c r="H359" s="80"/>
      <c r="I359" s="80"/>
      <c r="J359" s="80"/>
      <c r="K359" s="80"/>
      <c r="L359" s="80"/>
      <c r="M359" s="48"/>
    </row>
    <row r="360" ht="14.5" spans="1:13">
      <c r="A360" s="26"/>
      <c r="B360" s="26"/>
      <c r="C360" s="26"/>
      <c r="D360" s="26"/>
      <c r="E360" s="26"/>
      <c r="F360" s="80"/>
      <c r="G360" s="80"/>
      <c r="H360" s="80"/>
      <c r="I360" s="80"/>
      <c r="J360" s="80"/>
      <c r="K360" s="80"/>
      <c r="L360" s="80"/>
      <c r="M360" s="48"/>
    </row>
    <row r="361" ht="14.5" spans="1:13">
      <c r="A361" s="26"/>
      <c r="B361" s="26"/>
      <c r="C361" s="26"/>
      <c r="D361" s="26"/>
      <c r="E361" s="26"/>
      <c r="F361" s="80"/>
      <c r="G361" s="80"/>
      <c r="H361" s="80"/>
      <c r="I361" s="80"/>
      <c r="J361" s="80"/>
      <c r="K361" s="80"/>
      <c r="L361" s="80"/>
      <c r="M361" s="48"/>
    </row>
    <row r="362" ht="14.5" spans="1:13">
      <c r="A362" s="26"/>
      <c r="B362" s="26"/>
      <c r="C362" s="26"/>
      <c r="D362" s="26"/>
      <c r="E362" s="26"/>
      <c r="F362" s="80"/>
      <c r="G362" s="80"/>
      <c r="H362" s="80"/>
      <c r="I362" s="80"/>
      <c r="J362" s="80"/>
      <c r="K362" s="80"/>
      <c r="L362" s="80"/>
      <c r="M362" s="48"/>
    </row>
    <row r="363" ht="14.5" spans="1:13">
      <c r="A363" s="26"/>
      <c r="B363" s="26"/>
      <c r="C363" s="26"/>
      <c r="D363" s="26"/>
      <c r="E363" s="26"/>
      <c r="F363" s="80"/>
      <c r="G363" s="80"/>
      <c r="H363" s="80"/>
      <c r="I363" s="80"/>
      <c r="J363" s="80"/>
      <c r="K363" s="80"/>
      <c r="L363" s="80"/>
      <c r="M363" s="48"/>
    </row>
    <row r="364" ht="14.5" spans="1:13">
      <c r="A364" s="26"/>
      <c r="B364" s="26"/>
      <c r="C364" s="26"/>
      <c r="D364" s="26"/>
      <c r="E364" s="26"/>
      <c r="F364" s="80"/>
      <c r="G364" s="80"/>
      <c r="H364" s="80"/>
      <c r="I364" s="80"/>
      <c r="J364" s="80"/>
      <c r="K364" s="80"/>
      <c r="L364" s="80"/>
      <c r="M364" s="48"/>
    </row>
    <row r="365" ht="14.5" spans="1:13">
      <c r="A365" s="26"/>
      <c r="B365" s="26"/>
      <c r="C365" s="26"/>
      <c r="D365" s="26"/>
      <c r="E365" s="26"/>
      <c r="F365" s="80"/>
      <c r="G365" s="80"/>
      <c r="H365" s="80"/>
      <c r="I365" s="80"/>
      <c r="J365" s="80"/>
      <c r="K365" s="80"/>
      <c r="L365" s="80"/>
      <c r="M365" s="48"/>
    </row>
    <row r="366" ht="14.5" spans="1:13">
      <c r="A366" s="26"/>
      <c r="B366" s="26"/>
      <c r="C366" s="26"/>
      <c r="D366" s="26"/>
      <c r="E366" s="26"/>
      <c r="F366" s="80"/>
      <c r="G366" s="80"/>
      <c r="H366" s="80"/>
      <c r="I366" s="80"/>
      <c r="J366" s="80"/>
      <c r="K366" s="80"/>
      <c r="L366" s="80"/>
      <c r="M366" s="48"/>
    </row>
    <row r="367" ht="14.5" spans="1:15">
      <c r="A367" s="26"/>
      <c r="B367" s="26"/>
      <c r="C367" s="26"/>
      <c r="D367" s="26"/>
      <c r="E367" s="26"/>
      <c r="F367" s="80"/>
      <c r="G367" s="80"/>
      <c r="H367" s="80"/>
      <c r="I367" s="80"/>
      <c r="J367" s="80"/>
      <c r="K367" s="80"/>
      <c r="L367" s="80"/>
      <c r="M367" s="48"/>
      <c r="N367" s="26"/>
      <c r="O367" s="26"/>
    </row>
    <row r="368" ht="14.5" spans="1:15">
      <c r="A368" s="26"/>
      <c r="B368" s="26"/>
      <c r="C368" s="26"/>
      <c r="D368" s="26"/>
      <c r="E368" s="26"/>
      <c r="F368" s="80"/>
      <c r="G368" s="80"/>
      <c r="H368" s="80"/>
      <c r="I368" s="80"/>
      <c r="J368" s="80"/>
      <c r="K368" s="80"/>
      <c r="L368" s="80"/>
      <c r="M368" s="48"/>
      <c r="N368" s="26"/>
      <c r="O368" s="26"/>
    </row>
    <row r="369" ht="14.5" spans="1:15">
      <c r="A369" s="26"/>
      <c r="B369" s="26"/>
      <c r="C369" s="26"/>
      <c r="D369" s="26"/>
      <c r="E369" s="26"/>
      <c r="F369" s="80"/>
      <c r="G369" s="80"/>
      <c r="H369" s="80"/>
      <c r="I369" s="80"/>
      <c r="J369" s="80"/>
      <c r="K369" s="80"/>
      <c r="L369" s="80"/>
      <c r="M369" s="48"/>
      <c r="N369" s="26"/>
      <c r="O369" s="26"/>
    </row>
    <row r="370" ht="14.5" spans="1:15">
      <c r="A370" s="26"/>
      <c r="B370" s="26"/>
      <c r="C370" s="26"/>
      <c r="D370" s="26"/>
      <c r="E370" s="26"/>
      <c r="F370" s="80"/>
      <c r="G370" s="80"/>
      <c r="H370" s="80"/>
      <c r="I370" s="80"/>
      <c r="J370" s="80"/>
      <c r="K370" s="80"/>
      <c r="L370" s="80"/>
      <c r="M370" s="48"/>
      <c r="N370" s="26"/>
      <c r="O370" s="26"/>
    </row>
    <row r="371" ht="14.5" spans="1:15">
      <c r="A371" s="26"/>
      <c r="B371" s="26"/>
      <c r="C371" s="26"/>
      <c r="D371" s="26"/>
      <c r="E371" s="26"/>
      <c r="F371" s="80"/>
      <c r="G371" s="80"/>
      <c r="H371" s="80"/>
      <c r="I371" s="80"/>
      <c r="J371" s="80"/>
      <c r="K371" s="80"/>
      <c r="L371" s="80"/>
      <c r="M371" s="48"/>
      <c r="N371" s="26"/>
      <c r="O371" s="26"/>
    </row>
    <row r="372" ht="14.5" spans="1:15">
      <c r="A372" s="26"/>
      <c r="B372" s="26"/>
      <c r="C372" s="26"/>
      <c r="D372" s="26"/>
      <c r="E372" s="26"/>
      <c r="F372" s="80"/>
      <c r="G372" s="80"/>
      <c r="H372" s="80"/>
      <c r="I372" s="80"/>
      <c r="J372" s="80"/>
      <c r="K372" s="80"/>
      <c r="L372" s="80"/>
      <c r="M372" s="48"/>
      <c r="N372" s="26"/>
      <c r="O372" s="26"/>
    </row>
    <row r="373" ht="14.5" spans="1:15">
      <c r="A373" s="26"/>
      <c r="B373" s="26"/>
      <c r="C373" s="26"/>
      <c r="D373" s="26"/>
      <c r="E373" s="26"/>
      <c r="F373" s="80"/>
      <c r="G373" s="80"/>
      <c r="H373" s="80"/>
      <c r="I373" s="80"/>
      <c r="J373" s="80"/>
      <c r="K373" s="80"/>
      <c r="L373" s="80"/>
      <c r="M373" s="48"/>
      <c r="N373" s="26"/>
      <c r="O373" s="26"/>
    </row>
    <row r="374" ht="14.5" spans="1:15">
      <c r="A374" s="26"/>
      <c r="B374" s="26"/>
      <c r="C374" s="26"/>
      <c r="D374" s="26"/>
      <c r="E374" s="26"/>
      <c r="F374" s="80"/>
      <c r="G374" s="80"/>
      <c r="H374" s="80"/>
      <c r="I374" s="80"/>
      <c r="J374" s="80"/>
      <c r="K374" s="80"/>
      <c r="L374" s="80"/>
      <c r="M374" s="48"/>
      <c r="N374" s="26"/>
      <c r="O374" s="26"/>
    </row>
    <row r="375" ht="14.5" spans="1:15">
      <c r="A375" s="26"/>
      <c r="B375" s="26"/>
      <c r="C375" s="26"/>
      <c r="D375" s="26"/>
      <c r="E375" s="26"/>
      <c r="F375" s="48"/>
      <c r="G375" s="48"/>
      <c r="H375" s="48"/>
      <c r="I375" s="48"/>
      <c r="J375" s="48"/>
      <c r="K375" s="48"/>
      <c r="L375" s="48"/>
      <c r="M375" s="48"/>
      <c r="N375" s="26"/>
      <c r="O375" s="26"/>
    </row>
    <row r="378" ht="14.5" spans="1:15">
      <c r="A378" s="26"/>
      <c r="B378" s="26"/>
      <c r="C378" s="75"/>
      <c r="D378" s="75"/>
      <c r="E378" s="76"/>
      <c r="F378" s="75"/>
      <c r="G378" s="75"/>
      <c r="H378" s="75"/>
      <c r="I378" s="75"/>
      <c r="J378" s="75"/>
      <c r="K378" s="75"/>
      <c r="L378" s="75"/>
      <c r="M378" s="75"/>
      <c r="N378" s="75"/>
      <c r="O378" s="26"/>
    </row>
    <row r="379" ht="14.5" spans="1:15">
      <c r="A379" s="26"/>
      <c r="B379" s="26"/>
      <c r="C379" s="77"/>
      <c r="D379" s="77"/>
      <c r="E379" s="77"/>
      <c r="F379" s="78"/>
      <c r="G379" s="78"/>
      <c r="H379" s="78"/>
      <c r="I379" s="78"/>
      <c r="J379" s="78"/>
      <c r="K379" s="78"/>
      <c r="L379" s="78"/>
      <c r="M379" s="75"/>
      <c r="N379" s="75"/>
      <c r="O379" s="26"/>
    </row>
    <row r="380" ht="14.5" spans="1:15">
      <c r="A380" s="26"/>
      <c r="B380" s="26"/>
      <c r="C380" s="75"/>
      <c r="D380" s="75"/>
      <c r="E380" s="75"/>
      <c r="F380" s="79"/>
      <c r="G380" s="79"/>
      <c r="H380" s="79"/>
      <c r="I380" s="79"/>
      <c r="J380" s="79"/>
      <c r="K380" s="79"/>
      <c r="L380" s="79"/>
      <c r="M380" s="75"/>
      <c r="N380" s="79"/>
      <c r="O380" s="26"/>
    </row>
    <row r="381" ht="14.5" spans="1:15">
      <c r="A381" s="26"/>
      <c r="B381" s="26"/>
      <c r="C381" s="75"/>
      <c r="D381" s="75"/>
      <c r="E381" s="75"/>
      <c r="F381" s="79"/>
      <c r="G381" s="79"/>
      <c r="H381" s="79"/>
      <c r="I381" s="79"/>
      <c r="J381" s="79"/>
      <c r="K381" s="79"/>
      <c r="L381" s="79"/>
      <c r="M381" s="75"/>
      <c r="N381" s="79"/>
      <c r="O381" s="26"/>
    </row>
    <row r="382" ht="14.5" spans="1:15">
      <c r="A382" s="26"/>
      <c r="B382" s="26"/>
      <c r="C382" s="75"/>
      <c r="D382" s="75"/>
      <c r="E382" s="75"/>
      <c r="F382" s="79"/>
      <c r="G382" s="79"/>
      <c r="H382" s="79"/>
      <c r="I382" s="79"/>
      <c r="J382" s="79"/>
      <c r="K382" s="79"/>
      <c r="L382" s="79"/>
      <c r="M382" s="75"/>
      <c r="N382" s="79"/>
      <c r="O382" s="26"/>
    </row>
    <row r="383" ht="14.5" spans="1:15">
      <c r="A383" s="26"/>
      <c r="B383" s="26"/>
      <c r="C383" s="75"/>
      <c r="D383" s="75"/>
      <c r="E383" s="75"/>
      <c r="F383" s="79"/>
      <c r="G383" s="79"/>
      <c r="H383" s="79"/>
      <c r="I383" s="79"/>
      <c r="J383" s="79"/>
      <c r="K383" s="79"/>
      <c r="L383" s="79"/>
      <c r="M383" s="75"/>
      <c r="N383" s="79"/>
      <c r="O383" s="26"/>
    </row>
    <row r="384" ht="14.5" spans="1:15">
      <c r="A384" s="26"/>
      <c r="B384" s="26"/>
      <c r="C384" s="75"/>
      <c r="D384" s="75"/>
      <c r="E384" s="75"/>
      <c r="F384" s="79"/>
      <c r="G384" s="79"/>
      <c r="H384" s="79"/>
      <c r="I384" s="79"/>
      <c r="J384" s="79"/>
      <c r="K384" s="79"/>
      <c r="L384" s="79"/>
      <c r="M384" s="75"/>
      <c r="N384" s="79"/>
      <c r="O384" s="26"/>
    </row>
    <row r="385" ht="14.5" spans="1:15">
      <c r="A385" s="26"/>
      <c r="B385" s="26"/>
      <c r="C385" s="75"/>
      <c r="D385" s="75"/>
      <c r="E385" s="75"/>
      <c r="F385" s="79"/>
      <c r="G385" s="79"/>
      <c r="H385" s="79"/>
      <c r="I385" s="79"/>
      <c r="J385" s="79"/>
      <c r="K385" s="79"/>
      <c r="L385" s="79"/>
      <c r="M385" s="75"/>
      <c r="N385" s="79"/>
      <c r="O385" s="26"/>
    </row>
    <row r="386" ht="14.5" spans="1:15">
      <c r="A386" s="26"/>
      <c r="B386" s="26"/>
      <c r="C386" s="75"/>
      <c r="D386" s="75"/>
      <c r="E386" s="75"/>
      <c r="F386" s="79"/>
      <c r="G386" s="79"/>
      <c r="H386" s="79"/>
      <c r="I386" s="79"/>
      <c r="J386" s="79"/>
      <c r="K386" s="79"/>
      <c r="L386" s="79"/>
      <c r="M386" s="75"/>
      <c r="N386" s="79"/>
      <c r="O386" s="26"/>
    </row>
    <row r="387" ht="14.5" spans="1:15">
      <c r="A387" s="26"/>
      <c r="B387" s="26"/>
      <c r="C387" s="75"/>
      <c r="D387" s="75"/>
      <c r="E387" s="75"/>
      <c r="F387" s="79"/>
      <c r="G387" s="79"/>
      <c r="H387" s="79"/>
      <c r="I387" s="79"/>
      <c r="J387" s="79"/>
      <c r="K387" s="79"/>
      <c r="L387" s="79"/>
      <c r="M387" s="75"/>
      <c r="N387" s="79"/>
      <c r="O387" s="26"/>
    </row>
    <row r="388" ht="14.5" spans="1:15">
      <c r="A388" s="26"/>
      <c r="B388" s="26"/>
      <c r="C388" s="75"/>
      <c r="D388" s="75"/>
      <c r="E388" s="75"/>
      <c r="F388" s="79"/>
      <c r="G388" s="79"/>
      <c r="H388" s="79"/>
      <c r="I388" s="79"/>
      <c r="J388" s="79"/>
      <c r="K388" s="79"/>
      <c r="L388" s="79"/>
      <c r="M388" s="75"/>
      <c r="N388" s="75"/>
      <c r="O388" s="26"/>
    </row>
    <row r="389" ht="14.5" spans="1:15">
      <c r="A389" s="26"/>
      <c r="B389" s="26"/>
      <c r="C389" s="75"/>
      <c r="D389" s="75"/>
      <c r="E389" s="75"/>
      <c r="F389" s="79"/>
      <c r="G389" s="79"/>
      <c r="H389" s="79"/>
      <c r="I389" s="79"/>
      <c r="J389" s="79"/>
      <c r="K389" s="79"/>
      <c r="L389" s="79"/>
      <c r="M389" s="75"/>
      <c r="N389" s="75"/>
      <c r="O389" s="26"/>
    </row>
    <row r="390" ht="14.5" spans="1:15">
      <c r="A390" s="26"/>
      <c r="B390" s="26"/>
      <c r="C390" s="75"/>
      <c r="D390" s="75"/>
      <c r="E390" s="75"/>
      <c r="F390" s="79"/>
      <c r="G390" s="79"/>
      <c r="H390" s="79"/>
      <c r="I390" s="79"/>
      <c r="J390" s="79"/>
      <c r="K390" s="79"/>
      <c r="L390" s="79"/>
      <c r="M390" s="75"/>
      <c r="N390" s="75"/>
      <c r="O390" s="26"/>
    </row>
    <row r="391" ht="14.5" spans="1:15">
      <c r="A391" s="26"/>
      <c r="B391" s="26"/>
      <c r="C391" s="75"/>
      <c r="D391" s="75"/>
      <c r="E391" s="75"/>
      <c r="F391" s="79"/>
      <c r="G391" s="79"/>
      <c r="H391" s="79"/>
      <c r="I391" s="79"/>
      <c r="J391" s="79"/>
      <c r="K391" s="79"/>
      <c r="L391" s="79"/>
      <c r="M391" s="75"/>
      <c r="N391" s="75"/>
      <c r="O391" s="26"/>
    </row>
    <row r="392" ht="14.5" spans="1:15">
      <c r="A392" s="26"/>
      <c r="B392" s="26"/>
      <c r="C392" s="75"/>
      <c r="D392" s="75"/>
      <c r="E392" s="75"/>
      <c r="F392" s="79"/>
      <c r="G392" s="79"/>
      <c r="H392" s="79"/>
      <c r="I392" s="79"/>
      <c r="J392" s="79"/>
      <c r="K392" s="79"/>
      <c r="L392" s="79"/>
      <c r="M392" s="75"/>
      <c r="N392" s="75"/>
      <c r="O392" s="26"/>
    </row>
    <row r="393" ht="14.5" spans="1:15">
      <c r="A393" s="26"/>
      <c r="B393" s="26"/>
      <c r="C393" s="75"/>
      <c r="D393" s="75"/>
      <c r="E393" s="75"/>
      <c r="F393" s="79"/>
      <c r="G393" s="79"/>
      <c r="H393" s="79"/>
      <c r="I393" s="79"/>
      <c r="J393" s="79"/>
      <c r="K393" s="79"/>
      <c r="L393" s="79"/>
      <c r="M393" s="75"/>
      <c r="N393" s="75"/>
      <c r="O393" s="26"/>
    </row>
    <row r="394" ht="14.5" spans="1:15">
      <c r="A394" s="26"/>
      <c r="B394" s="26"/>
      <c r="C394" s="75"/>
      <c r="D394" s="75"/>
      <c r="E394" s="75"/>
      <c r="F394" s="79"/>
      <c r="G394" s="79"/>
      <c r="H394" s="79"/>
      <c r="I394" s="79"/>
      <c r="J394" s="79"/>
      <c r="K394" s="79"/>
      <c r="L394" s="79"/>
      <c r="M394" s="75"/>
      <c r="N394" s="75"/>
      <c r="O394" s="26"/>
    </row>
    <row r="395" ht="14.5" spans="1:15">
      <c r="A395" s="26"/>
      <c r="B395" s="26"/>
      <c r="C395" s="26"/>
      <c r="D395" s="26"/>
      <c r="E395" s="26"/>
      <c r="F395" s="28"/>
      <c r="G395" s="28"/>
      <c r="H395" s="28"/>
      <c r="I395" s="28"/>
      <c r="J395" s="28"/>
      <c r="K395" s="28"/>
      <c r="L395" s="28"/>
      <c r="M395" s="26"/>
      <c r="N395" s="26"/>
      <c r="O395" s="26"/>
    </row>
    <row r="396" ht="14.5" spans="1:15">
      <c r="A396" s="26"/>
      <c r="B396" s="26"/>
      <c r="C396" s="26"/>
      <c r="D396" s="26"/>
      <c r="E396" s="26"/>
      <c r="F396" s="28"/>
      <c r="G396" s="28"/>
      <c r="H396" s="28"/>
      <c r="I396" s="28"/>
      <c r="J396" s="28"/>
      <c r="K396" s="28"/>
      <c r="L396" s="28"/>
      <c r="M396" s="26"/>
      <c r="N396" s="26"/>
      <c r="O396" s="26"/>
    </row>
    <row r="397" ht="14.5" spans="1:15">
      <c r="A397" s="26"/>
      <c r="B397" s="26"/>
      <c r="C397" s="26"/>
      <c r="D397" s="26"/>
      <c r="E397" s="26"/>
      <c r="F397" s="28"/>
      <c r="G397" s="28"/>
      <c r="H397" s="28"/>
      <c r="I397" s="28"/>
      <c r="J397" s="28"/>
      <c r="K397" s="28"/>
      <c r="L397" s="28"/>
      <c r="M397" s="26"/>
      <c r="N397" s="26"/>
      <c r="O397" s="26"/>
    </row>
    <row r="398" ht="14.5" spans="1:15">
      <c r="A398" s="26"/>
      <c r="B398" s="26"/>
      <c r="C398" s="26"/>
      <c r="D398" s="26"/>
      <c r="E398" s="26"/>
      <c r="F398" s="28"/>
      <c r="G398" s="28"/>
      <c r="H398" s="28"/>
      <c r="I398" s="28"/>
      <c r="J398" s="28"/>
      <c r="K398" s="28"/>
      <c r="L398" s="28"/>
      <c r="M398" s="26"/>
      <c r="N398" s="26"/>
      <c r="O398" s="26"/>
    </row>
    <row r="399" ht="14.5" spans="1:15">
      <c r="A399" s="26"/>
      <c r="B399" s="26"/>
      <c r="C399" s="26"/>
      <c r="D399" s="26"/>
      <c r="E399" s="26"/>
      <c r="F399" s="28"/>
      <c r="G399" s="28"/>
      <c r="H399" s="28"/>
      <c r="I399" s="28"/>
      <c r="J399" s="28"/>
      <c r="K399" s="28"/>
      <c r="L399" s="28"/>
      <c r="M399" s="26"/>
      <c r="N399" s="26"/>
      <c r="O399" s="26"/>
    </row>
    <row r="400" ht="14.5" spans="1:15">
      <c r="A400" s="26"/>
      <c r="B400" s="26"/>
      <c r="C400" s="26"/>
      <c r="D400" s="26"/>
      <c r="E400" s="26"/>
      <c r="F400" s="28"/>
      <c r="G400" s="28"/>
      <c r="H400" s="28"/>
      <c r="I400" s="28"/>
      <c r="J400" s="28"/>
      <c r="K400" s="28"/>
      <c r="L400" s="28"/>
      <c r="M400" s="26"/>
      <c r="N400" s="26"/>
      <c r="O400" s="26"/>
    </row>
    <row r="401" ht="14.5" spans="1:15">
      <c r="A401" s="26"/>
      <c r="B401" s="26"/>
      <c r="C401" s="26"/>
      <c r="D401" s="26"/>
      <c r="E401" s="26"/>
      <c r="F401" s="28"/>
      <c r="G401" s="28"/>
      <c r="H401" s="28"/>
      <c r="I401" s="28"/>
      <c r="J401" s="28"/>
      <c r="K401" s="28"/>
      <c r="L401" s="28"/>
      <c r="M401" s="26"/>
      <c r="N401" s="26"/>
      <c r="O401" s="26"/>
    </row>
    <row r="402" ht="14.5" spans="1:15">
      <c r="A402" s="26"/>
      <c r="B402" s="26"/>
      <c r="C402" s="26"/>
      <c r="D402" s="26"/>
      <c r="E402" s="26"/>
      <c r="F402" s="28"/>
      <c r="G402" s="28"/>
      <c r="H402" s="28"/>
      <c r="I402" s="28"/>
      <c r="J402" s="28"/>
      <c r="K402" s="28"/>
      <c r="L402" s="28"/>
      <c r="M402" s="26"/>
      <c r="N402" s="26"/>
      <c r="O402" s="26"/>
    </row>
    <row r="403" ht="14.5" spans="1:15">
      <c r="A403" s="26"/>
      <c r="B403" s="26"/>
      <c r="C403" s="26"/>
      <c r="D403" s="26"/>
      <c r="E403" s="26"/>
      <c r="F403" s="28"/>
      <c r="G403" s="28"/>
      <c r="H403" s="28"/>
      <c r="I403" s="28"/>
      <c r="J403" s="28"/>
      <c r="K403" s="28"/>
      <c r="L403" s="28"/>
      <c r="M403" s="26"/>
      <c r="N403" s="26"/>
      <c r="O403" s="26"/>
    </row>
    <row r="404" ht="14.5" spans="1:15">
      <c r="A404" s="26"/>
      <c r="B404" s="26"/>
      <c r="C404" s="26"/>
      <c r="D404" s="26"/>
      <c r="E404" s="26"/>
      <c r="F404" s="28"/>
      <c r="G404" s="28"/>
      <c r="H404" s="28"/>
      <c r="I404" s="28"/>
      <c r="J404" s="28"/>
      <c r="K404" s="28"/>
      <c r="L404" s="28"/>
      <c r="M404" s="26"/>
      <c r="N404" s="26"/>
      <c r="O404" s="26"/>
    </row>
    <row r="405" ht="14.5" spans="1:15">
      <c r="A405" s="26"/>
      <c r="B405" s="26"/>
      <c r="C405" s="26"/>
      <c r="D405" s="26"/>
      <c r="E405" s="26"/>
      <c r="F405" s="28"/>
      <c r="G405" s="28"/>
      <c r="H405" s="28"/>
      <c r="I405" s="28"/>
      <c r="J405" s="28"/>
      <c r="K405" s="28"/>
      <c r="L405" s="28"/>
      <c r="M405" s="26"/>
      <c r="N405" s="26"/>
      <c r="O405" s="26"/>
    </row>
    <row r="406" ht="14.5" spans="1:15">
      <c r="A406" s="26"/>
      <c r="B406" s="26"/>
      <c r="C406" s="26"/>
      <c r="D406" s="26"/>
      <c r="E406" s="26"/>
      <c r="F406" s="28"/>
      <c r="G406" s="28"/>
      <c r="H406" s="28"/>
      <c r="I406" s="28"/>
      <c r="J406" s="28"/>
      <c r="K406" s="28"/>
      <c r="L406" s="28"/>
      <c r="M406" s="26"/>
      <c r="N406" s="26"/>
      <c r="O406" s="26"/>
    </row>
    <row r="407" ht="14.5" spans="1:15">
      <c r="A407" s="26"/>
      <c r="B407" s="26"/>
      <c r="C407" s="26"/>
      <c r="D407" s="26"/>
      <c r="E407" s="26"/>
      <c r="F407" s="28"/>
      <c r="G407" s="28"/>
      <c r="H407" s="28"/>
      <c r="I407" s="28"/>
      <c r="J407" s="28"/>
      <c r="K407" s="28"/>
      <c r="L407" s="28"/>
      <c r="M407" s="26"/>
      <c r="N407" s="26"/>
      <c r="O407" s="26"/>
    </row>
    <row r="408" ht="14.5" spans="1:15">
      <c r="A408" s="26"/>
      <c r="B408" s="26"/>
      <c r="C408" s="26"/>
      <c r="D408" s="26"/>
      <c r="E408" s="26"/>
      <c r="F408" s="28"/>
      <c r="G408" s="28"/>
      <c r="H408" s="28"/>
      <c r="I408" s="28"/>
      <c r="J408" s="28"/>
      <c r="K408" s="28"/>
      <c r="L408" s="28"/>
      <c r="M408" s="26"/>
      <c r="N408" s="26"/>
      <c r="O408" s="26"/>
    </row>
    <row r="409" ht="14.5" spans="1:15">
      <c r="A409" s="26"/>
      <c r="B409" s="26"/>
      <c r="C409" s="26"/>
      <c r="D409" s="26"/>
      <c r="E409" s="26"/>
      <c r="F409" s="28"/>
      <c r="G409" s="28"/>
      <c r="H409" s="28"/>
      <c r="I409" s="28"/>
      <c r="J409" s="28"/>
      <c r="K409" s="28"/>
      <c r="L409" s="28"/>
      <c r="M409" s="26"/>
      <c r="N409" s="26"/>
      <c r="O409" s="26"/>
    </row>
    <row r="410" ht="14.5" spans="1:15">
      <c r="A410" s="26"/>
      <c r="B410" s="26"/>
      <c r="C410" s="26"/>
      <c r="D410" s="26"/>
      <c r="E410" s="26"/>
      <c r="F410" s="28"/>
      <c r="G410" s="28"/>
      <c r="H410" s="28"/>
      <c r="I410" s="28"/>
      <c r="J410" s="28"/>
      <c r="K410" s="28"/>
      <c r="L410" s="28"/>
      <c r="M410" s="26"/>
      <c r="N410" s="26"/>
      <c r="O410" s="26"/>
    </row>
    <row r="411" ht="14.5" spans="1:15">
      <c r="A411" s="26"/>
      <c r="B411" s="26"/>
      <c r="C411" s="26"/>
      <c r="D411" s="26"/>
      <c r="E411" s="26"/>
      <c r="F411" s="28"/>
      <c r="G411" s="28"/>
      <c r="H411" s="28"/>
      <c r="I411" s="28"/>
      <c r="J411" s="28"/>
      <c r="K411" s="28"/>
      <c r="L411" s="28"/>
      <c r="M411" s="26"/>
      <c r="N411" s="26"/>
      <c r="O411" s="26"/>
    </row>
    <row r="412" ht="14.5" spans="1:15">
      <c r="A412" s="26"/>
      <c r="B412" s="26"/>
      <c r="C412" s="26"/>
      <c r="D412" s="26"/>
      <c r="E412" s="26"/>
      <c r="F412" s="28"/>
      <c r="G412" s="28"/>
      <c r="H412" s="28"/>
      <c r="I412" s="28"/>
      <c r="J412" s="28"/>
      <c r="K412" s="28"/>
      <c r="L412" s="28"/>
      <c r="M412" s="26"/>
      <c r="N412" s="26"/>
      <c r="O412" s="26"/>
    </row>
    <row r="413" ht="14.5" spans="1:15">
      <c r="A413" s="26"/>
      <c r="B413" s="26"/>
      <c r="C413" s="26"/>
      <c r="D413" s="26"/>
      <c r="E413" s="26"/>
      <c r="F413" s="28"/>
      <c r="G413" s="28"/>
      <c r="H413" s="28"/>
      <c r="I413" s="28"/>
      <c r="J413" s="28"/>
      <c r="K413" s="28"/>
      <c r="L413" s="28"/>
      <c r="M413" s="26"/>
      <c r="N413" s="26"/>
      <c r="O413" s="26"/>
    </row>
    <row r="414" ht="14.5" spans="1:15">
      <c r="A414" s="26"/>
      <c r="B414" s="26"/>
      <c r="C414" s="26"/>
      <c r="D414" s="26"/>
      <c r="E414" s="26"/>
      <c r="F414" s="28"/>
      <c r="G414" s="28"/>
      <c r="H414" s="28"/>
      <c r="I414" s="28"/>
      <c r="J414" s="28"/>
      <c r="K414" s="28"/>
      <c r="L414" s="28"/>
      <c r="M414" s="26"/>
      <c r="N414" s="26"/>
      <c r="O414" s="26"/>
    </row>
    <row r="415" ht="14.5" spans="1:12">
      <c r="A415" s="26"/>
      <c r="B415" s="26"/>
      <c r="C415" s="26"/>
      <c r="D415" s="26"/>
      <c r="E415" s="26"/>
      <c r="F415" s="28"/>
      <c r="G415" s="28"/>
      <c r="H415" s="28"/>
      <c r="I415" s="28"/>
      <c r="J415" s="28"/>
      <c r="K415" s="28"/>
      <c r="L415" s="28"/>
    </row>
    <row r="416" ht="14.5" spans="1:12">
      <c r="A416" s="26"/>
      <c r="B416" s="26"/>
      <c r="C416" s="26"/>
      <c r="D416" s="26"/>
      <c r="E416" s="26"/>
      <c r="F416" s="28"/>
      <c r="G416" s="28"/>
      <c r="H416" s="28"/>
      <c r="I416" s="28"/>
      <c r="J416" s="28"/>
      <c r="K416" s="28"/>
      <c r="L416" s="28"/>
    </row>
    <row r="417" ht="14.5" spans="1:12">
      <c r="A417" s="26"/>
      <c r="B417" s="26"/>
      <c r="C417" s="26"/>
      <c r="D417" s="26"/>
      <c r="E417" s="26"/>
      <c r="F417" s="28"/>
      <c r="G417" s="28"/>
      <c r="H417" s="28"/>
      <c r="I417" s="28"/>
      <c r="J417" s="28"/>
      <c r="K417" s="28"/>
      <c r="L417" s="28"/>
    </row>
    <row r="418" ht="14.5" spans="1:12">
      <c r="A418" s="26"/>
      <c r="B418" s="26"/>
      <c r="C418" s="26"/>
      <c r="D418" s="26"/>
      <c r="E418" s="26"/>
      <c r="F418" s="28"/>
      <c r="G418" s="28"/>
      <c r="H418" s="28"/>
      <c r="I418" s="28"/>
      <c r="J418" s="28"/>
      <c r="K418" s="28"/>
      <c r="L418" s="28"/>
    </row>
    <row r="419" ht="14.5" spans="1:12">
      <c r="A419" s="26"/>
      <c r="B419" s="26"/>
      <c r="C419" s="26"/>
      <c r="D419" s="26"/>
      <c r="E419" s="26"/>
      <c r="F419" s="28"/>
      <c r="G419" s="28"/>
      <c r="H419" s="28"/>
      <c r="I419" s="28"/>
      <c r="J419" s="28"/>
      <c r="K419" s="28"/>
      <c r="L419" s="28"/>
    </row>
    <row r="420" ht="14.5" spans="1:12">
      <c r="A420" s="26"/>
      <c r="B420" s="26"/>
      <c r="C420" s="26"/>
      <c r="D420" s="26"/>
      <c r="E420" s="26"/>
      <c r="F420" s="28"/>
      <c r="G420" s="28"/>
      <c r="H420" s="28"/>
      <c r="I420" s="28"/>
      <c r="J420" s="28"/>
      <c r="K420" s="28"/>
      <c r="L420" s="28"/>
    </row>
    <row r="421" ht="14.5" spans="1:12">
      <c r="A421" s="26"/>
      <c r="B421" s="26"/>
      <c r="C421" s="26"/>
      <c r="D421" s="26"/>
      <c r="E421" s="26"/>
      <c r="F421" s="28"/>
      <c r="G421" s="28"/>
      <c r="H421" s="28"/>
      <c r="I421" s="28"/>
      <c r="J421" s="28"/>
      <c r="K421" s="28"/>
      <c r="L421" s="28"/>
    </row>
    <row r="422" ht="14.5" spans="1:12">
      <c r="A422" s="26"/>
      <c r="B422" s="26"/>
      <c r="C422" s="26"/>
      <c r="D422" s="26"/>
      <c r="E422" s="26"/>
      <c r="F422" s="28"/>
      <c r="G422" s="28"/>
      <c r="H422" s="28"/>
      <c r="I422" s="28"/>
      <c r="J422" s="28"/>
      <c r="K422" s="28"/>
      <c r="L422" s="28"/>
    </row>
    <row r="423" ht="14.5" spans="1:12">
      <c r="A423" s="26"/>
      <c r="B423" s="26"/>
      <c r="C423" s="26"/>
      <c r="D423" s="26"/>
      <c r="E423" s="26"/>
      <c r="F423" s="28"/>
      <c r="G423" s="28"/>
      <c r="H423" s="28"/>
      <c r="I423" s="28"/>
      <c r="J423" s="28"/>
      <c r="K423" s="28"/>
      <c r="L423" s="28"/>
    </row>
    <row r="424" ht="14.5" spans="1:12">
      <c r="A424" s="26"/>
      <c r="B424" s="26"/>
      <c r="C424" s="26"/>
      <c r="D424" s="26"/>
      <c r="E424" s="26"/>
      <c r="F424" s="28"/>
      <c r="G424" s="28"/>
      <c r="H424" s="28"/>
      <c r="I424" s="28"/>
      <c r="J424" s="28"/>
      <c r="K424" s="28"/>
      <c r="L424" s="28"/>
    </row>
    <row r="425" ht="14.5" spans="1:12">
      <c r="A425" s="26"/>
      <c r="B425" s="26"/>
      <c r="C425" s="26"/>
      <c r="D425" s="26"/>
      <c r="E425" s="26"/>
      <c r="F425" s="28"/>
      <c r="G425" s="28"/>
      <c r="H425" s="28"/>
      <c r="I425" s="28"/>
      <c r="J425" s="28"/>
      <c r="K425" s="28"/>
      <c r="L425" s="28"/>
    </row>
    <row r="426" ht="14.5" spans="1:12">
      <c r="A426" s="26"/>
      <c r="B426" s="26"/>
      <c r="C426" s="26"/>
      <c r="D426" s="26"/>
      <c r="E426" s="26"/>
      <c r="F426" s="28"/>
      <c r="G426" s="28"/>
      <c r="H426" s="28"/>
      <c r="I426" s="28"/>
      <c r="J426" s="28"/>
      <c r="K426" s="28"/>
      <c r="L426" s="28"/>
    </row>
    <row r="427" ht="14.5" spans="1:12">
      <c r="A427" s="26"/>
      <c r="B427" s="26"/>
      <c r="C427" s="26"/>
      <c r="D427" s="26"/>
      <c r="E427" s="26"/>
      <c r="F427" s="28"/>
      <c r="G427" s="28"/>
      <c r="H427" s="28"/>
      <c r="I427" s="28"/>
      <c r="J427" s="28"/>
      <c r="K427" s="28"/>
      <c r="L427" s="28"/>
    </row>
    <row r="428" ht="14.5" spans="1:12">
      <c r="A428" s="26"/>
      <c r="B428" s="26"/>
      <c r="C428" s="26"/>
      <c r="D428" s="26"/>
      <c r="E428" s="26"/>
      <c r="F428" s="26"/>
      <c r="G428" s="26"/>
      <c r="H428" s="26"/>
      <c r="I428" s="26"/>
      <c r="J428" s="26"/>
      <c r="K428" s="26"/>
      <c r="L428" s="26"/>
    </row>
    <row r="429" ht="14.5" spans="1:12">
      <c r="A429" s="26"/>
      <c r="B429" s="26"/>
      <c r="C429" s="26"/>
      <c r="D429" s="26"/>
      <c r="E429" s="26"/>
      <c r="F429" s="26"/>
      <c r="G429" s="26"/>
      <c r="H429" s="26"/>
      <c r="I429" s="26"/>
      <c r="J429" s="26"/>
      <c r="K429" s="26"/>
      <c r="L429" s="26"/>
    </row>
    <row r="430" ht="14.5" spans="1:12">
      <c r="A430" s="26"/>
      <c r="B430" s="26"/>
      <c r="C430" s="26"/>
      <c r="D430" s="26"/>
      <c r="E430" s="26"/>
      <c r="F430" s="26"/>
      <c r="G430" s="26"/>
      <c r="H430" s="26"/>
      <c r="I430" s="26"/>
      <c r="J430" s="26"/>
      <c r="K430" s="26"/>
      <c r="L430" s="26"/>
    </row>
    <row r="431" ht="14.5" spans="1:12">
      <c r="A431" s="26"/>
      <c r="B431" s="26"/>
      <c r="C431" s="26"/>
      <c r="D431" s="26"/>
      <c r="E431" s="44"/>
      <c r="F431" s="26"/>
      <c r="G431" s="26"/>
      <c r="H431" s="26"/>
      <c r="I431" s="26"/>
      <c r="J431" s="26"/>
      <c r="K431" s="26"/>
      <c r="L431" s="26"/>
    </row>
    <row r="432" ht="15.25" spans="1:12">
      <c r="A432" s="26"/>
      <c r="B432" s="26"/>
      <c r="C432" s="45"/>
      <c r="D432" s="45"/>
      <c r="E432" s="45"/>
      <c r="F432" s="27"/>
      <c r="G432" s="27"/>
      <c r="H432" s="27"/>
      <c r="I432" s="27"/>
      <c r="J432" s="27"/>
      <c r="K432" s="27"/>
      <c r="L432" s="27"/>
    </row>
    <row r="433" ht="14.5" spans="1:12">
      <c r="A433" s="26"/>
      <c r="B433" s="26"/>
      <c r="C433" s="26"/>
      <c r="D433" s="26"/>
      <c r="E433" s="26"/>
      <c r="F433" s="26"/>
      <c r="G433" s="26"/>
      <c r="H433" s="26"/>
      <c r="I433" s="26"/>
      <c r="J433" s="26"/>
      <c r="K433" s="26"/>
      <c r="L433" s="26"/>
    </row>
    <row r="434" ht="14.5" spans="1:12">
      <c r="A434" s="26"/>
      <c r="B434" s="26"/>
      <c r="C434" s="26"/>
      <c r="D434" s="26"/>
      <c r="E434" s="26"/>
      <c r="F434" s="26"/>
      <c r="G434" s="26"/>
      <c r="H434" s="26"/>
      <c r="I434" s="26"/>
      <c r="J434" s="26"/>
      <c r="K434" s="26"/>
      <c r="L434" s="26"/>
    </row>
    <row r="435" ht="14.5" spans="1:12">
      <c r="A435" s="26"/>
      <c r="B435" s="26"/>
      <c r="C435" s="26"/>
      <c r="D435" s="26"/>
      <c r="E435" s="26"/>
      <c r="F435" s="26"/>
      <c r="G435" s="26"/>
      <c r="H435" s="26"/>
      <c r="I435" s="26"/>
      <c r="J435" s="26"/>
      <c r="K435" s="26"/>
      <c r="L435" s="26"/>
    </row>
    <row r="436" ht="14.5" spans="1:12">
      <c r="A436" s="26"/>
      <c r="B436" s="26"/>
      <c r="C436" s="26"/>
      <c r="D436" s="26"/>
      <c r="E436" s="26"/>
      <c r="F436" s="26"/>
      <c r="G436" s="26"/>
      <c r="H436" s="26"/>
      <c r="I436" s="26"/>
      <c r="J436" s="26"/>
      <c r="K436" s="26"/>
      <c r="L436" s="26"/>
    </row>
    <row r="437" ht="14.5" spans="1:12">
      <c r="A437" s="26"/>
      <c r="B437" s="26"/>
      <c r="C437" s="26"/>
      <c r="D437" s="26"/>
      <c r="E437" s="26"/>
      <c r="F437" s="26"/>
      <c r="G437" s="26"/>
      <c r="H437" s="26"/>
      <c r="I437" s="26"/>
      <c r="J437" s="26"/>
      <c r="K437" s="26"/>
      <c r="L437" s="26"/>
    </row>
    <row r="438" ht="14.5" spans="1:12">
      <c r="A438" s="26"/>
      <c r="B438" s="26"/>
      <c r="C438" s="26"/>
      <c r="D438" s="26"/>
      <c r="E438" s="26"/>
      <c r="F438" s="26"/>
      <c r="G438" s="26"/>
      <c r="H438" s="26"/>
      <c r="I438" s="26"/>
      <c r="J438" s="26"/>
      <c r="K438" s="26"/>
      <c r="L438" s="26"/>
    </row>
    <row r="439" ht="14.5" spans="1:12">
      <c r="A439" s="26"/>
      <c r="B439" s="26"/>
      <c r="C439" s="26"/>
      <c r="D439" s="26"/>
      <c r="E439" s="26"/>
      <c r="F439" s="26"/>
      <c r="G439" s="26"/>
      <c r="H439" s="26"/>
      <c r="I439" s="26"/>
      <c r="J439" s="26"/>
      <c r="K439" s="26"/>
      <c r="L439" s="26"/>
    </row>
    <row r="440" ht="14.5" spans="1:12">
      <c r="A440" s="26"/>
      <c r="B440" s="26"/>
      <c r="C440" s="26"/>
      <c r="D440" s="26"/>
      <c r="E440" s="26"/>
      <c r="F440" s="26"/>
      <c r="G440" s="26"/>
      <c r="H440" s="26"/>
      <c r="I440" s="26"/>
      <c r="J440" s="26"/>
      <c r="K440" s="26"/>
      <c r="L440" s="26"/>
    </row>
    <row r="441" ht="14.5" spans="1:12">
      <c r="A441" s="26"/>
      <c r="B441" s="26"/>
      <c r="C441" s="26"/>
      <c r="D441" s="26"/>
      <c r="E441" s="26"/>
      <c r="F441" s="26"/>
      <c r="G441" s="26"/>
      <c r="H441" s="26"/>
      <c r="I441" s="26"/>
      <c r="J441" s="26"/>
      <c r="K441" s="26"/>
      <c r="L441" s="26"/>
    </row>
    <row r="442" ht="14.5" spans="1:12">
      <c r="A442" s="26"/>
      <c r="B442" s="26"/>
      <c r="C442" s="26"/>
      <c r="D442" s="26"/>
      <c r="E442" s="26"/>
      <c r="F442" s="26"/>
      <c r="G442" s="26"/>
      <c r="H442" s="26"/>
      <c r="I442" s="26"/>
      <c r="J442" s="26"/>
      <c r="K442" s="26"/>
      <c r="L442" s="26"/>
    </row>
    <row r="443" ht="14.5" spans="1:12">
      <c r="A443" s="26"/>
      <c r="B443" s="26"/>
      <c r="C443" s="26"/>
      <c r="D443" s="26"/>
      <c r="E443" s="26"/>
      <c r="F443" s="26"/>
      <c r="G443" s="26"/>
      <c r="H443" s="26"/>
      <c r="I443" s="26"/>
      <c r="J443" s="26"/>
      <c r="K443" s="26"/>
      <c r="L443" s="26"/>
    </row>
    <row r="444" ht="14.5" spans="1:12">
      <c r="A444" s="26"/>
      <c r="B444" s="26"/>
      <c r="C444" s="26"/>
      <c r="D444" s="26"/>
      <c r="E444" s="26"/>
      <c r="F444" s="26"/>
      <c r="G444" s="26"/>
      <c r="H444" s="26"/>
      <c r="I444" s="26"/>
      <c r="J444" s="26"/>
      <c r="K444" s="26"/>
      <c r="L444" s="26"/>
    </row>
    <row r="445" ht="14.5" spans="1:12">
      <c r="A445" s="26"/>
      <c r="B445" s="26"/>
      <c r="C445" s="26"/>
      <c r="D445" s="26"/>
      <c r="E445" s="26"/>
      <c r="F445" s="26"/>
      <c r="G445" s="26"/>
      <c r="H445" s="26"/>
      <c r="I445" s="26"/>
      <c r="J445" s="26"/>
      <c r="K445" s="26"/>
      <c r="L445" s="26"/>
    </row>
    <row r="446" ht="14.5" spans="1:12">
      <c r="A446" s="26"/>
      <c r="B446" s="26"/>
      <c r="C446" s="26"/>
      <c r="D446" s="26"/>
      <c r="E446" s="26"/>
      <c r="F446" s="26"/>
      <c r="G446" s="26"/>
      <c r="H446" s="26"/>
      <c r="I446" s="26"/>
      <c r="J446" s="26"/>
      <c r="K446" s="26"/>
      <c r="L446" s="26"/>
    </row>
    <row r="447" ht="14.5" spans="1:12">
      <c r="A447" s="26"/>
      <c r="B447" s="26"/>
      <c r="C447" s="26"/>
      <c r="D447" s="26"/>
      <c r="E447" s="26"/>
      <c r="F447" s="26"/>
      <c r="G447" s="26"/>
      <c r="H447" s="26"/>
      <c r="I447" s="26"/>
      <c r="J447" s="26"/>
      <c r="K447" s="26"/>
      <c r="L447" s="26"/>
    </row>
    <row r="448" ht="14.5" spans="1:12">
      <c r="A448" s="26"/>
      <c r="B448" s="26"/>
      <c r="C448" s="26"/>
      <c r="D448" s="26"/>
      <c r="E448" s="26"/>
      <c r="F448" s="26"/>
      <c r="G448" s="26"/>
      <c r="H448" s="26"/>
      <c r="I448" s="26"/>
      <c r="J448" s="26"/>
      <c r="K448" s="26"/>
      <c r="L448" s="26"/>
    </row>
    <row r="449" ht="14.5" spans="1:12">
      <c r="A449" s="26"/>
      <c r="B449" s="26"/>
      <c r="C449" s="26"/>
      <c r="D449" s="26"/>
      <c r="E449" s="26"/>
      <c r="F449" s="26"/>
      <c r="G449" s="26"/>
      <c r="H449" s="26"/>
      <c r="I449" s="26"/>
      <c r="J449" s="26"/>
      <c r="K449" s="26"/>
      <c r="L449" s="26"/>
    </row>
    <row r="450" ht="14.5" spans="1:12">
      <c r="A450" s="26"/>
      <c r="B450" s="26"/>
      <c r="C450" s="26"/>
      <c r="D450" s="26"/>
      <c r="E450" s="26"/>
      <c r="F450" s="26"/>
      <c r="G450" s="26"/>
      <c r="H450" s="26"/>
      <c r="I450" s="26"/>
      <c r="J450" s="26"/>
      <c r="K450" s="26"/>
      <c r="L450" s="26"/>
    </row>
    <row r="451" ht="14.5" spans="1:12">
      <c r="A451" s="26"/>
      <c r="B451" s="26"/>
      <c r="C451" s="26"/>
      <c r="D451" s="26"/>
      <c r="E451" s="26"/>
      <c r="F451" s="26"/>
      <c r="G451" s="26"/>
      <c r="H451" s="26"/>
      <c r="I451" s="26"/>
      <c r="J451" s="26"/>
      <c r="K451" s="26"/>
      <c r="L451" s="26"/>
    </row>
    <row r="452" ht="14.5" spans="1:12">
      <c r="A452" s="26"/>
      <c r="B452" s="26"/>
      <c r="C452" s="26"/>
      <c r="D452" s="26"/>
      <c r="E452" s="26"/>
      <c r="F452" s="26"/>
      <c r="G452" s="26"/>
      <c r="H452" s="26"/>
      <c r="I452" s="26"/>
      <c r="J452" s="26"/>
      <c r="K452" s="26"/>
      <c r="L452" s="26"/>
    </row>
    <row r="453" ht="14.5" spans="1:12">
      <c r="A453" s="26"/>
      <c r="B453" s="26"/>
      <c r="C453" s="26"/>
      <c r="D453" s="26"/>
      <c r="E453" s="26"/>
      <c r="F453" s="26"/>
      <c r="G453" s="26"/>
      <c r="H453" s="26"/>
      <c r="I453" s="26"/>
      <c r="J453" s="26"/>
      <c r="K453" s="26"/>
      <c r="L453" s="26"/>
    </row>
    <row r="454" ht="14.5" spans="1:12">
      <c r="A454" s="26"/>
      <c r="B454" s="26"/>
      <c r="C454" s="26"/>
      <c r="D454" s="26"/>
      <c r="E454" s="26"/>
      <c r="F454" s="26"/>
      <c r="G454" s="26"/>
      <c r="H454" s="26"/>
      <c r="I454" s="26"/>
      <c r="J454" s="26"/>
      <c r="K454" s="26"/>
      <c r="L454" s="26"/>
    </row>
    <row r="455" ht="14.5" spans="1:12">
      <c r="A455" s="26"/>
      <c r="B455" s="26"/>
      <c r="C455" s="26"/>
      <c r="D455" s="26"/>
      <c r="E455" s="26"/>
      <c r="F455" s="26"/>
      <c r="G455" s="26"/>
      <c r="H455" s="26"/>
      <c r="I455" s="26"/>
      <c r="J455" s="26"/>
      <c r="K455" s="26"/>
      <c r="L455" s="26"/>
    </row>
    <row r="456" ht="14.5" spans="1:12">
      <c r="A456" s="26"/>
      <c r="B456" s="26"/>
      <c r="C456" s="26"/>
      <c r="D456" s="26"/>
      <c r="E456" s="26"/>
      <c r="F456" s="26"/>
      <c r="G456" s="26"/>
      <c r="H456" s="26"/>
      <c r="I456" s="26"/>
      <c r="J456" s="26"/>
      <c r="K456" s="26"/>
      <c r="L456" s="26"/>
    </row>
    <row r="457" ht="14.5" spans="1:12">
      <c r="A457" s="26"/>
      <c r="B457" s="26"/>
      <c r="C457" s="26"/>
      <c r="D457" s="26"/>
      <c r="E457" s="26"/>
      <c r="F457" s="26"/>
      <c r="G457" s="26"/>
      <c r="H457" s="26"/>
      <c r="I457" s="26"/>
      <c r="J457" s="26"/>
      <c r="K457" s="26"/>
      <c r="L457" s="26"/>
    </row>
    <row r="458" ht="14.5" spans="1:12">
      <c r="A458" s="26"/>
      <c r="B458" s="26"/>
      <c r="C458" s="26"/>
      <c r="D458" s="26"/>
      <c r="E458" s="26"/>
      <c r="F458" s="26"/>
      <c r="G458" s="26"/>
      <c r="H458" s="26"/>
      <c r="I458" s="26"/>
      <c r="J458" s="26"/>
      <c r="K458" s="26"/>
      <c r="L458" s="26"/>
    </row>
    <row r="459" ht="14.5" spans="1:12">
      <c r="A459" s="26"/>
      <c r="B459" s="26"/>
      <c r="C459" s="26"/>
      <c r="D459" s="26"/>
      <c r="E459" s="26"/>
      <c r="F459" s="26"/>
      <c r="G459" s="26"/>
      <c r="H459" s="26"/>
      <c r="I459" s="26"/>
      <c r="J459" s="26"/>
      <c r="K459" s="26"/>
      <c r="L459" s="26"/>
    </row>
    <row r="460" ht="14.5" spans="1:12">
      <c r="A460" s="26"/>
      <c r="B460" s="26"/>
      <c r="C460" s="26"/>
      <c r="D460" s="26"/>
      <c r="E460" s="26"/>
      <c r="F460" s="26"/>
      <c r="G460" s="26"/>
      <c r="H460" s="26"/>
      <c r="I460" s="26"/>
      <c r="J460" s="26"/>
      <c r="K460" s="26"/>
      <c r="L460" s="26"/>
    </row>
    <row r="461" ht="14.5" spans="1:12">
      <c r="A461" s="26"/>
      <c r="B461" s="26"/>
      <c r="C461" s="26"/>
      <c r="D461" s="26"/>
      <c r="E461" s="26"/>
      <c r="F461" s="26"/>
      <c r="G461" s="26"/>
      <c r="H461" s="26"/>
      <c r="I461" s="26"/>
      <c r="J461" s="26"/>
      <c r="K461" s="26"/>
      <c r="L461" s="26"/>
    </row>
    <row r="462" ht="14.5" spans="1:12">
      <c r="A462" s="26"/>
      <c r="B462" s="26"/>
      <c r="C462" s="26"/>
      <c r="D462" s="26"/>
      <c r="E462" s="26"/>
      <c r="F462" s="26"/>
      <c r="G462" s="26"/>
      <c r="H462" s="26"/>
      <c r="I462" s="26"/>
      <c r="J462" s="26"/>
      <c r="K462" s="26"/>
      <c r="L462" s="26"/>
    </row>
    <row r="463" ht="14.5" spans="1:12">
      <c r="A463" s="26"/>
      <c r="B463" s="26"/>
      <c r="C463" s="26"/>
      <c r="D463" s="26"/>
      <c r="E463" s="26"/>
      <c r="F463" s="26"/>
      <c r="G463" s="26"/>
      <c r="H463" s="26"/>
      <c r="I463" s="26"/>
      <c r="J463" s="26"/>
      <c r="K463" s="26"/>
      <c r="L463" s="26"/>
    </row>
    <row r="464" ht="14.5" spans="1:12">
      <c r="A464" s="26"/>
      <c r="B464" s="26"/>
      <c r="C464" s="26"/>
      <c r="D464" s="26"/>
      <c r="E464" s="26"/>
      <c r="F464" s="26"/>
      <c r="G464" s="26"/>
      <c r="H464" s="26"/>
      <c r="I464" s="26"/>
      <c r="J464" s="26"/>
      <c r="K464" s="26"/>
      <c r="L464" s="26"/>
    </row>
    <row r="465" ht="14.5" spans="1:12">
      <c r="A465" s="26"/>
      <c r="B465" s="26"/>
      <c r="C465" s="26"/>
      <c r="D465" s="26"/>
      <c r="E465" s="26"/>
      <c r="F465" s="26"/>
      <c r="G465" s="26"/>
      <c r="H465" s="26"/>
      <c r="I465" s="26"/>
      <c r="J465" s="26"/>
      <c r="K465" s="26"/>
      <c r="L465" s="26"/>
    </row>
    <row r="466" ht="14.5" spans="1:12">
      <c r="A466" s="26"/>
      <c r="B466" s="26"/>
      <c r="C466" s="26"/>
      <c r="D466" s="26"/>
      <c r="E466" s="26"/>
      <c r="F466" s="26"/>
      <c r="G466" s="26"/>
      <c r="H466" s="26"/>
      <c r="I466" s="26"/>
      <c r="J466" s="26"/>
      <c r="K466" s="26"/>
      <c r="L466" s="26"/>
    </row>
    <row r="467" ht="14.5" spans="1:12">
      <c r="A467" s="26"/>
      <c r="B467" s="26"/>
      <c r="C467" s="26"/>
      <c r="D467" s="26"/>
      <c r="E467" s="26"/>
      <c r="F467" s="26"/>
      <c r="G467" s="26"/>
      <c r="H467" s="26"/>
      <c r="I467" s="26"/>
      <c r="J467" s="26"/>
      <c r="K467" s="26"/>
      <c r="L467" s="26"/>
    </row>
    <row r="468" ht="14.5" spans="1:12">
      <c r="A468" s="26"/>
      <c r="B468" s="26"/>
      <c r="C468" s="26"/>
      <c r="D468" s="26"/>
      <c r="E468" s="26"/>
      <c r="F468" s="26"/>
      <c r="G468" s="26"/>
      <c r="H468" s="26"/>
      <c r="I468" s="26"/>
      <c r="J468" s="26"/>
      <c r="K468" s="26"/>
      <c r="L468" s="26"/>
    </row>
    <row r="469" ht="14.5" spans="1:12">
      <c r="A469" s="26"/>
      <c r="B469" s="26"/>
      <c r="C469" s="26"/>
      <c r="D469" s="26"/>
      <c r="E469" s="26"/>
      <c r="F469" s="26"/>
      <c r="G469" s="26"/>
      <c r="H469" s="26"/>
      <c r="I469" s="26"/>
      <c r="J469" s="26"/>
      <c r="K469" s="26"/>
      <c r="L469" s="26"/>
    </row>
    <row r="470" ht="14.5" spans="1:12">
      <c r="A470" s="26"/>
      <c r="B470" s="26"/>
      <c r="C470" s="26"/>
      <c r="D470" s="26"/>
      <c r="E470" s="26"/>
      <c r="F470" s="26"/>
      <c r="G470" s="26"/>
      <c r="H470" s="26"/>
      <c r="I470" s="26"/>
      <c r="J470" s="26"/>
      <c r="K470" s="26"/>
      <c r="L470" s="26"/>
    </row>
    <row r="471" ht="14.5" spans="1:12">
      <c r="A471" s="26"/>
      <c r="B471" s="26"/>
      <c r="C471" s="26"/>
      <c r="D471" s="26"/>
      <c r="E471" s="26"/>
      <c r="F471" s="26"/>
      <c r="G471" s="26"/>
      <c r="H471" s="26"/>
      <c r="I471" s="26"/>
      <c r="J471" s="26"/>
      <c r="K471" s="26"/>
      <c r="L471" s="26"/>
    </row>
    <row r="472" ht="14.5" spans="1:12">
      <c r="A472" s="26"/>
      <c r="B472" s="26"/>
      <c r="C472" s="26"/>
      <c r="D472" s="26"/>
      <c r="E472" s="26"/>
      <c r="F472" s="26"/>
      <c r="G472" s="26"/>
      <c r="H472" s="26"/>
      <c r="I472" s="26"/>
      <c r="J472" s="26"/>
      <c r="K472" s="26"/>
      <c r="L472" s="26"/>
    </row>
    <row r="473" ht="14.5" spans="1:12">
      <c r="A473" s="26"/>
      <c r="B473" s="26"/>
      <c r="C473" s="26"/>
      <c r="D473" s="26"/>
      <c r="E473" s="26"/>
      <c r="F473" s="26"/>
      <c r="G473" s="26"/>
      <c r="H473" s="26"/>
      <c r="I473" s="26"/>
      <c r="J473" s="26"/>
      <c r="K473" s="26"/>
      <c r="L473" s="26"/>
    </row>
    <row r="474" ht="14.5" spans="1:12">
      <c r="A474" s="26"/>
      <c r="B474" s="26"/>
      <c r="C474" s="26"/>
      <c r="D474" s="26"/>
      <c r="E474" s="26"/>
      <c r="F474" s="26"/>
      <c r="G474" s="26"/>
      <c r="H474" s="26"/>
      <c r="I474" s="26"/>
      <c r="J474" s="26"/>
      <c r="K474" s="26"/>
      <c r="L474" s="26"/>
    </row>
    <row r="475" ht="14.5" spans="1:12">
      <c r="A475" s="26"/>
      <c r="B475" s="26"/>
      <c r="C475" s="26"/>
      <c r="D475" s="26"/>
      <c r="E475" s="26"/>
      <c r="F475" s="26"/>
      <c r="G475" s="26"/>
      <c r="H475" s="26"/>
      <c r="I475" s="26"/>
      <c r="J475" s="26"/>
      <c r="K475" s="26"/>
      <c r="L475" s="26"/>
    </row>
    <row r="476" ht="14.5" spans="1:12">
      <c r="A476" s="26"/>
      <c r="B476" s="26"/>
      <c r="C476" s="26"/>
      <c r="D476" s="26"/>
      <c r="E476" s="26"/>
      <c r="F476" s="26"/>
      <c r="G476" s="26"/>
      <c r="H476" s="26"/>
      <c r="I476" s="26"/>
      <c r="J476" s="26"/>
      <c r="K476" s="26"/>
      <c r="L476" s="26"/>
    </row>
    <row r="477" ht="14.5" spans="1:12">
      <c r="A477" s="26"/>
      <c r="B477" s="26"/>
      <c r="C477" s="26"/>
      <c r="D477" s="26"/>
      <c r="E477" s="26"/>
      <c r="F477" s="26"/>
      <c r="G477" s="26"/>
      <c r="H477" s="26"/>
      <c r="I477" s="26"/>
      <c r="J477" s="26"/>
      <c r="K477" s="26"/>
      <c r="L477" s="26"/>
    </row>
    <row r="478" ht="14.5" spans="1:12">
      <c r="A478" s="26"/>
      <c r="B478" s="26"/>
      <c r="C478" s="26"/>
      <c r="D478" s="26"/>
      <c r="E478" s="26"/>
      <c r="F478" s="26"/>
      <c r="G478" s="26"/>
      <c r="H478" s="26"/>
      <c r="I478" s="26"/>
      <c r="J478" s="26"/>
      <c r="K478" s="26"/>
      <c r="L478" s="26"/>
    </row>
    <row r="479" ht="14.5" spans="1:12">
      <c r="A479" s="26"/>
      <c r="B479" s="26"/>
      <c r="C479" s="26"/>
      <c r="D479" s="26"/>
      <c r="E479" s="26"/>
      <c r="F479" s="26"/>
      <c r="G479" s="26"/>
      <c r="H479" s="26"/>
      <c r="I479" s="26"/>
      <c r="J479" s="26"/>
      <c r="K479" s="26"/>
      <c r="L479" s="26"/>
    </row>
    <row r="480" ht="14.5" spans="1:12">
      <c r="A480" s="26"/>
      <c r="B480" s="26"/>
      <c r="C480" s="26"/>
      <c r="D480" s="26"/>
      <c r="E480" s="26"/>
      <c r="F480" s="26"/>
      <c r="G480" s="26"/>
      <c r="H480" s="26"/>
      <c r="I480" s="26"/>
      <c r="J480" s="26"/>
      <c r="K480" s="26"/>
      <c r="L480" s="26"/>
    </row>
    <row r="484" ht="14.5" spans="1:12">
      <c r="A484" s="26"/>
      <c r="B484" s="26"/>
      <c r="C484" s="26"/>
      <c r="D484" s="26"/>
      <c r="E484" s="44"/>
      <c r="F484" s="26"/>
      <c r="G484" s="26"/>
      <c r="H484" s="26"/>
      <c r="I484" s="26"/>
      <c r="J484" s="26"/>
      <c r="K484" s="26"/>
      <c r="L484" s="26"/>
    </row>
    <row r="485" ht="15.25" spans="1:12">
      <c r="A485" s="26"/>
      <c r="B485" s="26"/>
      <c r="C485" s="45"/>
      <c r="D485" s="45"/>
      <c r="E485" s="45"/>
      <c r="F485" s="27"/>
      <c r="G485" s="27"/>
      <c r="H485" s="27"/>
      <c r="I485" s="27"/>
      <c r="J485" s="27"/>
      <c r="K485" s="27"/>
      <c r="L485" s="27"/>
    </row>
    <row r="486" ht="14.5" spans="1:12">
      <c r="A486" s="26"/>
      <c r="B486" s="26"/>
      <c r="C486" s="26"/>
      <c r="D486" s="26"/>
      <c r="E486" s="26"/>
      <c r="F486" s="26"/>
      <c r="G486" s="26"/>
      <c r="H486" s="26"/>
      <c r="I486" s="26"/>
      <c r="J486" s="26"/>
      <c r="K486" s="26"/>
      <c r="L486" s="26"/>
    </row>
    <row r="487" ht="14.5" spans="1:12">
      <c r="A487" s="26"/>
      <c r="B487" s="26"/>
      <c r="C487" s="26"/>
      <c r="D487" s="26"/>
      <c r="E487" s="26"/>
      <c r="F487" s="26"/>
      <c r="G487" s="26"/>
      <c r="H487" s="26"/>
      <c r="I487" s="26"/>
      <c r="J487" s="26"/>
      <c r="K487" s="26"/>
      <c r="L487" s="26"/>
    </row>
    <row r="488" ht="14.5" spans="1:12">
      <c r="A488" s="26"/>
      <c r="B488" s="26"/>
      <c r="C488" s="26"/>
      <c r="D488" s="26"/>
      <c r="E488" s="26"/>
      <c r="F488" s="26"/>
      <c r="G488" s="26"/>
      <c r="H488" s="26"/>
      <c r="I488" s="26"/>
      <c r="J488" s="26"/>
      <c r="K488" s="26"/>
      <c r="L488" s="26"/>
    </row>
    <row r="489" ht="14.5" spans="1:12">
      <c r="A489" s="26"/>
      <c r="B489" s="26"/>
      <c r="C489" s="26"/>
      <c r="D489" s="26"/>
      <c r="E489" s="26"/>
      <c r="F489" s="26"/>
      <c r="G489" s="26"/>
      <c r="H489" s="26"/>
      <c r="I489" s="26"/>
      <c r="J489" s="26"/>
      <c r="K489" s="26"/>
      <c r="L489" s="26"/>
    </row>
    <row r="490" ht="14.5" spans="1:12">
      <c r="A490" s="26"/>
      <c r="B490" s="26"/>
      <c r="C490" s="26"/>
      <c r="D490" s="26"/>
      <c r="E490" s="26"/>
      <c r="F490" s="26"/>
      <c r="G490" s="26"/>
      <c r="H490" s="26"/>
      <c r="I490" s="26"/>
      <c r="J490" s="26"/>
      <c r="K490" s="26"/>
      <c r="L490" s="26"/>
    </row>
    <row r="491" ht="14.5" spans="1:12">
      <c r="A491" s="26"/>
      <c r="B491" s="26"/>
      <c r="C491" s="26"/>
      <c r="D491" s="26"/>
      <c r="E491" s="26"/>
      <c r="F491" s="26"/>
      <c r="G491" s="26"/>
      <c r="H491" s="26"/>
      <c r="I491" s="26"/>
      <c r="J491" s="26"/>
      <c r="K491" s="26"/>
      <c r="L491" s="26"/>
    </row>
    <row r="492" ht="14.5" spans="1:12">
      <c r="A492" s="26"/>
      <c r="B492" s="26"/>
      <c r="C492" s="26"/>
      <c r="D492" s="26"/>
      <c r="E492" s="26"/>
      <c r="F492" s="26"/>
      <c r="G492" s="26"/>
      <c r="H492" s="26"/>
      <c r="I492" s="26"/>
      <c r="J492" s="26"/>
      <c r="K492" s="26"/>
      <c r="L492" s="26"/>
    </row>
    <row r="493" ht="14.5" spans="1:12">
      <c r="A493" s="26"/>
      <c r="B493" s="26"/>
      <c r="C493" s="26"/>
      <c r="D493" s="26"/>
      <c r="E493" s="26"/>
      <c r="F493" s="26"/>
      <c r="G493" s="26"/>
      <c r="H493" s="26"/>
      <c r="I493" s="26"/>
      <c r="J493" s="26"/>
      <c r="K493" s="26"/>
      <c r="L493" s="26"/>
    </row>
    <row r="494" ht="14.5" spans="1:12">
      <c r="A494" s="26"/>
      <c r="B494" s="26"/>
      <c r="C494" s="26"/>
      <c r="D494" s="26"/>
      <c r="E494" s="26"/>
      <c r="F494" s="26"/>
      <c r="G494" s="26"/>
      <c r="H494" s="26"/>
      <c r="I494" s="26"/>
      <c r="J494" s="26"/>
      <c r="K494" s="26"/>
      <c r="L494" s="26"/>
    </row>
    <row r="495" ht="14.5" spans="1:12">
      <c r="A495" s="26"/>
      <c r="B495" s="26"/>
      <c r="C495" s="26"/>
      <c r="D495" s="26"/>
      <c r="E495" s="26"/>
      <c r="F495" s="26"/>
      <c r="G495" s="26"/>
      <c r="H495" s="26"/>
      <c r="I495" s="26"/>
      <c r="J495" s="26"/>
      <c r="K495" s="26"/>
      <c r="L495" s="26"/>
    </row>
    <row r="496" ht="14.5" spans="1:12">
      <c r="A496" s="26"/>
      <c r="B496" s="26"/>
      <c r="C496" s="26"/>
      <c r="D496" s="26"/>
      <c r="E496" s="26"/>
      <c r="F496" s="26"/>
      <c r="G496" s="26"/>
      <c r="H496" s="26"/>
      <c r="I496" s="26"/>
      <c r="J496" s="26"/>
      <c r="K496" s="26"/>
      <c r="L496" s="26"/>
    </row>
    <row r="497" ht="14.5" spans="1:12">
      <c r="A497" s="26"/>
      <c r="B497" s="26"/>
      <c r="C497" s="26"/>
      <c r="D497" s="26"/>
      <c r="E497" s="26"/>
      <c r="F497" s="26"/>
      <c r="G497" s="26"/>
      <c r="H497" s="26"/>
      <c r="I497" s="26"/>
      <c r="J497" s="26"/>
      <c r="K497" s="26"/>
      <c r="L497" s="26"/>
    </row>
    <row r="498" ht="14.5" spans="1:12">
      <c r="A498" s="26"/>
      <c r="B498" s="26"/>
      <c r="C498" s="26"/>
      <c r="D498" s="26"/>
      <c r="E498" s="26"/>
      <c r="F498" s="26"/>
      <c r="G498" s="26"/>
      <c r="H498" s="26"/>
      <c r="I498" s="26"/>
      <c r="J498" s="26"/>
      <c r="K498" s="26"/>
      <c r="L498" s="26"/>
    </row>
    <row r="499" ht="14.5" spans="1:12">
      <c r="A499" s="26"/>
      <c r="B499" s="26"/>
      <c r="C499" s="26"/>
      <c r="D499" s="26"/>
      <c r="E499" s="26"/>
      <c r="F499" s="26"/>
      <c r="G499" s="26"/>
      <c r="H499" s="26"/>
      <c r="I499" s="26"/>
      <c r="J499" s="26"/>
      <c r="K499" s="26"/>
      <c r="L499" s="26"/>
    </row>
    <row r="500" ht="14.5" spans="1:12">
      <c r="A500" s="26"/>
      <c r="B500" s="26"/>
      <c r="C500" s="26"/>
      <c r="D500" s="26"/>
      <c r="E500" s="26"/>
      <c r="F500" s="26"/>
      <c r="G500" s="26"/>
      <c r="H500" s="26"/>
      <c r="I500" s="26"/>
      <c r="J500" s="26"/>
      <c r="K500" s="26"/>
      <c r="L500" s="26"/>
    </row>
    <row r="501" ht="14.5" spans="1:12">
      <c r="A501" s="26"/>
      <c r="B501" s="26"/>
      <c r="C501" s="26"/>
      <c r="D501" s="26"/>
      <c r="E501" s="26"/>
      <c r="F501" s="26"/>
      <c r="G501" s="26"/>
      <c r="H501" s="26"/>
      <c r="I501" s="26"/>
      <c r="J501" s="26"/>
      <c r="K501" s="26"/>
      <c r="L501" s="26"/>
    </row>
    <row r="502" ht="14.5" spans="1:12">
      <c r="A502" s="26"/>
      <c r="B502" s="26"/>
      <c r="C502" s="26"/>
      <c r="D502" s="26"/>
      <c r="E502" s="26"/>
      <c r="F502" s="26"/>
      <c r="G502" s="26"/>
      <c r="H502" s="26"/>
      <c r="I502" s="26"/>
      <c r="J502" s="26"/>
      <c r="K502" s="26"/>
      <c r="L502" s="26"/>
    </row>
    <row r="503" ht="14.5" spans="1:12">
      <c r="A503" s="26"/>
      <c r="B503" s="26"/>
      <c r="C503" s="26"/>
      <c r="D503" s="26"/>
      <c r="E503" s="26"/>
      <c r="F503" s="26"/>
      <c r="G503" s="26"/>
      <c r="H503" s="26"/>
      <c r="I503" s="26"/>
      <c r="J503" s="26"/>
      <c r="K503" s="26"/>
      <c r="L503" s="26"/>
    </row>
    <row r="504" ht="14.5" spans="1:12">
      <c r="A504" s="26"/>
      <c r="B504" s="26"/>
      <c r="C504" s="26"/>
      <c r="D504" s="26"/>
      <c r="E504" s="26"/>
      <c r="F504" s="26"/>
      <c r="G504" s="26"/>
      <c r="H504" s="26"/>
      <c r="I504" s="26"/>
      <c r="J504" s="26"/>
      <c r="K504" s="26"/>
      <c r="L504" s="26"/>
    </row>
    <row r="505" ht="14.5" spans="1:12">
      <c r="A505" s="26"/>
      <c r="B505" s="26"/>
      <c r="C505" s="26"/>
      <c r="D505" s="26"/>
      <c r="E505" s="26"/>
      <c r="F505" s="26"/>
      <c r="G505" s="26"/>
      <c r="H505" s="26"/>
      <c r="I505" s="26"/>
      <c r="J505" s="26"/>
      <c r="K505" s="26"/>
      <c r="L505" s="26"/>
    </row>
    <row r="506" ht="14.5" spans="1:12">
      <c r="A506" s="26"/>
      <c r="B506" s="26"/>
      <c r="C506" s="26"/>
      <c r="D506" s="26"/>
      <c r="E506" s="26"/>
      <c r="F506" s="26"/>
      <c r="G506" s="26"/>
      <c r="H506" s="26"/>
      <c r="I506" s="26"/>
      <c r="J506" s="26"/>
      <c r="K506" s="26"/>
      <c r="L506" s="26"/>
    </row>
    <row r="507" ht="14.5" spans="1:12">
      <c r="A507" s="26"/>
      <c r="B507" s="26"/>
      <c r="C507" s="26"/>
      <c r="D507" s="26"/>
      <c r="E507" s="26"/>
      <c r="F507" s="26"/>
      <c r="G507" s="26"/>
      <c r="H507" s="26"/>
      <c r="I507" s="26"/>
      <c r="J507" s="26"/>
      <c r="K507" s="26"/>
      <c r="L507" s="26"/>
    </row>
    <row r="508" ht="14.5" spans="1:12">
      <c r="A508" s="26"/>
      <c r="B508" s="26"/>
      <c r="C508" s="26"/>
      <c r="D508" s="26"/>
      <c r="E508" s="26"/>
      <c r="F508" s="26"/>
      <c r="G508" s="26"/>
      <c r="H508" s="26"/>
      <c r="I508" s="26"/>
      <c r="J508" s="26"/>
      <c r="K508" s="26"/>
      <c r="L508" s="26"/>
    </row>
    <row r="509" ht="14.5" spans="1:12">
      <c r="A509" s="26"/>
      <c r="B509" s="26"/>
      <c r="C509" s="26"/>
      <c r="D509" s="26"/>
      <c r="E509" s="26"/>
      <c r="F509" s="26"/>
      <c r="G509" s="26"/>
      <c r="H509" s="26"/>
      <c r="I509" s="26"/>
      <c r="J509" s="26"/>
      <c r="K509" s="26"/>
      <c r="L509" s="26"/>
    </row>
    <row r="510" ht="14.5" spans="1:12">
      <c r="A510" s="26"/>
      <c r="B510" s="26"/>
      <c r="C510" s="26"/>
      <c r="D510" s="26"/>
      <c r="E510" s="26"/>
      <c r="F510" s="26"/>
      <c r="G510" s="26"/>
      <c r="H510" s="26"/>
      <c r="I510" s="26"/>
      <c r="J510" s="26"/>
      <c r="K510" s="26"/>
      <c r="L510" s="26"/>
    </row>
    <row r="511" ht="14.5" spans="1:12">
      <c r="A511" s="26"/>
      <c r="B511" s="26"/>
      <c r="C511" s="26"/>
      <c r="D511" s="26"/>
      <c r="E511" s="26"/>
      <c r="F511" s="26"/>
      <c r="G511" s="26"/>
      <c r="H511" s="26"/>
      <c r="I511" s="26"/>
      <c r="J511" s="26"/>
      <c r="K511" s="26"/>
      <c r="L511" s="26"/>
    </row>
    <row r="512" ht="14.5" spans="1:12">
      <c r="A512" s="26"/>
      <c r="B512" s="26"/>
      <c r="C512" s="26"/>
      <c r="D512" s="26"/>
      <c r="E512" s="26"/>
      <c r="F512" s="26"/>
      <c r="G512" s="26"/>
      <c r="H512" s="26"/>
      <c r="I512" s="26"/>
      <c r="J512" s="26"/>
      <c r="K512" s="26"/>
      <c r="L512" s="26"/>
    </row>
    <row r="513" ht="14.5" spans="1:12">
      <c r="A513" s="26"/>
      <c r="B513" s="26"/>
      <c r="C513" s="26"/>
      <c r="D513" s="26"/>
      <c r="E513" s="26"/>
      <c r="F513" s="26"/>
      <c r="G513" s="26"/>
      <c r="H513" s="26"/>
      <c r="I513" s="26"/>
      <c r="J513" s="26"/>
      <c r="K513" s="26"/>
      <c r="L513" s="26"/>
    </row>
    <row r="514" ht="14.5" spans="1:12">
      <c r="A514" s="26"/>
      <c r="B514" s="26"/>
      <c r="C514" s="26"/>
      <c r="D514" s="26"/>
      <c r="E514" s="26"/>
      <c r="F514" s="26"/>
      <c r="G514" s="26"/>
      <c r="H514" s="26"/>
      <c r="I514" s="26"/>
      <c r="J514" s="26"/>
      <c r="K514" s="26"/>
      <c r="L514" s="26"/>
    </row>
    <row r="515" ht="14.5" spans="1:12">
      <c r="A515" s="26"/>
      <c r="B515" s="26"/>
      <c r="C515" s="26"/>
      <c r="D515" s="26"/>
      <c r="E515" s="26"/>
      <c r="F515" s="26"/>
      <c r="G515" s="26"/>
      <c r="H515" s="26"/>
      <c r="I515" s="26"/>
      <c r="J515" s="26"/>
      <c r="K515" s="26"/>
      <c r="L515" s="26"/>
    </row>
    <row r="516" ht="14.5" spans="1:12">
      <c r="A516" s="26"/>
      <c r="B516" s="26"/>
      <c r="C516" s="26"/>
      <c r="D516" s="26"/>
      <c r="E516" s="26"/>
      <c r="F516" s="26"/>
      <c r="G516" s="26"/>
      <c r="H516" s="26"/>
      <c r="I516" s="26"/>
      <c r="J516" s="26"/>
      <c r="K516" s="26"/>
      <c r="L516" s="26"/>
    </row>
    <row r="517" ht="14.5" spans="1:12">
      <c r="A517" s="26"/>
      <c r="B517" s="26"/>
      <c r="C517" s="26"/>
      <c r="D517" s="26"/>
      <c r="E517" s="26"/>
      <c r="F517" s="26"/>
      <c r="G517" s="26"/>
      <c r="H517" s="26"/>
      <c r="I517" s="26"/>
      <c r="J517" s="26"/>
      <c r="K517" s="26"/>
      <c r="L517" s="26"/>
    </row>
    <row r="518" ht="14.5" spans="1:12">
      <c r="A518" s="26"/>
      <c r="B518" s="26"/>
      <c r="C518" s="26"/>
      <c r="D518" s="26"/>
      <c r="E518" s="26"/>
      <c r="F518" s="26"/>
      <c r="G518" s="26"/>
      <c r="H518" s="26"/>
      <c r="I518" s="26"/>
      <c r="J518" s="26"/>
      <c r="K518" s="26"/>
      <c r="L518" s="26"/>
    </row>
    <row r="519" ht="14.5" spans="1:12">
      <c r="A519" s="26"/>
      <c r="B519" s="26"/>
      <c r="C519" s="26"/>
      <c r="D519" s="26"/>
      <c r="E519" s="26"/>
      <c r="F519" s="26"/>
      <c r="G519" s="26"/>
      <c r="H519" s="26"/>
      <c r="I519" s="26"/>
      <c r="J519" s="26"/>
      <c r="K519" s="26"/>
      <c r="L519" s="26"/>
    </row>
    <row r="520" ht="14.5" spans="1:12">
      <c r="A520" s="26"/>
      <c r="B520" s="26"/>
      <c r="C520" s="26"/>
      <c r="D520" s="26"/>
      <c r="E520" s="26"/>
      <c r="F520" s="26"/>
      <c r="G520" s="26"/>
      <c r="H520" s="26"/>
      <c r="I520" s="26"/>
      <c r="J520" s="26"/>
      <c r="K520" s="26"/>
      <c r="L520" s="26"/>
    </row>
    <row r="521" ht="14.5" spans="1:12">
      <c r="A521" s="26"/>
      <c r="B521" s="26"/>
      <c r="C521" s="26"/>
      <c r="D521" s="26"/>
      <c r="E521" s="26"/>
      <c r="F521" s="26"/>
      <c r="G521" s="26"/>
      <c r="H521" s="26"/>
      <c r="I521" s="26"/>
      <c r="J521" s="26"/>
      <c r="K521" s="26"/>
      <c r="L521" s="26"/>
    </row>
    <row r="522" ht="14.5" spans="1:12">
      <c r="A522" s="26"/>
      <c r="B522" s="26"/>
      <c r="C522" s="26"/>
      <c r="D522" s="26"/>
      <c r="E522" s="26"/>
      <c r="F522" s="26"/>
      <c r="G522" s="26"/>
      <c r="H522" s="26"/>
      <c r="I522" s="26"/>
      <c r="J522" s="26"/>
      <c r="K522" s="26"/>
      <c r="L522" s="26"/>
    </row>
    <row r="523" ht="14.5" spans="1:12">
      <c r="A523" s="26"/>
      <c r="B523" s="26"/>
      <c r="C523" s="26"/>
      <c r="D523" s="26"/>
      <c r="E523" s="26"/>
      <c r="F523" s="26"/>
      <c r="G523" s="26"/>
      <c r="H523" s="26"/>
      <c r="I523" s="26"/>
      <c r="J523" s="26"/>
      <c r="K523" s="26"/>
      <c r="L523" s="26"/>
    </row>
    <row r="524" ht="14.5" spans="1:12">
      <c r="A524" s="26"/>
      <c r="B524" s="26"/>
      <c r="C524" s="26"/>
      <c r="D524" s="26"/>
      <c r="E524" s="26"/>
      <c r="F524" s="26"/>
      <c r="G524" s="26"/>
      <c r="H524" s="26"/>
      <c r="I524" s="26"/>
      <c r="J524" s="26"/>
      <c r="K524" s="26"/>
      <c r="L524" s="26"/>
    </row>
    <row r="525" ht="14.5" spans="1:12">
      <c r="A525" s="26"/>
      <c r="B525" s="26"/>
      <c r="C525" s="26"/>
      <c r="D525" s="26"/>
      <c r="E525" s="26"/>
      <c r="F525" s="26"/>
      <c r="G525" s="26"/>
      <c r="H525" s="26"/>
      <c r="I525" s="26"/>
      <c r="J525" s="26"/>
      <c r="K525" s="26"/>
      <c r="L525" s="26"/>
    </row>
    <row r="526" ht="14.5" spans="1:12">
      <c r="A526" s="26"/>
      <c r="B526" s="26"/>
      <c r="C526" s="26"/>
      <c r="D526" s="26"/>
      <c r="E526" s="26"/>
      <c r="F526" s="26"/>
      <c r="G526" s="26"/>
      <c r="H526" s="26"/>
      <c r="I526" s="26"/>
      <c r="J526" s="26"/>
      <c r="K526" s="26"/>
      <c r="L526" s="26"/>
    </row>
    <row r="527" ht="14.5" spans="1:12">
      <c r="A527" s="26"/>
      <c r="B527" s="26"/>
      <c r="C527" s="26"/>
      <c r="D527" s="26"/>
      <c r="E527" s="26"/>
      <c r="F527" s="26"/>
      <c r="G527" s="26"/>
      <c r="H527" s="26"/>
      <c r="I527" s="26"/>
      <c r="J527" s="26"/>
      <c r="K527" s="26"/>
      <c r="L527" s="26"/>
    </row>
    <row r="528" ht="14.5" spans="1:12">
      <c r="A528" s="26"/>
      <c r="B528" s="26"/>
      <c r="C528" s="26"/>
      <c r="D528" s="26"/>
      <c r="E528" s="26"/>
      <c r="F528" s="26"/>
      <c r="G528" s="26"/>
      <c r="H528" s="26"/>
      <c r="I528" s="26"/>
      <c r="J528" s="26"/>
      <c r="K528" s="26"/>
      <c r="L528" s="26"/>
    </row>
    <row r="529" ht="14.5" spans="1:12">
      <c r="A529" s="26"/>
      <c r="B529" s="26"/>
      <c r="C529" s="26"/>
      <c r="D529" s="26"/>
      <c r="E529" s="26"/>
      <c r="F529" s="26"/>
      <c r="G529" s="26"/>
      <c r="H529" s="26"/>
      <c r="I529" s="26"/>
      <c r="J529" s="26"/>
      <c r="K529" s="26"/>
      <c r="L529" s="26"/>
    </row>
    <row r="530" ht="14.5" spans="1:12">
      <c r="A530" s="26"/>
      <c r="B530" s="26"/>
      <c r="C530" s="26"/>
      <c r="D530" s="26"/>
      <c r="E530" s="26"/>
      <c r="F530" s="26"/>
      <c r="G530" s="26"/>
      <c r="H530" s="26"/>
      <c r="I530" s="26"/>
      <c r="J530" s="26"/>
      <c r="K530" s="26"/>
      <c r="L530" s="26"/>
    </row>
    <row r="531" ht="14.5" spans="1:12">
      <c r="A531" s="26"/>
      <c r="B531" s="26"/>
      <c r="C531" s="26"/>
      <c r="D531" s="26"/>
      <c r="E531" s="26"/>
      <c r="F531" s="26"/>
      <c r="G531" s="26"/>
      <c r="H531" s="26"/>
      <c r="I531" s="26"/>
      <c r="J531" s="26"/>
      <c r="K531" s="26"/>
      <c r="L531" s="26"/>
    </row>
    <row r="532" ht="14.5" spans="1:12">
      <c r="A532" s="26"/>
      <c r="B532" s="26"/>
      <c r="C532" s="26"/>
      <c r="D532" s="26"/>
      <c r="E532" s="26"/>
      <c r="F532" s="26"/>
      <c r="G532" s="26"/>
      <c r="H532" s="26"/>
      <c r="I532" s="26"/>
      <c r="J532" s="26"/>
      <c r="K532" s="26"/>
      <c r="L532" s="26"/>
    </row>
    <row r="533" ht="14.5" spans="1:12">
      <c r="A533" s="26"/>
      <c r="B533" s="26"/>
      <c r="C533" s="26"/>
      <c r="D533" s="26"/>
      <c r="E533" s="26"/>
      <c r="F533" s="26"/>
      <c r="G533" s="26"/>
      <c r="H533" s="26"/>
      <c r="I533" s="26"/>
      <c r="J533" s="26"/>
      <c r="K533" s="26"/>
      <c r="L533" s="2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90"/>
  <sheetViews>
    <sheetView tabSelected="1" zoomScale="70" zoomScaleNormal="70" workbookViewId="0">
      <selection activeCell="AB15" sqref="AB15"/>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 min="28" max="28" width="67.8181818181818" customWidth="1"/>
  </cols>
  <sheetData>
    <row r="1" ht="14.5" spans="1:14">
      <c r="A1" s="26"/>
      <c r="B1" s="26"/>
      <c r="C1" s="26"/>
      <c r="D1" s="26"/>
      <c r="E1" s="26"/>
      <c r="F1" s="26"/>
      <c r="G1" s="26"/>
      <c r="H1" s="26"/>
      <c r="I1" s="26"/>
      <c r="J1" s="26"/>
      <c r="K1" s="26"/>
      <c r="L1" s="28"/>
      <c r="M1" s="26"/>
      <c r="N1" s="26"/>
    </row>
    <row r="2" ht="14.5" spans="1:28">
      <c r="A2" s="26"/>
      <c r="B2" s="26"/>
      <c r="C2" s="26"/>
      <c r="D2" s="26"/>
      <c r="E2" s="44" t="s">
        <v>447</v>
      </c>
      <c r="F2" s="26"/>
      <c r="G2" s="26"/>
      <c r="H2" s="26"/>
      <c r="I2" s="26"/>
      <c r="J2" s="26"/>
      <c r="K2" s="26"/>
      <c r="L2" s="26"/>
      <c r="M2" s="26"/>
      <c r="N2" s="26"/>
      <c r="O2" s="26"/>
      <c r="P2" s="26"/>
      <c r="AB2" s="58" t="s">
        <v>484</v>
      </c>
    </row>
    <row r="3" ht="15.25" spans="1:28">
      <c r="A3" s="26"/>
      <c r="B3" s="26"/>
      <c r="C3" s="45" t="s">
        <v>13</v>
      </c>
      <c r="D3" s="45" t="s">
        <v>391</v>
      </c>
      <c r="E3" s="45" t="s">
        <v>392</v>
      </c>
      <c r="F3" s="27" t="s">
        <v>393</v>
      </c>
      <c r="G3" s="27" t="s">
        <v>394</v>
      </c>
      <c r="H3" s="27" t="s">
        <v>395</v>
      </c>
      <c r="I3" s="27" t="s">
        <v>396</v>
      </c>
      <c r="J3" s="27" t="s">
        <v>397</v>
      </c>
      <c r="K3" s="27" t="s">
        <v>398</v>
      </c>
      <c r="L3" s="27" t="s">
        <v>399</v>
      </c>
      <c r="M3" s="26"/>
      <c r="N3" s="26"/>
      <c r="O3" s="26"/>
      <c r="P3" s="26"/>
      <c r="AB3" s="58" t="s">
        <v>485</v>
      </c>
    </row>
    <row r="4" ht="14.5" spans="1:24">
      <c r="A4" s="35" t="s">
        <v>35</v>
      </c>
      <c r="B4" s="26"/>
      <c r="C4" s="26" t="s">
        <v>294</v>
      </c>
      <c r="D4" s="26" t="s">
        <v>218</v>
      </c>
      <c r="E4" s="26" t="s">
        <v>177</v>
      </c>
      <c r="F4" s="28">
        <f>R4*R29/F54/F79</f>
        <v>0.496044079251893</v>
      </c>
      <c r="G4" s="28">
        <f t="shared" ref="G4:L4" si="0">S4*S29/G54/G79</f>
        <v>0.388112250693611</v>
      </c>
      <c r="H4" s="28">
        <f t="shared" si="0"/>
        <v>1.45760570176311</v>
      </c>
      <c r="I4" s="28">
        <f t="shared" si="0"/>
        <v>0.0865399848614069</v>
      </c>
      <c r="J4" s="28">
        <f t="shared" si="0"/>
        <v>0</v>
      </c>
      <c r="K4" s="28">
        <f t="shared" si="0"/>
        <v>0.667213613339945</v>
      </c>
      <c r="L4" s="28">
        <f t="shared" si="0"/>
        <v>0.533691812129472</v>
      </c>
      <c r="M4" s="46"/>
      <c r="N4" s="46" t="s">
        <v>449</v>
      </c>
      <c r="O4" s="46"/>
      <c r="P4" s="46"/>
      <c r="R4" s="28">
        <v>1</v>
      </c>
      <c r="S4" s="28">
        <v>1</v>
      </c>
      <c r="T4" s="28">
        <v>1</v>
      </c>
      <c r="U4" s="28">
        <v>1</v>
      </c>
      <c r="V4" s="28">
        <v>1</v>
      </c>
      <c r="W4" s="28">
        <v>1</v>
      </c>
      <c r="X4" s="28">
        <v>1</v>
      </c>
    </row>
    <row r="5" ht="14.5" spans="1:24">
      <c r="A5" s="35" t="s">
        <v>113</v>
      </c>
      <c r="B5" s="26"/>
      <c r="C5" s="26" t="s">
        <v>295</v>
      </c>
      <c r="D5" s="26" t="s">
        <v>222</v>
      </c>
      <c r="E5" s="26" t="s">
        <v>177</v>
      </c>
      <c r="F5" s="28">
        <f t="shared" ref="F5:F23" si="1">R5*R30/F55/F80</f>
        <v>0</v>
      </c>
      <c r="G5" s="28">
        <f t="shared" ref="G5:G23" si="2">S5*S30/G55/G80</f>
        <v>0</v>
      </c>
      <c r="H5" s="28">
        <f t="shared" ref="H5:H23" si="3">T5*T30/H55/H80</f>
        <v>2.70428728432992</v>
      </c>
      <c r="I5" s="28">
        <f t="shared" ref="I5:I23" si="4">U5*U30/I55/I80</f>
        <v>0</v>
      </c>
      <c r="J5" s="28">
        <f t="shared" ref="J5:J23" si="5">V5*V30/J55/J80</f>
        <v>0</v>
      </c>
      <c r="K5" s="28">
        <f t="shared" ref="K5:K23" si="6">W5*W30/K55/K80</f>
        <v>0</v>
      </c>
      <c r="L5" s="28">
        <f t="shared" ref="L5:L23" si="7">X5*X30/L55/L80</f>
        <v>0</v>
      </c>
      <c r="M5" s="46"/>
      <c r="N5" s="46"/>
      <c r="O5" s="46"/>
      <c r="P5" s="46"/>
      <c r="R5" s="28">
        <v>1</v>
      </c>
      <c r="S5" s="28">
        <v>1</v>
      </c>
      <c r="T5" s="28">
        <v>1</v>
      </c>
      <c r="U5" s="28">
        <v>1</v>
      </c>
      <c r="V5" s="28">
        <v>1</v>
      </c>
      <c r="W5" s="28">
        <v>1</v>
      </c>
      <c r="X5" s="28">
        <v>1</v>
      </c>
    </row>
    <row r="6" ht="14.5" spans="1:24">
      <c r="A6" s="35" t="s">
        <v>35</v>
      </c>
      <c r="B6" s="26"/>
      <c r="C6" s="26" t="s">
        <v>296</v>
      </c>
      <c r="D6" s="26" t="s">
        <v>218</v>
      </c>
      <c r="E6" s="26" t="s">
        <v>179</v>
      </c>
      <c r="F6" s="28">
        <f t="shared" si="1"/>
        <v>1.48813223775568</v>
      </c>
      <c r="G6" s="28">
        <f t="shared" si="2"/>
        <v>1.16433675208083</v>
      </c>
      <c r="H6" s="28">
        <f t="shared" si="3"/>
        <v>4.02985105781567</v>
      </c>
      <c r="I6" s="28">
        <f t="shared" si="4"/>
        <v>0.173079969722814</v>
      </c>
      <c r="J6" s="28">
        <f t="shared" si="5"/>
        <v>0.275502532829233</v>
      </c>
      <c r="K6" s="28">
        <f t="shared" si="6"/>
        <v>1.33442722667989</v>
      </c>
      <c r="L6" s="28">
        <f t="shared" si="7"/>
        <v>1.60107543638842</v>
      </c>
      <c r="M6" s="46"/>
      <c r="N6" s="46" t="s">
        <v>450</v>
      </c>
      <c r="O6" s="46"/>
      <c r="P6" s="46"/>
      <c r="R6" s="28">
        <v>1</v>
      </c>
      <c r="S6" s="28">
        <v>1</v>
      </c>
      <c r="T6" s="28">
        <v>1</v>
      </c>
      <c r="U6" s="28">
        <v>1</v>
      </c>
      <c r="V6" s="28">
        <v>1</v>
      </c>
      <c r="W6" s="28">
        <v>1</v>
      </c>
      <c r="X6" s="28">
        <v>1</v>
      </c>
    </row>
    <row r="7" ht="14.5" spans="1:24">
      <c r="A7" s="35" t="s">
        <v>113</v>
      </c>
      <c r="B7" s="26"/>
      <c r="C7" s="26" t="s">
        <v>297</v>
      </c>
      <c r="D7" s="26" t="s">
        <v>222</v>
      </c>
      <c r="E7" s="26" t="s">
        <v>179</v>
      </c>
      <c r="F7" s="28">
        <f t="shared" si="1"/>
        <v>0</v>
      </c>
      <c r="G7" s="28">
        <f t="shared" si="2"/>
        <v>2.4482120773753</v>
      </c>
      <c r="H7" s="28">
        <f t="shared" si="3"/>
        <v>8.11286185298975</v>
      </c>
      <c r="I7" s="28">
        <f t="shared" si="4"/>
        <v>0</v>
      </c>
      <c r="J7" s="28">
        <f t="shared" si="5"/>
        <v>0</v>
      </c>
      <c r="K7" s="28">
        <f t="shared" si="6"/>
        <v>0</v>
      </c>
      <c r="L7" s="28">
        <f t="shared" si="7"/>
        <v>0</v>
      </c>
      <c r="M7" s="46"/>
      <c r="N7" s="46"/>
      <c r="O7" s="46"/>
      <c r="P7" s="46"/>
      <c r="R7" s="28">
        <v>1</v>
      </c>
      <c r="S7" s="28">
        <v>1</v>
      </c>
      <c r="T7" s="28">
        <v>1</v>
      </c>
      <c r="U7" s="28">
        <v>1</v>
      </c>
      <c r="V7" s="28">
        <v>1</v>
      </c>
      <c r="W7" s="28">
        <v>1</v>
      </c>
      <c r="X7" s="28">
        <v>1</v>
      </c>
    </row>
    <row r="8" ht="14.5" spans="1:24">
      <c r="A8" s="35" t="s">
        <v>35</v>
      </c>
      <c r="B8" s="26"/>
      <c r="C8" s="26" t="s">
        <v>298</v>
      </c>
      <c r="D8" s="26" t="s">
        <v>218</v>
      </c>
      <c r="E8" s="26" t="s">
        <v>181</v>
      </c>
      <c r="F8" s="28">
        <f t="shared" si="1"/>
        <v>0.330696052834596</v>
      </c>
      <c r="G8" s="28">
        <f t="shared" si="2"/>
        <v>0.232867350416166</v>
      </c>
      <c r="H8" s="28">
        <f t="shared" si="3"/>
        <v>0.685932094947348</v>
      </c>
      <c r="I8" s="28">
        <f t="shared" si="4"/>
        <v>0</v>
      </c>
      <c r="J8" s="28">
        <f t="shared" si="5"/>
        <v>0</v>
      </c>
      <c r="K8" s="28">
        <f t="shared" si="6"/>
        <v>0</v>
      </c>
      <c r="L8" s="28">
        <f t="shared" si="7"/>
        <v>0.266845906064736</v>
      </c>
      <c r="M8" s="46"/>
      <c r="N8" s="29" t="s">
        <v>451</v>
      </c>
      <c r="O8" s="46"/>
      <c r="P8" s="46"/>
      <c r="R8" s="28">
        <v>1</v>
      </c>
      <c r="S8" s="28">
        <v>1</v>
      </c>
      <c r="T8" s="28">
        <v>1</v>
      </c>
      <c r="U8" s="28">
        <v>1</v>
      </c>
      <c r="V8" s="28">
        <v>1</v>
      </c>
      <c r="W8" s="28">
        <v>1</v>
      </c>
      <c r="X8" s="28">
        <v>1</v>
      </c>
    </row>
    <row r="9" ht="14.5" spans="1:24">
      <c r="A9" s="35" t="s">
        <v>113</v>
      </c>
      <c r="B9" s="26"/>
      <c r="C9" s="26" t="s">
        <v>299</v>
      </c>
      <c r="D9" s="26" t="s">
        <v>222</v>
      </c>
      <c r="E9" s="26" t="s">
        <v>181</v>
      </c>
      <c r="F9" s="28">
        <f t="shared" si="1"/>
        <v>0</v>
      </c>
      <c r="G9" s="28">
        <f t="shared" si="2"/>
        <v>0</v>
      </c>
      <c r="H9" s="28">
        <f t="shared" si="3"/>
        <v>2.70428728432992</v>
      </c>
      <c r="I9" s="28">
        <f t="shared" si="4"/>
        <v>0</v>
      </c>
      <c r="J9" s="28">
        <f t="shared" si="5"/>
        <v>0</v>
      </c>
      <c r="K9" s="28">
        <f t="shared" si="6"/>
        <v>0</v>
      </c>
      <c r="L9" s="28">
        <f t="shared" si="7"/>
        <v>0</v>
      </c>
      <c r="M9" s="46"/>
      <c r="N9" s="46"/>
      <c r="O9" s="46"/>
      <c r="P9" s="46"/>
      <c r="R9" s="28">
        <v>1</v>
      </c>
      <c r="S9" s="28">
        <v>1</v>
      </c>
      <c r="T9" s="28">
        <v>1</v>
      </c>
      <c r="U9" s="28">
        <v>1</v>
      </c>
      <c r="V9" s="28">
        <v>1</v>
      </c>
      <c r="W9" s="28">
        <v>1</v>
      </c>
      <c r="X9" s="28">
        <v>1</v>
      </c>
    </row>
    <row r="10" ht="14.5" spans="1:24">
      <c r="A10" s="35" t="s">
        <v>35</v>
      </c>
      <c r="B10" s="26"/>
      <c r="C10" s="26" t="s">
        <v>300</v>
      </c>
      <c r="D10" s="26" t="s">
        <v>218</v>
      </c>
      <c r="E10" s="26" t="s">
        <v>183</v>
      </c>
      <c r="F10" s="28">
        <f t="shared" si="1"/>
        <v>0.165348026417298</v>
      </c>
      <c r="G10" s="28">
        <f t="shared" si="2"/>
        <v>0.232867350416166</v>
      </c>
      <c r="H10" s="28">
        <f t="shared" si="3"/>
        <v>0.514449071210511</v>
      </c>
      <c r="I10" s="28">
        <f t="shared" si="4"/>
        <v>0</v>
      </c>
      <c r="J10" s="28">
        <f t="shared" si="5"/>
        <v>0</v>
      </c>
      <c r="K10" s="28">
        <f t="shared" si="6"/>
        <v>0</v>
      </c>
      <c r="L10" s="28">
        <f t="shared" si="7"/>
        <v>0.266845906064736</v>
      </c>
      <c r="M10" s="46"/>
      <c r="N10" s="29" t="s">
        <v>452</v>
      </c>
      <c r="O10" s="46"/>
      <c r="P10" s="46"/>
      <c r="R10" s="28">
        <v>1</v>
      </c>
      <c r="S10" s="28">
        <v>1</v>
      </c>
      <c r="T10" s="28">
        <v>1</v>
      </c>
      <c r="U10" s="28">
        <v>1</v>
      </c>
      <c r="V10" s="28">
        <v>1</v>
      </c>
      <c r="W10" s="28">
        <v>1</v>
      </c>
      <c r="X10" s="28">
        <v>1</v>
      </c>
    </row>
    <row r="11" ht="14.5" spans="1:24">
      <c r="A11" s="35" t="s">
        <v>113</v>
      </c>
      <c r="B11" s="26"/>
      <c r="C11" s="26" t="s">
        <v>301</v>
      </c>
      <c r="D11" s="26" t="s">
        <v>222</v>
      </c>
      <c r="E11" s="26" t="s">
        <v>183</v>
      </c>
      <c r="F11" s="28">
        <f t="shared" si="1"/>
        <v>0</v>
      </c>
      <c r="G11" s="28">
        <f t="shared" si="2"/>
        <v>0</v>
      </c>
      <c r="H11" s="28">
        <f t="shared" si="3"/>
        <v>0</v>
      </c>
      <c r="I11" s="28">
        <f t="shared" si="4"/>
        <v>0</v>
      </c>
      <c r="J11" s="28">
        <f t="shared" si="5"/>
        <v>0</v>
      </c>
      <c r="K11" s="28">
        <f t="shared" si="6"/>
        <v>0</v>
      </c>
      <c r="L11" s="28">
        <f t="shared" si="7"/>
        <v>0</v>
      </c>
      <c r="M11" s="46"/>
      <c r="N11" s="46"/>
      <c r="O11" s="46"/>
      <c r="P11" s="46"/>
      <c r="R11" s="28">
        <v>1</v>
      </c>
      <c r="S11" s="28">
        <v>1</v>
      </c>
      <c r="T11" s="28">
        <v>1</v>
      </c>
      <c r="U11" s="28">
        <v>1</v>
      </c>
      <c r="V11" s="28">
        <v>1</v>
      </c>
      <c r="W11" s="28">
        <v>1</v>
      </c>
      <c r="X11" s="28">
        <v>1</v>
      </c>
    </row>
    <row r="12" ht="14.5" spans="1:24">
      <c r="A12" s="35" t="s">
        <v>35</v>
      </c>
      <c r="B12" s="26"/>
      <c r="C12" s="26" t="s">
        <v>302</v>
      </c>
      <c r="D12" s="26" t="s">
        <v>218</v>
      </c>
      <c r="E12" s="26" t="s">
        <v>185</v>
      </c>
      <c r="F12" s="28">
        <f t="shared" si="1"/>
        <v>2.31487236984217</v>
      </c>
      <c r="G12" s="28">
        <f t="shared" si="2"/>
        <v>3.18252045568761</v>
      </c>
      <c r="H12" s="28">
        <f t="shared" si="3"/>
        <v>8.05970211563133</v>
      </c>
      <c r="I12" s="28">
        <f t="shared" si="4"/>
        <v>0.259619954584221</v>
      </c>
      <c r="J12" s="28">
        <f t="shared" si="5"/>
        <v>0.551005065658466</v>
      </c>
      <c r="K12" s="28">
        <f t="shared" si="6"/>
        <v>3.33606806669973</v>
      </c>
      <c r="L12" s="28">
        <f t="shared" si="7"/>
        <v>6.93799355768314</v>
      </c>
      <c r="M12" s="46"/>
      <c r="N12" s="29" t="s">
        <v>453</v>
      </c>
      <c r="O12" s="26"/>
      <c r="P12" s="26"/>
      <c r="R12" s="28">
        <v>1</v>
      </c>
      <c r="S12" s="28">
        <v>1</v>
      </c>
      <c r="T12" s="28">
        <v>1</v>
      </c>
      <c r="U12" s="28">
        <v>1</v>
      </c>
      <c r="V12" s="28">
        <v>1</v>
      </c>
      <c r="W12" s="28">
        <v>1</v>
      </c>
      <c r="X12" s="28">
        <v>1</v>
      </c>
    </row>
    <row r="13" ht="14.5" spans="1:24">
      <c r="A13" s="35" t="s">
        <v>113</v>
      </c>
      <c r="B13" s="26"/>
      <c r="C13" s="26" t="s">
        <v>303</v>
      </c>
      <c r="D13" s="26" t="s">
        <v>222</v>
      </c>
      <c r="E13" s="26" t="s">
        <v>185</v>
      </c>
      <c r="F13" s="28">
        <f t="shared" si="1"/>
        <v>0</v>
      </c>
      <c r="G13" s="28">
        <f t="shared" si="2"/>
        <v>7.34463623212589</v>
      </c>
      <c r="H13" s="28">
        <f t="shared" si="3"/>
        <v>16.2257237059795</v>
      </c>
      <c r="I13" s="28">
        <f t="shared" si="4"/>
        <v>0</v>
      </c>
      <c r="J13" s="28">
        <f t="shared" si="5"/>
        <v>0</v>
      </c>
      <c r="K13" s="28">
        <f t="shared" si="6"/>
        <v>21.0439173647419</v>
      </c>
      <c r="L13" s="28">
        <f t="shared" si="7"/>
        <v>16.8326397545635</v>
      </c>
      <c r="M13" s="46"/>
      <c r="N13" s="46"/>
      <c r="O13" s="26"/>
      <c r="P13" s="26"/>
      <c r="R13" s="28">
        <v>1</v>
      </c>
      <c r="S13" s="28">
        <v>1</v>
      </c>
      <c r="T13" s="28">
        <v>1</v>
      </c>
      <c r="U13" s="28">
        <v>1</v>
      </c>
      <c r="V13" s="28">
        <v>1</v>
      </c>
      <c r="W13" s="28">
        <v>1</v>
      </c>
      <c r="X13" s="28">
        <v>1</v>
      </c>
    </row>
    <row r="14" ht="14.5" spans="1:24">
      <c r="A14" s="35" t="s">
        <v>35</v>
      </c>
      <c r="B14" s="26"/>
      <c r="C14" s="26" t="s">
        <v>304</v>
      </c>
      <c r="D14" s="26" t="s">
        <v>218</v>
      </c>
      <c r="E14" s="26" t="s">
        <v>187</v>
      </c>
      <c r="F14" s="28">
        <f t="shared" si="1"/>
        <v>1.32278421133838</v>
      </c>
      <c r="G14" s="28">
        <f t="shared" si="2"/>
        <v>1.16433675208083</v>
      </c>
      <c r="H14" s="28">
        <f t="shared" si="3"/>
        <v>3.08669442726306</v>
      </c>
      <c r="I14" s="28">
        <f t="shared" si="4"/>
        <v>0.0865399848614069</v>
      </c>
      <c r="J14" s="28">
        <f t="shared" si="5"/>
        <v>0.275502532829233</v>
      </c>
      <c r="K14" s="28">
        <f t="shared" si="6"/>
        <v>0.667213613339945</v>
      </c>
      <c r="L14" s="28">
        <f t="shared" si="7"/>
        <v>1.60107543638842</v>
      </c>
      <c r="M14" s="46"/>
      <c r="N14" s="29" t="s">
        <v>454</v>
      </c>
      <c r="R14" s="28">
        <v>1</v>
      </c>
      <c r="S14" s="28">
        <v>1</v>
      </c>
      <c r="T14" s="28">
        <v>1</v>
      </c>
      <c r="U14" s="28">
        <v>1</v>
      </c>
      <c r="V14" s="28">
        <v>1</v>
      </c>
      <c r="W14" s="28">
        <v>1</v>
      </c>
      <c r="X14" s="28">
        <v>1</v>
      </c>
    </row>
    <row r="15" ht="14.5" spans="1:24">
      <c r="A15" s="35" t="s">
        <v>113</v>
      </c>
      <c r="B15" s="26"/>
      <c r="C15" s="26" t="s">
        <v>305</v>
      </c>
      <c r="D15" s="26" t="s">
        <v>222</v>
      </c>
      <c r="E15" s="26" t="s">
        <v>187</v>
      </c>
      <c r="F15" s="28">
        <f t="shared" si="1"/>
        <v>0</v>
      </c>
      <c r="G15" s="28">
        <f t="shared" si="2"/>
        <v>2.4482120773753</v>
      </c>
      <c r="H15" s="28">
        <f t="shared" si="3"/>
        <v>5.40857456865983</v>
      </c>
      <c r="I15" s="28">
        <f t="shared" si="4"/>
        <v>0</v>
      </c>
      <c r="J15" s="28">
        <f t="shared" si="5"/>
        <v>0</v>
      </c>
      <c r="K15" s="28">
        <f t="shared" si="6"/>
        <v>0</v>
      </c>
      <c r="L15" s="28">
        <f t="shared" si="7"/>
        <v>0</v>
      </c>
      <c r="M15" s="46"/>
      <c r="N15" s="46"/>
      <c r="R15" s="28">
        <v>1</v>
      </c>
      <c r="S15" s="28">
        <v>1</v>
      </c>
      <c r="T15" s="28">
        <v>1</v>
      </c>
      <c r="U15" s="28">
        <v>1</v>
      </c>
      <c r="V15" s="28">
        <v>1</v>
      </c>
      <c r="W15" s="28">
        <v>1</v>
      </c>
      <c r="X15" s="28">
        <v>1</v>
      </c>
    </row>
    <row r="16" ht="14.5" spans="1:24">
      <c r="A16" s="35" t="s">
        <v>35</v>
      </c>
      <c r="B16" s="26"/>
      <c r="C16" s="26" t="s">
        <v>306</v>
      </c>
      <c r="D16" s="26" t="s">
        <v>218</v>
      </c>
      <c r="E16" s="26" t="s">
        <v>189</v>
      </c>
      <c r="F16" s="28">
        <f t="shared" si="1"/>
        <v>1.32278421133838</v>
      </c>
      <c r="G16" s="28">
        <f t="shared" si="2"/>
        <v>1.31958165235828</v>
      </c>
      <c r="H16" s="28">
        <f t="shared" si="3"/>
        <v>2.91521140352623</v>
      </c>
      <c r="I16" s="28">
        <f t="shared" si="4"/>
        <v>0.0865399848614069</v>
      </c>
      <c r="J16" s="28">
        <f t="shared" si="5"/>
        <v>0.275502532829233</v>
      </c>
      <c r="K16" s="28">
        <f t="shared" si="6"/>
        <v>1.33442722667989</v>
      </c>
      <c r="L16" s="28">
        <f t="shared" si="7"/>
        <v>1.86792134245315</v>
      </c>
      <c r="M16" s="46"/>
      <c r="N16" s="29" t="s">
        <v>455</v>
      </c>
      <c r="R16" s="28">
        <v>1</v>
      </c>
      <c r="S16" s="28">
        <v>1</v>
      </c>
      <c r="T16" s="28">
        <v>1</v>
      </c>
      <c r="U16" s="28">
        <v>1</v>
      </c>
      <c r="V16" s="28">
        <v>1</v>
      </c>
      <c r="W16" s="28">
        <v>1</v>
      </c>
      <c r="X16" s="28">
        <v>1</v>
      </c>
    </row>
    <row r="17" ht="14.5" spans="1:24">
      <c r="A17" s="35" t="s">
        <v>113</v>
      </c>
      <c r="B17" s="26"/>
      <c r="C17" s="26" t="s">
        <v>307</v>
      </c>
      <c r="D17" s="26" t="s">
        <v>222</v>
      </c>
      <c r="E17" s="26" t="s">
        <v>189</v>
      </c>
      <c r="F17" s="28">
        <f t="shared" si="1"/>
        <v>0</v>
      </c>
      <c r="G17" s="28">
        <f t="shared" si="2"/>
        <v>2.4482120773753</v>
      </c>
      <c r="H17" s="28">
        <f t="shared" si="3"/>
        <v>5.40857456865983</v>
      </c>
      <c r="I17" s="28">
        <f t="shared" si="4"/>
        <v>0</v>
      </c>
      <c r="J17" s="28">
        <f t="shared" si="5"/>
        <v>0</v>
      </c>
      <c r="K17" s="28">
        <f t="shared" si="6"/>
        <v>0</v>
      </c>
      <c r="L17" s="28">
        <f t="shared" si="7"/>
        <v>0</v>
      </c>
      <c r="M17" s="46"/>
      <c r="N17" s="46"/>
      <c r="R17" s="28">
        <v>1</v>
      </c>
      <c r="S17" s="28">
        <v>1</v>
      </c>
      <c r="T17" s="28">
        <v>1</v>
      </c>
      <c r="U17" s="28">
        <v>1</v>
      </c>
      <c r="V17" s="28">
        <v>1</v>
      </c>
      <c r="W17" s="28">
        <v>1</v>
      </c>
      <c r="X17" s="28">
        <v>1</v>
      </c>
    </row>
    <row r="18" ht="14.5" spans="1:24">
      <c r="A18" s="35" t="s">
        <v>35</v>
      </c>
      <c r="B18" s="26"/>
      <c r="C18" s="26" t="s">
        <v>308</v>
      </c>
      <c r="D18" s="26" t="s">
        <v>218</v>
      </c>
      <c r="E18" s="26" t="s">
        <v>191</v>
      </c>
      <c r="F18" s="28">
        <f t="shared" si="1"/>
        <v>0.165348026417298</v>
      </c>
      <c r="G18" s="28">
        <f t="shared" si="2"/>
        <v>0.232867350416166</v>
      </c>
      <c r="H18" s="28">
        <f t="shared" si="3"/>
        <v>0.514449071210511</v>
      </c>
      <c r="I18" s="28">
        <f t="shared" si="4"/>
        <v>0</v>
      </c>
      <c r="J18" s="28">
        <f t="shared" si="5"/>
        <v>0</v>
      </c>
      <c r="K18" s="28">
        <f t="shared" si="6"/>
        <v>0</v>
      </c>
      <c r="L18" s="28">
        <f t="shared" si="7"/>
        <v>0.266845906064736</v>
      </c>
      <c r="M18" s="46"/>
      <c r="N18" s="29" t="s">
        <v>456</v>
      </c>
      <c r="R18" s="28">
        <v>1</v>
      </c>
      <c r="S18" s="28">
        <v>1</v>
      </c>
      <c r="T18" s="28">
        <v>1</v>
      </c>
      <c r="U18" s="28">
        <v>1</v>
      </c>
      <c r="V18" s="28">
        <v>1</v>
      </c>
      <c r="W18" s="28">
        <v>1</v>
      </c>
      <c r="X18" s="28">
        <v>1</v>
      </c>
    </row>
    <row r="19" ht="14.5" spans="1:24">
      <c r="A19" s="35" t="s">
        <v>113</v>
      </c>
      <c r="B19" s="26"/>
      <c r="C19" s="26" t="s">
        <v>309</v>
      </c>
      <c r="D19" s="26" t="s">
        <v>222</v>
      </c>
      <c r="E19" s="26" t="s">
        <v>191</v>
      </c>
      <c r="F19" s="28">
        <f t="shared" si="1"/>
        <v>0</v>
      </c>
      <c r="G19" s="28">
        <f t="shared" si="2"/>
        <v>0</v>
      </c>
      <c r="H19" s="28">
        <f t="shared" si="3"/>
        <v>0</v>
      </c>
      <c r="I19" s="28">
        <f t="shared" si="4"/>
        <v>0</v>
      </c>
      <c r="J19" s="28">
        <f t="shared" si="5"/>
        <v>0</v>
      </c>
      <c r="K19" s="28">
        <f t="shared" si="6"/>
        <v>0</v>
      </c>
      <c r="L19" s="28">
        <f t="shared" si="7"/>
        <v>0</v>
      </c>
      <c r="M19" s="46"/>
      <c r="N19" s="46"/>
      <c r="R19" s="28">
        <v>1</v>
      </c>
      <c r="S19" s="28">
        <v>1</v>
      </c>
      <c r="T19" s="28">
        <v>1</v>
      </c>
      <c r="U19" s="28">
        <v>1</v>
      </c>
      <c r="V19" s="28">
        <v>1</v>
      </c>
      <c r="W19" s="28">
        <v>1</v>
      </c>
      <c r="X19" s="28">
        <v>1</v>
      </c>
    </row>
    <row r="20" ht="14.5" spans="1:24">
      <c r="A20" s="35" t="s">
        <v>35</v>
      </c>
      <c r="B20" s="26"/>
      <c r="C20" s="26" t="s">
        <v>310</v>
      </c>
      <c r="D20" s="26" t="s">
        <v>218</v>
      </c>
      <c r="E20" s="26" t="s">
        <v>193</v>
      </c>
      <c r="F20" s="28">
        <f t="shared" si="1"/>
        <v>0.826740132086489</v>
      </c>
      <c r="G20" s="28">
        <f t="shared" si="2"/>
        <v>0.465734700832333</v>
      </c>
      <c r="H20" s="28">
        <f t="shared" si="3"/>
        <v>1.62908872549995</v>
      </c>
      <c r="I20" s="28">
        <f t="shared" si="4"/>
        <v>0.0865399848614069</v>
      </c>
      <c r="J20" s="28">
        <f t="shared" si="5"/>
        <v>0</v>
      </c>
      <c r="K20" s="28">
        <f t="shared" si="6"/>
        <v>0.667213613339945</v>
      </c>
      <c r="L20" s="28">
        <f t="shared" si="7"/>
        <v>1.33422953032368</v>
      </c>
      <c r="M20" s="46"/>
      <c r="N20" s="29" t="s">
        <v>457</v>
      </c>
      <c r="R20" s="28">
        <v>1</v>
      </c>
      <c r="S20" s="28">
        <v>1</v>
      </c>
      <c r="T20" s="28">
        <v>1</v>
      </c>
      <c r="U20" s="28">
        <v>1</v>
      </c>
      <c r="V20" s="28">
        <v>1</v>
      </c>
      <c r="W20" s="28">
        <v>1</v>
      </c>
      <c r="X20" s="28">
        <v>1</v>
      </c>
    </row>
    <row r="21" ht="14.5" spans="1:24">
      <c r="A21" s="35" t="s">
        <v>113</v>
      </c>
      <c r="B21" s="26"/>
      <c r="C21" s="26" t="s">
        <v>311</v>
      </c>
      <c r="D21" s="26" t="s">
        <v>222</v>
      </c>
      <c r="E21" s="26" t="s">
        <v>193</v>
      </c>
      <c r="F21" s="28">
        <f t="shared" si="1"/>
        <v>0</v>
      </c>
      <c r="G21" s="28">
        <f t="shared" si="2"/>
        <v>0</v>
      </c>
      <c r="H21" s="28">
        <f t="shared" si="3"/>
        <v>2.70428728432992</v>
      </c>
      <c r="I21" s="28">
        <f t="shared" si="4"/>
        <v>0</v>
      </c>
      <c r="J21" s="28">
        <f t="shared" si="5"/>
        <v>0</v>
      </c>
      <c r="K21" s="28">
        <f t="shared" si="6"/>
        <v>0</v>
      </c>
      <c r="L21" s="28">
        <f t="shared" si="7"/>
        <v>0</v>
      </c>
      <c r="M21" s="46"/>
      <c r="N21" s="46"/>
      <c r="R21" s="28">
        <v>1</v>
      </c>
      <c r="S21" s="28">
        <v>1</v>
      </c>
      <c r="T21" s="28">
        <v>1</v>
      </c>
      <c r="U21" s="28">
        <v>1</v>
      </c>
      <c r="V21" s="28">
        <v>1</v>
      </c>
      <c r="W21" s="28">
        <v>1</v>
      </c>
      <c r="X21" s="28">
        <v>1</v>
      </c>
    </row>
    <row r="22" ht="14.5" spans="1:24">
      <c r="A22" s="35" t="s">
        <v>35</v>
      </c>
      <c r="B22" s="26"/>
      <c r="C22" s="26" t="s">
        <v>312</v>
      </c>
      <c r="D22" s="26" t="s">
        <v>218</v>
      </c>
      <c r="E22" s="26" t="s">
        <v>195</v>
      </c>
      <c r="F22" s="28">
        <f t="shared" si="1"/>
        <v>0.165348026417298</v>
      </c>
      <c r="G22" s="28">
        <f t="shared" si="2"/>
        <v>0.0776224501387221</v>
      </c>
      <c r="H22" s="28">
        <f t="shared" si="3"/>
        <v>0.428707559342092</v>
      </c>
      <c r="I22" s="28">
        <f t="shared" si="4"/>
        <v>0</v>
      </c>
      <c r="J22" s="28">
        <f t="shared" si="5"/>
        <v>0</v>
      </c>
      <c r="K22" s="28">
        <f t="shared" si="6"/>
        <v>0</v>
      </c>
      <c r="L22" s="28">
        <f t="shared" si="7"/>
        <v>0</v>
      </c>
      <c r="M22" s="46"/>
      <c r="N22" s="46" t="s">
        <v>458</v>
      </c>
      <c r="R22" s="28">
        <v>1</v>
      </c>
      <c r="S22" s="28">
        <v>1</v>
      </c>
      <c r="T22" s="28">
        <v>1</v>
      </c>
      <c r="U22" s="28">
        <v>1</v>
      </c>
      <c r="V22" s="28">
        <v>1</v>
      </c>
      <c r="W22" s="28">
        <v>1</v>
      </c>
      <c r="X22" s="28">
        <v>1</v>
      </c>
    </row>
    <row r="23" ht="14.5" spans="1:24">
      <c r="A23" s="35" t="s">
        <v>113</v>
      </c>
      <c r="B23" s="26"/>
      <c r="C23" s="26" t="s">
        <v>313</v>
      </c>
      <c r="D23" s="26" t="s">
        <v>222</v>
      </c>
      <c r="E23" s="26" t="s">
        <v>195</v>
      </c>
      <c r="F23" s="28">
        <f t="shared" si="1"/>
        <v>0</v>
      </c>
      <c r="G23" s="28">
        <f t="shared" si="2"/>
        <v>0</v>
      </c>
      <c r="H23" s="28">
        <f t="shared" si="3"/>
        <v>0</v>
      </c>
      <c r="I23" s="28">
        <f t="shared" si="4"/>
        <v>0</v>
      </c>
      <c r="J23" s="28">
        <f t="shared" si="5"/>
        <v>0</v>
      </c>
      <c r="K23" s="28">
        <f t="shared" si="6"/>
        <v>0</v>
      </c>
      <c r="L23" s="28">
        <f t="shared" si="7"/>
        <v>0</v>
      </c>
      <c r="M23" s="46"/>
      <c r="N23" s="46"/>
      <c r="R23" s="28">
        <v>1</v>
      </c>
      <c r="S23" s="28">
        <v>1</v>
      </c>
      <c r="T23" s="28">
        <v>1</v>
      </c>
      <c r="U23" s="28">
        <v>1</v>
      </c>
      <c r="V23" s="28">
        <v>1</v>
      </c>
      <c r="W23" s="28">
        <v>1</v>
      </c>
      <c r="X23" s="28">
        <v>1</v>
      </c>
    </row>
    <row r="25" ht="14.5" spans="1:14">
      <c r="A25" s="26"/>
      <c r="B25" s="26"/>
      <c r="C25" s="26"/>
      <c r="D25" s="26"/>
      <c r="E25" s="26"/>
      <c r="F25" s="46"/>
      <c r="G25" s="46"/>
      <c r="H25" s="46"/>
      <c r="I25" s="46"/>
      <c r="J25" s="46"/>
      <c r="K25" s="46"/>
      <c r="L25" s="46"/>
      <c r="M25" s="46"/>
      <c r="N25" s="46"/>
    </row>
    <row r="26" ht="14.5" spans="1:14">
      <c r="A26" s="26"/>
      <c r="B26" s="26"/>
      <c r="C26" s="26"/>
      <c r="D26" s="26"/>
      <c r="E26" s="26"/>
      <c r="F26" s="46"/>
      <c r="G26" s="46"/>
      <c r="H26" s="46"/>
      <c r="I26" s="46"/>
      <c r="J26" s="46"/>
      <c r="K26" s="46"/>
      <c r="L26" s="46"/>
      <c r="M26" s="46"/>
      <c r="N26" s="46"/>
    </row>
    <row r="27" ht="14.5" spans="1:30">
      <c r="A27" s="26"/>
      <c r="B27" s="26"/>
      <c r="C27" s="26"/>
      <c r="D27" s="26"/>
      <c r="E27" s="44" t="s">
        <v>389</v>
      </c>
      <c r="F27" s="26"/>
      <c r="G27" s="26"/>
      <c r="H27" s="26"/>
      <c r="I27" s="26"/>
      <c r="J27" s="26"/>
      <c r="K27" s="26"/>
      <c r="L27" s="26"/>
      <c r="M27" s="46"/>
      <c r="N27" s="46"/>
      <c r="AD27" t="s">
        <v>486</v>
      </c>
    </row>
    <row r="28" ht="15.25" spans="1:24">
      <c r="A28" s="26"/>
      <c r="B28" s="26"/>
      <c r="C28" s="45" t="s">
        <v>13</v>
      </c>
      <c r="D28" s="45" t="s">
        <v>391</v>
      </c>
      <c r="E28" s="45" t="s">
        <v>5</v>
      </c>
      <c r="F28" s="27" t="s">
        <v>393</v>
      </c>
      <c r="G28" s="27" t="s">
        <v>394</v>
      </c>
      <c r="H28" s="27" t="s">
        <v>395</v>
      </c>
      <c r="I28" s="27" t="s">
        <v>396</v>
      </c>
      <c r="J28" s="27" t="s">
        <v>397</v>
      </c>
      <c r="K28" s="27" t="s">
        <v>398</v>
      </c>
      <c r="L28" s="27" t="s">
        <v>399</v>
      </c>
      <c r="M28" s="46"/>
      <c r="N28" s="46"/>
      <c r="R28" s="27" t="s">
        <v>393</v>
      </c>
      <c r="S28" s="27" t="s">
        <v>394</v>
      </c>
      <c r="T28" s="27" t="s">
        <v>395</v>
      </c>
      <c r="U28" s="27" t="s">
        <v>396</v>
      </c>
      <c r="V28" s="27" t="s">
        <v>397</v>
      </c>
      <c r="W28" s="27" t="s">
        <v>398</v>
      </c>
      <c r="X28" s="27" t="s">
        <v>399</v>
      </c>
    </row>
    <row r="29" ht="14.5" spans="1:35">
      <c r="A29" s="35" t="s">
        <v>35</v>
      </c>
      <c r="B29" s="26"/>
      <c r="C29" s="26" t="s">
        <v>294</v>
      </c>
      <c r="D29" s="26" t="s">
        <v>218</v>
      </c>
      <c r="E29" s="26" t="s">
        <v>177</v>
      </c>
      <c r="F29">
        <v>1</v>
      </c>
      <c r="G29">
        <v>1</v>
      </c>
      <c r="H29">
        <v>1</v>
      </c>
      <c r="I29">
        <v>1</v>
      </c>
      <c r="J29">
        <v>1</v>
      </c>
      <c r="K29">
        <v>1</v>
      </c>
      <c r="L29">
        <v>1</v>
      </c>
      <c r="M29" s="47"/>
      <c r="N29" s="46"/>
      <c r="R29" s="53">
        <f>ENERGY_CONSUME_SPLIT!E60</f>
        <v>0.3</v>
      </c>
      <c r="S29" s="53">
        <f>ENERGY_CONSUME_SPLIT!F60</f>
        <v>0.5</v>
      </c>
      <c r="T29" s="53">
        <f>ENERGY_CONSUME_SPLIT!G60</f>
        <v>1.7</v>
      </c>
      <c r="U29" s="53">
        <f>ENERGY_CONSUME_SPLIT!H60</f>
        <v>0.1</v>
      </c>
      <c r="V29" s="53">
        <f>ENERGY_CONSUME_SPLIT!I60</f>
        <v>0</v>
      </c>
      <c r="W29" s="53">
        <f>ENERGY_CONSUME_SPLIT!J60</f>
        <v>0.1</v>
      </c>
      <c r="X29" s="53">
        <f>ENERGY_CONSUME_SPLIT!K60</f>
        <v>0.2</v>
      </c>
      <c r="AC29" s="59">
        <f>AVERAGE('[2]TechCooling-RES'!$G$33:$G$40)</f>
        <v>0.124</v>
      </c>
      <c r="AD29" s="59">
        <f>AVERAGE('[2]TechCooling-RES'!$H$33:$H$40)</f>
        <v>0.124</v>
      </c>
      <c r="AE29" s="59">
        <f>AVERAGE('[2]TechCooling-RES'!$I$33:$I$40)</f>
        <v>0.124</v>
      </c>
      <c r="AF29" s="59">
        <f>AVERAGE('[2]TechCooling-RES'!$J$33:$J$40)</f>
        <v>0.124</v>
      </c>
      <c r="AG29" s="59">
        <f>AVERAGE('[2]TechCooling-RES'!$K$33:$K$40)</f>
        <v>0.124</v>
      </c>
      <c r="AH29" s="59">
        <f>AVERAGE('[2]TechCooling-RES'!$L$33:$L$40)</f>
        <v>0.124</v>
      </c>
      <c r="AI29" s="59">
        <f>AVERAGE('[2]TechCooling-RES'!$M$33:$M$40)</f>
        <v>0.124</v>
      </c>
    </row>
    <row r="30" ht="14.5" spans="1:35">
      <c r="A30" s="35" t="s">
        <v>113</v>
      </c>
      <c r="B30" s="26"/>
      <c r="C30" s="26" t="s">
        <v>295</v>
      </c>
      <c r="D30" s="26" t="s">
        <v>222</v>
      </c>
      <c r="E30" s="26" t="s">
        <v>177</v>
      </c>
      <c r="F30">
        <v>1</v>
      </c>
      <c r="G30">
        <v>1</v>
      </c>
      <c r="H30">
        <v>1</v>
      </c>
      <c r="I30">
        <v>1</v>
      </c>
      <c r="J30">
        <v>1</v>
      </c>
      <c r="K30">
        <v>1</v>
      </c>
      <c r="L30">
        <v>1</v>
      </c>
      <c r="M30" s="47"/>
      <c r="N30" s="46"/>
      <c r="R30" s="53">
        <f>ENERGY_CONSUME_SPLIT!E61</f>
        <v>0</v>
      </c>
      <c r="S30" s="53">
        <f>ENERGY_CONSUME_SPLIT!F61</f>
        <v>0</v>
      </c>
      <c r="T30" s="53">
        <f>ENERGY_CONSUME_SPLIT!G61</f>
        <v>0.1</v>
      </c>
      <c r="U30" s="53">
        <f>ENERGY_CONSUME_SPLIT!H61</f>
        <v>0</v>
      </c>
      <c r="V30" s="53">
        <f>ENERGY_CONSUME_SPLIT!I61</f>
        <v>0</v>
      </c>
      <c r="W30" s="53">
        <f>ENERGY_CONSUME_SPLIT!J61</f>
        <v>0</v>
      </c>
      <c r="X30" s="53">
        <f>ENERGY_CONSUME_SPLIT!K61</f>
        <v>0</v>
      </c>
      <c r="AC30" s="59">
        <f>AC29</f>
        <v>0.124</v>
      </c>
      <c r="AD30" s="59">
        <f t="shared" ref="AD30:AI30" si="8">AD29</f>
        <v>0.124</v>
      </c>
      <c r="AE30" s="59">
        <f t="shared" si="8"/>
        <v>0.124</v>
      </c>
      <c r="AF30" s="59">
        <f t="shared" si="8"/>
        <v>0.124</v>
      </c>
      <c r="AG30" s="59">
        <f t="shared" si="8"/>
        <v>0.124</v>
      </c>
      <c r="AH30" s="59">
        <f t="shared" si="8"/>
        <v>0.124</v>
      </c>
      <c r="AI30" s="59">
        <f t="shared" si="8"/>
        <v>0.124</v>
      </c>
    </row>
    <row r="31" ht="14.5" spans="1:35">
      <c r="A31" s="35" t="s">
        <v>35</v>
      </c>
      <c r="B31" s="26"/>
      <c r="C31" s="26" t="s">
        <v>296</v>
      </c>
      <c r="D31" s="26" t="s">
        <v>218</v>
      </c>
      <c r="E31" s="26" t="s">
        <v>179</v>
      </c>
      <c r="F31">
        <v>1</v>
      </c>
      <c r="G31">
        <v>1</v>
      </c>
      <c r="H31">
        <v>1</v>
      </c>
      <c r="I31">
        <v>1</v>
      </c>
      <c r="J31">
        <v>1</v>
      </c>
      <c r="K31">
        <v>1</v>
      </c>
      <c r="L31">
        <v>1</v>
      </c>
      <c r="M31" s="47"/>
      <c r="N31" s="46"/>
      <c r="R31" s="53">
        <f>ENERGY_CONSUME_SPLIT!Q60</f>
        <v>0.9</v>
      </c>
      <c r="S31" s="53">
        <f>ENERGY_CONSUME_SPLIT!R60</f>
        <v>1.5</v>
      </c>
      <c r="T31" s="53">
        <f>ENERGY_CONSUME_SPLIT!S60</f>
        <v>4.7</v>
      </c>
      <c r="U31" s="53">
        <f>ENERGY_CONSUME_SPLIT!T60</f>
        <v>0.2</v>
      </c>
      <c r="V31" s="53">
        <f>ENERGY_CONSUME_SPLIT!U60</f>
        <v>0.1</v>
      </c>
      <c r="W31" s="53">
        <f>ENERGY_CONSUME_SPLIT!V60</f>
        <v>0.2</v>
      </c>
      <c r="X31" s="53">
        <f>ENERGY_CONSUME_SPLIT!W60</f>
        <v>0.6</v>
      </c>
      <c r="AC31" s="59">
        <f t="shared" ref="AC31:AC48" si="9">AC30</f>
        <v>0.124</v>
      </c>
      <c r="AD31" s="59">
        <f t="shared" ref="AD31:AD48" si="10">AD30</f>
        <v>0.124</v>
      </c>
      <c r="AE31" s="59">
        <f t="shared" ref="AE31:AE48" si="11">AE30</f>
        <v>0.124</v>
      </c>
      <c r="AF31" s="59">
        <f t="shared" ref="AF31:AF48" si="12">AF30</f>
        <v>0.124</v>
      </c>
      <c r="AG31" s="59">
        <f t="shared" ref="AG31:AG48" si="13">AG30</f>
        <v>0.124</v>
      </c>
      <c r="AH31" s="59">
        <f t="shared" ref="AH31:AH48" si="14">AH30</f>
        <v>0.124</v>
      </c>
      <c r="AI31" s="59">
        <f t="shared" ref="AI31:AI48" si="15">AI30</f>
        <v>0.124</v>
      </c>
    </row>
    <row r="32" ht="14.5" spans="1:35">
      <c r="A32" s="35" t="s">
        <v>113</v>
      </c>
      <c r="B32" s="26"/>
      <c r="C32" s="26" t="s">
        <v>297</v>
      </c>
      <c r="D32" s="26" t="s">
        <v>222</v>
      </c>
      <c r="E32" s="26" t="s">
        <v>179</v>
      </c>
      <c r="F32">
        <v>1</v>
      </c>
      <c r="G32">
        <v>1</v>
      </c>
      <c r="H32">
        <v>1</v>
      </c>
      <c r="I32">
        <v>1</v>
      </c>
      <c r="J32">
        <v>1</v>
      </c>
      <c r="K32">
        <v>1</v>
      </c>
      <c r="L32">
        <v>1</v>
      </c>
      <c r="M32" s="47"/>
      <c r="N32" s="46"/>
      <c r="R32" s="53">
        <f>ENERGY_CONSUME_SPLIT!Q61</f>
        <v>0</v>
      </c>
      <c r="S32" s="53">
        <f>ENERGY_CONSUME_SPLIT!R61</f>
        <v>0.1</v>
      </c>
      <c r="T32" s="53">
        <f>ENERGY_CONSUME_SPLIT!S61</f>
        <v>0.3</v>
      </c>
      <c r="U32" s="53">
        <f>ENERGY_CONSUME_SPLIT!T61</f>
        <v>0</v>
      </c>
      <c r="V32" s="53">
        <f>ENERGY_CONSUME_SPLIT!U61</f>
        <v>0</v>
      </c>
      <c r="W32" s="53">
        <f>ENERGY_CONSUME_SPLIT!V61</f>
        <v>0</v>
      </c>
      <c r="X32" s="53">
        <f>ENERGY_CONSUME_SPLIT!W61</f>
        <v>0</v>
      </c>
      <c r="AC32" s="59">
        <f t="shared" si="9"/>
        <v>0.124</v>
      </c>
      <c r="AD32" s="59">
        <f t="shared" si="10"/>
        <v>0.124</v>
      </c>
      <c r="AE32" s="59">
        <f t="shared" si="11"/>
        <v>0.124</v>
      </c>
      <c r="AF32" s="59">
        <f t="shared" si="12"/>
        <v>0.124</v>
      </c>
      <c r="AG32" s="59">
        <f t="shared" si="13"/>
        <v>0.124</v>
      </c>
      <c r="AH32" s="59">
        <f t="shared" si="14"/>
        <v>0.124</v>
      </c>
      <c r="AI32" s="59">
        <f t="shared" si="15"/>
        <v>0.124</v>
      </c>
    </row>
    <row r="33" ht="14.5" spans="1:35">
      <c r="A33" s="35" t="s">
        <v>35</v>
      </c>
      <c r="B33" s="26"/>
      <c r="C33" s="26" t="s">
        <v>298</v>
      </c>
      <c r="D33" s="26" t="s">
        <v>218</v>
      </c>
      <c r="E33" s="26" t="s">
        <v>181</v>
      </c>
      <c r="F33">
        <v>1</v>
      </c>
      <c r="G33">
        <v>1</v>
      </c>
      <c r="H33">
        <v>1</v>
      </c>
      <c r="I33">
        <v>1</v>
      </c>
      <c r="J33">
        <v>1</v>
      </c>
      <c r="K33">
        <v>1</v>
      </c>
      <c r="L33">
        <v>1</v>
      </c>
      <c r="M33" s="48"/>
      <c r="N33" s="26"/>
      <c r="R33" s="53">
        <f>ENERGY_CONSUME_SPLIT!AC60</f>
        <v>0.2</v>
      </c>
      <c r="S33" s="53">
        <f>ENERGY_CONSUME_SPLIT!AD60</f>
        <v>0.3</v>
      </c>
      <c r="T33" s="53">
        <f>ENERGY_CONSUME_SPLIT!AE60</f>
        <v>0.8</v>
      </c>
      <c r="U33" s="53">
        <f>ENERGY_CONSUME_SPLIT!AF60</f>
        <v>0</v>
      </c>
      <c r="V33" s="53">
        <f>ENERGY_CONSUME_SPLIT!AG60</f>
        <v>0</v>
      </c>
      <c r="W33" s="53">
        <f>ENERGY_CONSUME_SPLIT!AH60</f>
        <v>0</v>
      </c>
      <c r="X33" s="53">
        <f>ENERGY_CONSUME_SPLIT!AI60</f>
        <v>0.1</v>
      </c>
      <c r="AC33" s="59">
        <f t="shared" si="9"/>
        <v>0.124</v>
      </c>
      <c r="AD33" s="59">
        <f t="shared" si="10"/>
        <v>0.124</v>
      </c>
      <c r="AE33" s="59">
        <f t="shared" si="11"/>
        <v>0.124</v>
      </c>
      <c r="AF33" s="59">
        <f t="shared" si="12"/>
        <v>0.124</v>
      </c>
      <c r="AG33" s="59">
        <f t="shared" si="13"/>
        <v>0.124</v>
      </c>
      <c r="AH33" s="59">
        <f t="shared" si="14"/>
        <v>0.124</v>
      </c>
      <c r="AI33" s="59">
        <f t="shared" si="15"/>
        <v>0.124</v>
      </c>
    </row>
    <row r="34" ht="14.5" spans="1:35">
      <c r="A34" s="35" t="s">
        <v>113</v>
      </c>
      <c r="B34" s="26"/>
      <c r="C34" s="26" t="s">
        <v>299</v>
      </c>
      <c r="D34" s="26" t="s">
        <v>222</v>
      </c>
      <c r="E34" s="26" t="s">
        <v>181</v>
      </c>
      <c r="F34">
        <v>1</v>
      </c>
      <c r="G34">
        <v>1</v>
      </c>
      <c r="H34">
        <v>1</v>
      </c>
      <c r="I34">
        <v>1</v>
      </c>
      <c r="J34">
        <v>1</v>
      </c>
      <c r="K34">
        <v>1</v>
      </c>
      <c r="L34">
        <v>1</v>
      </c>
      <c r="M34" s="48"/>
      <c r="N34" s="26"/>
      <c r="R34" s="53">
        <f>ENERGY_CONSUME_SPLIT!AC61</f>
        <v>0</v>
      </c>
      <c r="S34" s="53">
        <f>ENERGY_CONSUME_SPLIT!AD61</f>
        <v>0</v>
      </c>
      <c r="T34" s="53">
        <f>ENERGY_CONSUME_SPLIT!AE61</f>
        <v>0.1</v>
      </c>
      <c r="U34" s="53">
        <f>ENERGY_CONSUME_SPLIT!AF61</f>
        <v>0</v>
      </c>
      <c r="V34" s="53">
        <f>ENERGY_CONSUME_SPLIT!AG61</f>
        <v>0</v>
      </c>
      <c r="W34" s="53">
        <f>ENERGY_CONSUME_SPLIT!AH61</f>
        <v>0</v>
      </c>
      <c r="X34" s="53">
        <f>ENERGY_CONSUME_SPLIT!AI61</f>
        <v>0</v>
      </c>
      <c r="AC34" s="59">
        <f t="shared" si="9"/>
        <v>0.124</v>
      </c>
      <c r="AD34" s="59">
        <f t="shared" si="10"/>
        <v>0.124</v>
      </c>
      <c r="AE34" s="59">
        <f t="shared" si="11"/>
        <v>0.124</v>
      </c>
      <c r="AF34" s="59">
        <f t="shared" si="12"/>
        <v>0.124</v>
      </c>
      <c r="AG34" s="59">
        <f t="shared" si="13"/>
        <v>0.124</v>
      </c>
      <c r="AH34" s="59">
        <f t="shared" si="14"/>
        <v>0.124</v>
      </c>
      <c r="AI34" s="59">
        <f t="shared" si="15"/>
        <v>0.124</v>
      </c>
    </row>
    <row r="35" ht="14.5" spans="1:35">
      <c r="A35" s="35" t="s">
        <v>35</v>
      </c>
      <c r="B35" s="26"/>
      <c r="C35" s="26" t="s">
        <v>300</v>
      </c>
      <c r="D35" s="26" t="s">
        <v>218</v>
      </c>
      <c r="E35" s="26" t="s">
        <v>183</v>
      </c>
      <c r="F35">
        <v>1</v>
      </c>
      <c r="G35">
        <v>1</v>
      </c>
      <c r="H35">
        <v>1</v>
      </c>
      <c r="I35">
        <v>1</v>
      </c>
      <c r="J35">
        <v>1</v>
      </c>
      <c r="K35">
        <v>1</v>
      </c>
      <c r="L35">
        <v>1</v>
      </c>
      <c r="M35" s="48"/>
      <c r="N35" s="26"/>
      <c r="R35" s="53">
        <f>ENERGY_CONSUME_SPLIT!AO60</f>
        <v>0.1</v>
      </c>
      <c r="S35" s="53">
        <f>ENERGY_CONSUME_SPLIT!AP60</f>
        <v>0.3</v>
      </c>
      <c r="T35" s="53">
        <f>ENERGY_CONSUME_SPLIT!AQ60</f>
        <v>0.6</v>
      </c>
      <c r="U35" s="53">
        <f>ENERGY_CONSUME_SPLIT!AR60</f>
        <v>0</v>
      </c>
      <c r="V35" s="53">
        <f>ENERGY_CONSUME_SPLIT!AS60</f>
        <v>0</v>
      </c>
      <c r="W35" s="53">
        <f>ENERGY_CONSUME_SPLIT!AT60</f>
        <v>0</v>
      </c>
      <c r="X35" s="53">
        <f>ENERGY_CONSUME_SPLIT!AU60</f>
        <v>0.1</v>
      </c>
      <c r="AC35" s="59">
        <f t="shared" si="9"/>
        <v>0.124</v>
      </c>
      <c r="AD35" s="59">
        <f t="shared" si="10"/>
        <v>0.124</v>
      </c>
      <c r="AE35" s="59">
        <f t="shared" si="11"/>
        <v>0.124</v>
      </c>
      <c r="AF35" s="59">
        <f t="shared" si="12"/>
        <v>0.124</v>
      </c>
      <c r="AG35" s="59">
        <f t="shared" si="13"/>
        <v>0.124</v>
      </c>
      <c r="AH35" s="59">
        <f t="shared" si="14"/>
        <v>0.124</v>
      </c>
      <c r="AI35" s="59">
        <f t="shared" si="15"/>
        <v>0.124</v>
      </c>
    </row>
    <row r="36" ht="14.5" spans="1:35">
      <c r="A36" s="35" t="s">
        <v>113</v>
      </c>
      <c r="B36" s="26"/>
      <c r="C36" s="26" t="s">
        <v>301</v>
      </c>
      <c r="D36" s="26" t="s">
        <v>222</v>
      </c>
      <c r="E36" s="26" t="s">
        <v>183</v>
      </c>
      <c r="F36">
        <v>1</v>
      </c>
      <c r="G36">
        <v>1</v>
      </c>
      <c r="H36">
        <v>1</v>
      </c>
      <c r="I36">
        <v>1</v>
      </c>
      <c r="J36">
        <v>1</v>
      </c>
      <c r="K36">
        <v>1</v>
      </c>
      <c r="L36">
        <v>1</v>
      </c>
      <c r="M36" s="48"/>
      <c r="N36" s="26"/>
      <c r="R36" s="53">
        <f>ENERGY_CONSUME_SPLIT!AO61</f>
        <v>0</v>
      </c>
      <c r="S36" s="53">
        <f>ENERGY_CONSUME_SPLIT!AP61</f>
        <v>0</v>
      </c>
      <c r="T36" s="53">
        <f>ENERGY_CONSUME_SPLIT!AQ61</f>
        <v>0</v>
      </c>
      <c r="U36" s="53">
        <f>ENERGY_CONSUME_SPLIT!AR61</f>
        <v>0</v>
      </c>
      <c r="V36" s="53">
        <f>ENERGY_CONSUME_SPLIT!AS61</f>
        <v>0</v>
      </c>
      <c r="W36" s="53">
        <f>ENERGY_CONSUME_SPLIT!AT61</f>
        <v>0</v>
      </c>
      <c r="X36" s="53">
        <f>ENERGY_CONSUME_SPLIT!AU61</f>
        <v>0</v>
      </c>
      <c r="AC36" s="59">
        <f t="shared" si="9"/>
        <v>0.124</v>
      </c>
      <c r="AD36" s="59">
        <f t="shared" si="10"/>
        <v>0.124</v>
      </c>
      <c r="AE36" s="59">
        <f t="shared" si="11"/>
        <v>0.124</v>
      </c>
      <c r="AF36" s="59">
        <f t="shared" si="12"/>
        <v>0.124</v>
      </c>
      <c r="AG36" s="59">
        <f t="shared" si="13"/>
        <v>0.124</v>
      </c>
      <c r="AH36" s="59">
        <f t="shared" si="14"/>
        <v>0.124</v>
      </c>
      <c r="AI36" s="59">
        <f t="shared" si="15"/>
        <v>0.124</v>
      </c>
    </row>
    <row r="37" ht="14.5" spans="1:35">
      <c r="A37" s="35" t="s">
        <v>35</v>
      </c>
      <c r="B37" s="26"/>
      <c r="C37" s="26" t="s">
        <v>302</v>
      </c>
      <c r="D37" s="26" t="s">
        <v>218</v>
      </c>
      <c r="E37" s="26" t="s">
        <v>185</v>
      </c>
      <c r="F37">
        <v>1</v>
      </c>
      <c r="G37">
        <v>1</v>
      </c>
      <c r="H37">
        <v>1</v>
      </c>
      <c r="I37">
        <v>1</v>
      </c>
      <c r="J37">
        <v>1</v>
      </c>
      <c r="K37">
        <v>1</v>
      </c>
      <c r="L37">
        <v>1</v>
      </c>
      <c r="M37" s="48"/>
      <c r="N37" s="26"/>
      <c r="R37" s="53">
        <f>ENERGY_CONSUME_SPLIT!BA60</f>
        <v>1.4</v>
      </c>
      <c r="S37" s="53">
        <f>ENERGY_CONSUME_SPLIT!BB60</f>
        <v>4.1</v>
      </c>
      <c r="T37" s="53">
        <f>ENERGY_CONSUME_SPLIT!BC60</f>
        <v>9.4</v>
      </c>
      <c r="U37" s="53">
        <f>ENERGY_CONSUME_SPLIT!BD60</f>
        <v>0.3</v>
      </c>
      <c r="V37" s="53">
        <f>ENERGY_CONSUME_SPLIT!BE60</f>
        <v>0.2</v>
      </c>
      <c r="W37" s="53">
        <f>ENERGY_CONSUME_SPLIT!BF60</f>
        <v>0.5</v>
      </c>
      <c r="X37" s="53">
        <f>ENERGY_CONSUME_SPLIT!BG60</f>
        <v>2.6</v>
      </c>
      <c r="AC37" s="59">
        <f t="shared" si="9"/>
        <v>0.124</v>
      </c>
      <c r="AD37" s="59">
        <f t="shared" si="10"/>
        <v>0.124</v>
      </c>
      <c r="AE37" s="59">
        <f t="shared" si="11"/>
        <v>0.124</v>
      </c>
      <c r="AF37" s="59">
        <f t="shared" si="12"/>
        <v>0.124</v>
      </c>
      <c r="AG37" s="59">
        <f t="shared" si="13"/>
        <v>0.124</v>
      </c>
      <c r="AH37" s="59">
        <f t="shared" si="14"/>
        <v>0.124</v>
      </c>
      <c r="AI37" s="59">
        <f t="shared" si="15"/>
        <v>0.124</v>
      </c>
    </row>
    <row r="38" ht="14.5" spans="1:35">
      <c r="A38" s="35" t="s">
        <v>113</v>
      </c>
      <c r="B38" s="26"/>
      <c r="C38" s="26" t="s">
        <v>303</v>
      </c>
      <c r="D38" s="26" t="s">
        <v>222</v>
      </c>
      <c r="E38" s="26" t="s">
        <v>185</v>
      </c>
      <c r="F38">
        <v>1</v>
      </c>
      <c r="G38">
        <v>1</v>
      </c>
      <c r="H38">
        <v>1</v>
      </c>
      <c r="I38">
        <v>1</v>
      </c>
      <c r="J38">
        <v>1</v>
      </c>
      <c r="K38">
        <v>1</v>
      </c>
      <c r="L38">
        <v>1</v>
      </c>
      <c r="M38" s="48"/>
      <c r="N38" s="26"/>
      <c r="R38" s="53">
        <f>ENERGY_CONSUME_SPLIT!BA61</f>
        <v>0</v>
      </c>
      <c r="S38" s="53">
        <f>ENERGY_CONSUME_SPLIT!BB61</f>
        <v>0.3</v>
      </c>
      <c r="T38" s="53">
        <f>ENERGY_CONSUME_SPLIT!BC61</f>
        <v>0.6</v>
      </c>
      <c r="U38" s="53">
        <f>ENERGY_CONSUME_SPLIT!BD61</f>
        <v>0</v>
      </c>
      <c r="V38" s="53">
        <f>ENERGY_CONSUME_SPLIT!BE61</f>
        <v>0</v>
      </c>
      <c r="W38" s="53">
        <f>ENERGY_CONSUME_SPLIT!BF61</f>
        <v>0.1</v>
      </c>
      <c r="X38" s="53">
        <f>ENERGY_CONSUME_SPLIT!BG61</f>
        <v>0.2</v>
      </c>
      <c r="AC38" s="59">
        <f t="shared" si="9"/>
        <v>0.124</v>
      </c>
      <c r="AD38" s="59">
        <f t="shared" si="10"/>
        <v>0.124</v>
      </c>
      <c r="AE38" s="59">
        <f t="shared" si="11"/>
        <v>0.124</v>
      </c>
      <c r="AF38" s="59">
        <f t="shared" si="12"/>
        <v>0.124</v>
      </c>
      <c r="AG38" s="59">
        <f t="shared" si="13"/>
        <v>0.124</v>
      </c>
      <c r="AH38" s="59">
        <f t="shared" si="14"/>
        <v>0.124</v>
      </c>
      <c r="AI38" s="59">
        <f t="shared" si="15"/>
        <v>0.124</v>
      </c>
    </row>
    <row r="39" ht="14.5" spans="1:35">
      <c r="A39" s="35" t="s">
        <v>35</v>
      </c>
      <c r="B39" s="26"/>
      <c r="C39" s="26" t="s">
        <v>304</v>
      </c>
      <c r="D39" s="26" t="s">
        <v>218</v>
      </c>
      <c r="E39" s="26" t="s">
        <v>187</v>
      </c>
      <c r="F39">
        <v>1</v>
      </c>
      <c r="G39">
        <v>1</v>
      </c>
      <c r="H39">
        <v>1</v>
      </c>
      <c r="I39">
        <v>1</v>
      </c>
      <c r="J39">
        <v>1</v>
      </c>
      <c r="K39">
        <v>1</v>
      </c>
      <c r="L39">
        <v>1</v>
      </c>
      <c r="M39" s="48"/>
      <c r="N39" s="26"/>
      <c r="R39" s="53">
        <f>ENERGY_CONSUME_SPLIT!BM60</f>
        <v>0.8</v>
      </c>
      <c r="S39" s="53">
        <f>ENERGY_CONSUME_SPLIT!BN60</f>
        <v>1.5</v>
      </c>
      <c r="T39" s="53">
        <f>ENERGY_CONSUME_SPLIT!BO60</f>
        <v>3.6</v>
      </c>
      <c r="U39" s="53">
        <f>ENERGY_CONSUME_SPLIT!BP60</f>
        <v>0.1</v>
      </c>
      <c r="V39" s="53">
        <f>ENERGY_CONSUME_SPLIT!BQ60</f>
        <v>0.1</v>
      </c>
      <c r="W39" s="53">
        <f>ENERGY_CONSUME_SPLIT!BR60</f>
        <v>0.1</v>
      </c>
      <c r="X39" s="53">
        <f>ENERGY_CONSUME_SPLIT!BS60</f>
        <v>0.6</v>
      </c>
      <c r="AC39" s="59">
        <f t="shared" si="9"/>
        <v>0.124</v>
      </c>
      <c r="AD39" s="59">
        <f t="shared" si="10"/>
        <v>0.124</v>
      </c>
      <c r="AE39" s="59">
        <f t="shared" si="11"/>
        <v>0.124</v>
      </c>
      <c r="AF39" s="59">
        <f t="shared" si="12"/>
        <v>0.124</v>
      </c>
      <c r="AG39" s="59">
        <f t="shared" si="13"/>
        <v>0.124</v>
      </c>
      <c r="AH39" s="59">
        <f t="shared" si="14"/>
        <v>0.124</v>
      </c>
      <c r="AI39" s="59">
        <f t="shared" si="15"/>
        <v>0.124</v>
      </c>
    </row>
    <row r="40" ht="14.5" spans="1:35">
      <c r="A40" s="35" t="s">
        <v>113</v>
      </c>
      <c r="B40" s="26"/>
      <c r="C40" s="26" t="s">
        <v>305</v>
      </c>
      <c r="D40" s="26" t="s">
        <v>222</v>
      </c>
      <c r="E40" s="26" t="s">
        <v>187</v>
      </c>
      <c r="F40">
        <v>1</v>
      </c>
      <c r="G40">
        <v>1</v>
      </c>
      <c r="H40">
        <v>1</v>
      </c>
      <c r="I40">
        <v>1</v>
      </c>
      <c r="J40">
        <v>1</v>
      </c>
      <c r="K40">
        <v>1</v>
      </c>
      <c r="L40">
        <v>1</v>
      </c>
      <c r="M40" s="48"/>
      <c r="N40" s="26"/>
      <c r="R40" s="53">
        <f>ENERGY_CONSUME_SPLIT!BM61</f>
        <v>0</v>
      </c>
      <c r="S40" s="53">
        <f>ENERGY_CONSUME_SPLIT!BN61</f>
        <v>0.1</v>
      </c>
      <c r="T40" s="53">
        <f>ENERGY_CONSUME_SPLIT!BO61</f>
        <v>0.2</v>
      </c>
      <c r="U40" s="53">
        <f>ENERGY_CONSUME_SPLIT!BP61</f>
        <v>0</v>
      </c>
      <c r="V40" s="53">
        <f>ENERGY_CONSUME_SPLIT!BQ61</f>
        <v>0</v>
      </c>
      <c r="W40" s="53">
        <f>ENERGY_CONSUME_SPLIT!BR61</f>
        <v>0</v>
      </c>
      <c r="X40" s="53">
        <f>ENERGY_CONSUME_SPLIT!BS61</f>
        <v>0</v>
      </c>
      <c r="AC40" s="59">
        <f t="shared" si="9"/>
        <v>0.124</v>
      </c>
      <c r="AD40" s="59">
        <f t="shared" si="10"/>
        <v>0.124</v>
      </c>
      <c r="AE40" s="59">
        <f t="shared" si="11"/>
        <v>0.124</v>
      </c>
      <c r="AF40" s="59">
        <f t="shared" si="12"/>
        <v>0.124</v>
      </c>
      <c r="AG40" s="59">
        <f t="shared" si="13"/>
        <v>0.124</v>
      </c>
      <c r="AH40" s="59">
        <f t="shared" si="14"/>
        <v>0.124</v>
      </c>
      <c r="AI40" s="59">
        <f t="shared" si="15"/>
        <v>0.124</v>
      </c>
    </row>
    <row r="41" ht="14.5" spans="1:35">
      <c r="A41" s="35" t="s">
        <v>35</v>
      </c>
      <c r="B41" s="26"/>
      <c r="C41" s="26" t="s">
        <v>306</v>
      </c>
      <c r="D41" s="26" t="s">
        <v>218</v>
      </c>
      <c r="E41" s="26" t="s">
        <v>189</v>
      </c>
      <c r="F41">
        <v>1</v>
      </c>
      <c r="G41">
        <v>1</v>
      </c>
      <c r="H41">
        <v>1</v>
      </c>
      <c r="I41">
        <v>1</v>
      </c>
      <c r="J41">
        <v>1</v>
      </c>
      <c r="K41">
        <v>1</v>
      </c>
      <c r="L41">
        <v>1</v>
      </c>
      <c r="M41" s="48"/>
      <c r="R41" s="53">
        <f>ENERGY_CONSUME_SPLIT!BY60</f>
        <v>0.8</v>
      </c>
      <c r="S41" s="53">
        <f>ENERGY_CONSUME_SPLIT!BZ60</f>
        <v>1.7</v>
      </c>
      <c r="T41" s="53">
        <f>ENERGY_CONSUME_SPLIT!CA60</f>
        <v>3.4</v>
      </c>
      <c r="U41" s="53">
        <f>ENERGY_CONSUME_SPLIT!CB60</f>
        <v>0.1</v>
      </c>
      <c r="V41" s="53">
        <f>ENERGY_CONSUME_SPLIT!CC60</f>
        <v>0.1</v>
      </c>
      <c r="W41" s="53">
        <f>ENERGY_CONSUME_SPLIT!CD60</f>
        <v>0.2</v>
      </c>
      <c r="X41" s="53">
        <f>ENERGY_CONSUME_SPLIT!CE60</f>
        <v>0.7</v>
      </c>
      <c r="AC41" s="59">
        <f t="shared" si="9"/>
        <v>0.124</v>
      </c>
      <c r="AD41" s="59">
        <f t="shared" si="10"/>
        <v>0.124</v>
      </c>
      <c r="AE41" s="59">
        <f t="shared" si="11"/>
        <v>0.124</v>
      </c>
      <c r="AF41" s="59">
        <f t="shared" si="12"/>
        <v>0.124</v>
      </c>
      <c r="AG41" s="59">
        <f t="shared" si="13"/>
        <v>0.124</v>
      </c>
      <c r="AH41" s="59">
        <f t="shared" si="14"/>
        <v>0.124</v>
      </c>
      <c r="AI41" s="59">
        <f t="shared" si="15"/>
        <v>0.124</v>
      </c>
    </row>
    <row r="42" ht="14.5" spans="1:35">
      <c r="A42" s="35" t="s">
        <v>113</v>
      </c>
      <c r="B42" s="26"/>
      <c r="C42" s="26" t="s">
        <v>307</v>
      </c>
      <c r="D42" s="26" t="s">
        <v>222</v>
      </c>
      <c r="E42" s="26" t="s">
        <v>189</v>
      </c>
      <c r="F42">
        <v>1</v>
      </c>
      <c r="G42">
        <v>1</v>
      </c>
      <c r="H42">
        <v>1</v>
      </c>
      <c r="I42">
        <v>1</v>
      </c>
      <c r="J42">
        <v>1</v>
      </c>
      <c r="K42">
        <v>1</v>
      </c>
      <c r="L42">
        <v>1</v>
      </c>
      <c r="R42" s="53">
        <f>ENERGY_CONSUME_SPLIT!BY61</f>
        <v>0</v>
      </c>
      <c r="S42" s="53">
        <f>ENERGY_CONSUME_SPLIT!BZ61</f>
        <v>0.1</v>
      </c>
      <c r="T42" s="53">
        <f>ENERGY_CONSUME_SPLIT!CA61</f>
        <v>0.2</v>
      </c>
      <c r="U42" s="53">
        <f>ENERGY_CONSUME_SPLIT!CB61</f>
        <v>0</v>
      </c>
      <c r="V42" s="53">
        <f>ENERGY_CONSUME_SPLIT!CC61</f>
        <v>0</v>
      </c>
      <c r="W42" s="53">
        <f>ENERGY_CONSUME_SPLIT!CD61</f>
        <v>0</v>
      </c>
      <c r="X42" s="53">
        <f>ENERGY_CONSUME_SPLIT!CE61</f>
        <v>0</v>
      </c>
      <c r="AC42" s="59">
        <f t="shared" si="9"/>
        <v>0.124</v>
      </c>
      <c r="AD42" s="59">
        <f t="shared" si="10"/>
        <v>0.124</v>
      </c>
      <c r="AE42" s="59">
        <f t="shared" si="11"/>
        <v>0.124</v>
      </c>
      <c r="AF42" s="59">
        <f t="shared" si="12"/>
        <v>0.124</v>
      </c>
      <c r="AG42" s="59">
        <f t="shared" si="13"/>
        <v>0.124</v>
      </c>
      <c r="AH42" s="59">
        <f t="shared" si="14"/>
        <v>0.124</v>
      </c>
      <c r="AI42" s="59">
        <f t="shared" si="15"/>
        <v>0.124</v>
      </c>
    </row>
    <row r="43" ht="14.5" spans="1:35">
      <c r="A43" s="35" t="s">
        <v>35</v>
      </c>
      <c r="B43" s="26"/>
      <c r="C43" s="26" t="s">
        <v>308</v>
      </c>
      <c r="D43" s="26" t="s">
        <v>218</v>
      </c>
      <c r="E43" s="26" t="s">
        <v>191</v>
      </c>
      <c r="F43">
        <v>1</v>
      </c>
      <c r="G43">
        <v>1</v>
      </c>
      <c r="H43">
        <v>1</v>
      </c>
      <c r="I43">
        <v>1</v>
      </c>
      <c r="J43">
        <v>1</v>
      </c>
      <c r="K43">
        <v>1</v>
      </c>
      <c r="L43">
        <v>1</v>
      </c>
      <c r="R43" s="53">
        <f>ENERGY_CONSUME_SPLIT!CK60</f>
        <v>0.1</v>
      </c>
      <c r="S43" s="53">
        <f>ENERGY_CONSUME_SPLIT!CL60</f>
        <v>0.3</v>
      </c>
      <c r="T43" s="53">
        <f>ENERGY_CONSUME_SPLIT!CM60</f>
        <v>0.6</v>
      </c>
      <c r="U43" s="53">
        <f>ENERGY_CONSUME_SPLIT!CN60</f>
        <v>0</v>
      </c>
      <c r="V43" s="53">
        <f>ENERGY_CONSUME_SPLIT!CO60</f>
        <v>0</v>
      </c>
      <c r="W43" s="53">
        <f>ENERGY_CONSUME_SPLIT!CP60</f>
        <v>0</v>
      </c>
      <c r="X43" s="53">
        <f>ENERGY_CONSUME_SPLIT!CQ60</f>
        <v>0.1</v>
      </c>
      <c r="AC43" s="59">
        <f t="shared" si="9"/>
        <v>0.124</v>
      </c>
      <c r="AD43" s="59">
        <f t="shared" si="10"/>
        <v>0.124</v>
      </c>
      <c r="AE43" s="59">
        <f t="shared" si="11"/>
        <v>0.124</v>
      </c>
      <c r="AF43" s="59">
        <f t="shared" si="12"/>
        <v>0.124</v>
      </c>
      <c r="AG43" s="59">
        <f t="shared" si="13"/>
        <v>0.124</v>
      </c>
      <c r="AH43" s="59">
        <f t="shared" si="14"/>
        <v>0.124</v>
      </c>
      <c r="AI43" s="59">
        <f t="shared" si="15"/>
        <v>0.124</v>
      </c>
    </row>
    <row r="44" ht="14.5" spans="1:35">
      <c r="A44" s="35" t="s">
        <v>113</v>
      </c>
      <c r="B44" s="26"/>
      <c r="C44" s="26" t="s">
        <v>309</v>
      </c>
      <c r="D44" s="26" t="s">
        <v>222</v>
      </c>
      <c r="E44" s="26" t="s">
        <v>191</v>
      </c>
      <c r="F44">
        <v>1</v>
      </c>
      <c r="G44">
        <v>1</v>
      </c>
      <c r="H44">
        <v>1</v>
      </c>
      <c r="I44">
        <v>1</v>
      </c>
      <c r="J44">
        <v>1</v>
      </c>
      <c r="K44">
        <v>1</v>
      </c>
      <c r="L44">
        <v>1</v>
      </c>
      <c r="M44" s="26"/>
      <c r="R44" s="53">
        <f>ENERGY_CONSUME_SPLIT!CK61</f>
        <v>0</v>
      </c>
      <c r="S44" s="53">
        <f>ENERGY_CONSUME_SPLIT!CL61</f>
        <v>0</v>
      </c>
      <c r="T44" s="53">
        <f>ENERGY_CONSUME_SPLIT!CM61</f>
        <v>0</v>
      </c>
      <c r="U44" s="53">
        <f>ENERGY_CONSUME_SPLIT!CN61</f>
        <v>0</v>
      </c>
      <c r="V44" s="53">
        <f>ENERGY_CONSUME_SPLIT!CO61</f>
        <v>0</v>
      </c>
      <c r="W44" s="53">
        <f>ENERGY_CONSUME_SPLIT!CP61</f>
        <v>0</v>
      </c>
      <c r="X44" s="53">
        <f>ENERGY_CONSUME_SPLIT!CQ61</f>
        <v>0</v>
      </c>
      <c r="AC44" s="59">
        <f t="shared" si="9"/>
        <v>0.124</v>
      </c>
      <c r="AD44" s="59">
        <f t="shared" si="10"/>
        <v>0.124</v>
      </c>
      <c r="AE44" s="59">
        <f t="shared" si="11"/>
        <v>0.124</v>
      </c>
      <c r="AF44" s="59">
        <f t="shared" si="12"/>
        <v>0.124</v>
      </c>
      <c r="AG44" s="59">
        <f t="shared" si="13"/>
        <v>0.124</v>
      </c>
      <c r="AH44" s="59">
        <f t="shared" si="14"/>
        <v>0.124</v>
      </c>
      <c r="AI44" s="59">
        <f t="shared" si="15"/>
        <v>0.124</v>
      </c>
    </row>
    <row r="45" ht="14.5" spans="1:35">
      <c r="A45" s="35" t="s">
        <v>35</v>
      </c>
      <c r="B45" s="26"/>
      <c r="C45" s="26" t="s">
        <v>310</v>
      </c>
      <c r="D45" s="26" t="s">
        <v>218</v>
      </c>
      <c r="E45" s="26" t="s">
        <v>193</v>
      </c>
      <c r="F45">
        <v>1</v>
      </c>
      <c r="G45">
        <v>1</v>
      </c>
      <c r="H45">
        <v>1</v>
      </c>
      <c r="I45">
        <v>1</v>
      </c>
      <c r="J45">
        <v>1</v>
      </c>
      <c r="K45">
        <v>1</v>
      </c>
      <c r="L45">
        <v>1</v>
      </c>
      <c r="M45" s="26"/>
      <c r="R45" s="53">
        <f>ENERGY_CONSUME_SPLIT!CW60</f>
        <v>0.5</v>
      </c>
      <c r="S45" s="53">
        <f>ENERGY_CONSUME_SPLIT!CX60</f>
        <v>0.6</v>
      </c>
      <c r="T45" s="53">
        <f>ENERGY_CONSUME_SPLIT!CY60</f>
        <v>1.9</v>
      </c>
      <c r="U45" s="53">
        <f>ENERGY_CONSUME_SPLIT!CZ60</f>
        <v>0.1</v>
      </c>
      <c r="V45" s="53">
        <f>ENERGY_CONSUME_SPLIT!DA60</f>
        <v>0</v>
      </c>
      <c r="W45" s="53">
        <f>ENERGY_CONSUME_SPLIT!DB60</f>
        <v>0.1</v>
      </c>
      <c r="X45" s="53">
        <f>ENERGY_CONSUME_SPLIT!DC60</f>
        <v>0.5</v>
      </c>
      <c r="AC45" s="59">
        <f t="shared" si="9"/>
        <v>0.124</v>
      </c>
      <c r="AD45" s="59">
        <f t="shared" si="10"/>
        <v>0.124</v>
      </c>
      <c r="AE45" s="59">
        <f t="shared" si="11"/>
        <v>0.124</v>
      </c>
      <c r="AF45" s="59">
        <f t="shared" si="12"/>
        <v>0.124</v>
      </c>
      <c r="AG45" s="59">
        <f t="shared" si="13"/>
        <v>0.124</v>
      </c>
      <c r="AH45" s="59">
        <f t="shared" si="14"/>
        <v>0.124</v>
      </c>
      <c r="AI45" s="59">
        <f t="shared" si="15"/>
        <v>0.124</v>
      </c>
    </row>
    <row r="46" ht="14.5" spans="1:35">
      <c r="A46" s="35" t="s">
        <v>113</v>
      </c>
      <c r="B46" s="26"/>
      <c r="C46" s="26" t="s">
        <v>311</v>
      </c>
      <c r="D46" s="26" t="s">
        <v>222</v>
      </c>
      <c r="E46" s="26" t="s">
        <v>193</v>
      </c>
      <c r="F46">
        <v>1</v>
      </c>
      <c r="G46">
        <v>1</v>
      </c>
      <c r="H46">
        <v>1</v>
      </c>
      <c r="I46">
        <v>1</v>
      </c>
      <c r="J46">
        <v>1</v>
      </c>
      <c r="K46">
        <v>1</v>
      </c>
      <c r="L46">
        <v>1</v>
      </c>
      <c r="M46" s="26"/>
      <c r="R46" s="53">
        <f>ENERGY_CONSUME_SPLIT!CW61</f>
        <v>0</v>
      </c>
      <c r="S46" s="53">
        <f>ENERGY_CONSUME_SPLIT!CX61</f>
        <v>0</v>
      </c>
      <c r="T46" s="53">
        <f>ENERGY_CONSUME_SPLIT!CY61</f>
        <v>0.1</v>
      </c>
      <c r="U46" s="53">
        <f>ENERGY_CONSUME_SPLIT!CZ61</f>
        <v>0</v>
      </c>
      <c r="V46" s="53">
        <f>ENERGY_CONSUME_SPLIT!DA61</f>
        <v>0</v>
      </c>
      <c r="W46" s="53">
        <f>ENERGY_CONSUME_SPLIT!DB61</f>
        <v>0</v>
      </c>
      <c r="X46" s="53">
        <f>ENERGY_CONSUME_SPLIT!DC61</f>
        <v>0</v>
      </c>
      <c r="AC46" s="59">
        <f t="shared" si="9"/>
        <v>0.124</v>
      </c>
      <c r="AD46" s="59">
        <f t="shared" si="10"/>
        <v>0.124</v>
      </c>
      <c r="AE46" s="59">
        <f t="shared" si="11"/>
        <v>0.124</v>
      </c>
      <c r="AF46" s="59">
        <f t="shared" si="12"/>
        <v>0.124</v>
      </c>
      <c r="AG46" s="59">
        <f t="shared" si="13"/>
        <v>0.124</v>
      </c>
      <c r="AH46" s="59">
        <f t="shared" si="14"/>
        <v>0.124</v>
      </c>
      <c r="AI46" s="59">
        <f t="shared" si="15"/>
        <v>0.124</v>
      </c>
    </row>
    <row r="47" ht="14.5" spans="1:35">
      <c r="A47" s="35" t="s">
        <v>35</v>
      </c>
      <c r="B47" s="26"/>
      <c r="C47" s="26" t="s">
        <v>312</v>
      </c>
      <c r="D47" s="26" t="s">
        <v>218</v>
      </c>
      <c r="E47" s="26" t="s">
        <v>195</v>
      </c>
      <c r="F47">
        <v>1</v>
      </c>
      <c r="G47">
        <v>1</v>
      </c>
      <c r="H47">
        <v>1</v>
      </c>
      <c r="I47">
        <v>1</v>
      </c>
      <c r="J47">
        <v>1</v>
      </c>
      <c r="K47">
        <v>1</v>
      </c>
      <c r="L47">
        <v>1</v>
      </c>
      <c r="M47" s="26"/>
      <c r="R47" s="53">
        <f>ENERGY_CONSUME_SPLIT!DI60</f>
        <v>0.1</v>
      </c>
      <c r="S47" s="53">
        <f>ENERGY_CONSUME_SPLIT!DJ60</f>
        <v>0.1</v>
      </c>
      <c r="T47" s="53">
        <f>ENERGY_CONSUME_SPLIT!DK60</f>
        <v>0.5</v>
      </c>
      <c r="U47" s="53">
        <f>ENERGY_CONSUME_SPLIT!DL60</f>
        <v>0</v>
      </c>
      <c r="V47" s="53">
        <f>ENERGY_CONSUME_SPLIT!DM60</f>
        <v>0</v>
      </c>
      <c r="W47" s="53">
        <f>ENERGY_CONSUME_SPLIT!DN60</f>
        <v>0</v>
      </c>
      <c r="X47" s="53">
        <f>ENERGY_CONSUME_SPLIT!DO60</f>
        <v>0</v>
      </c>
      <c r="AC47" s="59">
        <f t="shared" si="9"/>
        <v>0.124</v>
      </c>
      <c r="AD47" s="59">
        <f t="shared" si="10"/>
        <v>0.124</v>
      </c>
      <c r="AE47" s="59">
        <f t="shared" si="11"/>
        <v>0.124</v>
      </c>
      <c r="AF47" s="59">
        <f t="shared" si="12"/>
        <v>0.124</v>
      </c>
      <c r="AG47" s="59">
        <f t="shared" si="13"/>
        <v>0.124</v>
      </c>
      <c r="AH47" s="59">
        <f t="shared" si="14"/>
        <v>0.124</v>
      </c>
      <c r="AI47" s="59">
        <f t="shared" si="15"/>
        <v>0.124</v>
      </c>
    </row>
    <row r="48" ht="14.5" spans="1:35">
      <c r="A48" s="35" t="s">
        <v>113</v>
      </c>
      <c r="B48" s="26"/>
      <c r="C48" s="26" t="s">
        <v>313</v>
      </c>
      <c r="D48" s="26" t="s">
        <v>222</v>
      </c>
      <c r="E48" s="26" t="s">
        <v>195</v>
      </c>
      <c r="F48">
        <v>1</v>
      </c>
      <c r="G48">
        <v>1</v>
      </c>
      <c r="H48">
        <v>1</v>
      </c>
      <c r="I48">
        <v>1</v>
      </c>
      <c r="J48">
        <v>1</v>
      </c>
      <c r="K48">
        <v>1</v>
      </c>
      <c r="L48">
        <v>1</v>
      </c>
      <c r="M48" s="26"/>
      <c r="R48" s="53">
        <f>ENERGY_CONSUME_SPLIT!DI61</f>
        <v>0</v>
      </c>
      <c r="S48" s="53">
        <f>ENERGY_CONSUME_SPLIT!DJ61</f>
        <v>0</v>
      </c>
      <c r="T48" s="53">
        <f>ENERGY_CONSUME_SPLIT!DK61</f>
        <v>0</v>
      </c>
      <c r="U48" s="53">
        <f>ENERGY_CONSUME_SPLIT!DL61</f>
        <v>0</v>
      </c>
      <c r="V48" s="53">
        <f>ENERGY_CONSUME_SPLIT!DM61</f>
        <v>0</v>
      </c>
      <c r="W48" s="53">
        <f>ENERGY_CONSUME_SPLIT!DN61</f>
        <v>0</v>
      </c>
      <c r="X48" s="53">
        <f>ENERGY_CONSUME_SPLIT!DO61</f>
        <v>0</v>
      </c>
      <c r="AC48" s="59">
        <f t="shared" si="9"/>
        <v>0.124</v>
      </c>
      <c r="AD48" s="59">
        <f t="shared" si="10"/>
        <v>0.124</v>
      </c>
      <c r="AE48" s="59">
        <f t="shared" si="11"/>
        <v>0.124</v>
      </c>
      <c r="AF48" s="59">
        <f t="shared" si="12"/>
        <v>0.124</v>
      </c>
      <c r="AG48" s="59">
        <f t="shared" si="13"/>
        <v>0.124</v>
      </c>
      <c r="AH48" s="59">
        <f t="shared" si="14"/>
        <v>0.124</v>
      </c>
      <c r="AI48" s="59">
        <f t="shared" si="15"/>
        <v>0.124</v>
      </c>
    </row>
    <row r="49" ht="14.5" spans="1:13">
      <c r="A49" s="35"/>
      <c r="B49" s="26"/>
      <c r="C49" s="26"/>
      <c r="D49" s="26"/>
      <c r="E49" s="26"/>
      <c r="F49" s="28"/>
      <c r="G49" s="28"/>
      <c r="H49" s="28"/>
      <c r="I49" s="28"/>
      <c r="J49" s="28"/>
      <c r="K49" s="28"/>
      <c r="L49" s="28"/>
      <c r="M49" s="26"/>
    </row>
    <row r="50" ht="14.5" spans="1:13">
      <c r="A50" s="35"/>
      <c r="B50" s="26"/>
      <c r="C50" s="26"/>
      <c r="D50" s="26"/>
      <c r="E50" s="26"/>
      <c r="F50" s="28"/>
      <c r="G50" s="28"/>
      <c r="H50" s="28"/>
      <c r="I50" s="28"/>
      <c r="J50" s="28"/>
      <c r="K50" s="28"/>
      <c r="L50" s="28"/>
      <c r="M50" s="26"/>
    </row>
    <row r="51" ht="14.5" spans="1:13">
      <c r="A51" s="35"/>
      <c r="B51" s="26"/>
      <c r="C51" s="26"/>
      <c r="D51" s="26"/>
      <c r="E51" s="26"/>
      <c r="F51" s="28"/>
      <c r="G51" s="28"/>
      <c r="H51" s="28"/>
      <c r="I51" s="28"/>
      <c r="J51" s="28"/>
      <c r="K51" s="28"/>
      <c r="L51" s="28"/>
      <c r="M51" s="26"/>
    </row>
    <row r="52" ht="14.5" spans="1:24">
      <c r="A52" s="26"/>
      <c r="B52" s="26"/>
      <c r="C52" s="26"/>
      <c r="D52" s="26"/>
      <c r="E52" s="44" t="s">
        <v>463</v>
      </c>
      <c r="F52" s="26"/>
      <c r="G52" s="26"/>
      <c r="H52" s="26"/>
      <c r="I52" s="26"/>
      <c r="J52" s="26"/>
      <c r="K52" s="26"/>
      <c r="L52" s="26"/>
      <c r="M52" s="46"/>
      <c r="N52" s="46"/>
      <c r="O52" s="49"/>
      <c r="P52" s="49"/>
      <c r="Q52" s="54" t="s">
        <v>461</v>
      </c>
      <c r="R52" s="49"/>
      <c r="S52" s="49"/>
      <c r="T52" s="49"/>
      <c r="U52" s="49"/>
      <c r="V52" s="49"/>
      <c r="W52" s="49"/>
      <c r="X52" s="49"/>
    </row>
    <row r="53" ht="15.25" spans="1:24">
      <c r="A53" s="26"/>
      <c r="B53" s="26"/>
      <c r="C53" s="45" t="s">
        <v>13</v>
      </c>
      <c r="D53" s="45" t="s">
        <v>391</v>
      </c>
      <c r="E53" s="45" t="s">
        <v>5</v>
      </c>
      <c r="F53" s="27" t="s">
        <v>393</v>
      </c>
      <c r="G53" s="27" t="s">
        <v>394</v>
      </c>
      <c r="H53" s="27" t="s">
        <v>395</v>
      </c>
      <c r="I53" s="27" t="s">
        <v>396</v>
      </c>
      <c r="J53" s="27" t="s">
        <v>397</v>
      </c>
      <c r="K53" s="27" t="s">
        <v>398</v>
      </c>
      <c r="L53" s="27" t="s">
        <v>399</v>
      </c>
      <c r="M53" s="46"/>
      <c r="N53" s="46"/>
      <c r="O53" s="50" t="s">
        <v>5</v>
      </c>
      <c r="P53" s="50" t="s">
        <v>462</v>
      </c>
      <c r="Q53" s="55">
        <v>2020</v>
      </c>
      <c r="R53" s="56" t="s">
        <v>393</v>
      </c>
      <c r="S53" s="56" t="s">
        <v>394</v>
      </c>
      <c r="T53" s="56" t="s">
        <v>395</v>
      </c>
      <c r="U53" s="56" t="s">
        <v>396</v>
      </c>
      <c r="V53" s="56" t="s">
        <v>397</v>
      </c>
      <c r="W53" s="56" t="s">
        <v>398</v>
      </c>
      <c r="X53" s="56" t="s">
        <v>399</v>
      </c>
    </row>
    <row r="54" ht="14.5" spans="1:24">
      <c r="A54" s="35" t="s">
        <v>35</v>
      </c>
      <c r="B54" s="26"/>
      <c r="C54" s="26" t="s">
        <v>294</v>
      </c>
      <c r="D54" s="26" t="s">
        <v>218</v>
      </c>
      <c r="E54" s="26" t="s">
        <v>177</v>
      </c>
      <c r="F54" s="28">
        <v>31.54</v>
      </c>
      <c r="G54" s="28">
        <v>31.54</v>
      </c>
      <c r="H54" s="28">
        <v>31.54</v>
      </c>
      <c r="I54" s="28">
        <v>31.54</v>
      </c>
      <c r="J54" s="28">
        <v>31.54</v>
      </c>
      <c r="K54" s="28">
        <v>31.54</v>
      </c>
      <c r="L54" s="28">
        <v>31.54</v>
      </c>
      <c r="M54" s="47"/>
      <c r="N54" s="46"/>
      <c r="O54" s="51" t="s">
        <v>177</v>
      </c>
      <c r="P54" s="52" t="s">
        <v>28</v>
      </c>
      <c r="Q54" s="49"/>
      <c r="R54" s="57">
        <f>ENERGY_CONSUME_SPLIT!E59</f>
        <v>0.3</v>
      </c>
      <c r="S54" s="57">
        <f>ENERGY_CONSUME_SPLIT!F59</f>
        <v>0.6</v>
      </c>
      <c r="T54" s="57">
        <f>ENERGY_CONSUME_SPLIT!G59</f>
        <v>1.8</v>
      </c>
      <c r="U54" s="57">
        <f>ENERGY_CONSUME_SPLIT!H59</f>
        <v>0.1</v>
      </c>
      <c r="V54" s="57">
        <f>ENERGY_CONSUME_SPLIT!I59</f>
        <v>0</v>
      </c>
      <c r="W54" s="57">
        <f>ENERGY_CONSUME_SPLIT!J59</f>
        <v>0.1</v>
      </c>
      <c r="X54" s="57">
        <f>ENERGY_CONSUME_SPLIT!K59</f>
        <v>0.2</v>
      </c>
    </row>
    <row r="55" ht="14.5" spans="1:24">
      <c r="A55" s="35" t="s">
        <v>113</v>
      </c>
      <c r="B55" s="26"/>
      <c r="C55" s="26" t="s">
        <v>295</v>
      </c>
      <c r="D55" s="26" t="s">
        <v>222</v>
      </c>
      <c r="E55" s="26" t="s">
        <v>177</v>
      </c>
      <c r="F55" s="28">
        <v>1</v>
      </c>
      <c r="G55" s="28">
        <v>1</v>
      </c>
      <c r="H55" s="28">
        <v>1</v>
      </c>
      <c r="I55" s="28">
        <v>1</v>
      </c>
      <c r="J55" s="28">
        <v>1</v>
      </c>
      <c r="K55" s="28">
        <v>1</v>
      </c>
      <c r="L55" s="28">
        <v>1</v>
      </c>
      <c r="M55" s="47"/>
      <c r="N55" s="46"/>
      <c r="O55" s="51" t="s">
        <v>179</v>
      </c>
      <c r="P55" s="52" t="s">
        <v>28</v>
      </c>
      <c r="Q55" s="49"/>
      <c r="R55" s="57">
        <f>ENERGY_CONSUME_SPLIT!Q59</f>
        <v>0.9</v>
      </c>
      <c r="S55" s="57">
        <f>ENERGY_CONSUME_SPLIT!R59</f>
        <v>1.6</v>
      </c>
      <c r="T55" s="57">
        <f>ENERGY_CONSUME_SPLIT!S59</f>
        <v>5</v>
      </c>
      <c r="U55" s="57">
        <f>ENERGY_CONSUME_SPLIT!T59</f>
        <v>0.2</v>
      </c>
      <c r="V55" s="57">
        <f>ENERGY_CONSUME_SPLIT!U59</f>
        <v>0.1</v>
      </c>
      <c r="W55" s="57">
        <f>ENERGY_CONSUME_SPLIT!V59</f>
        <v>0.3</v>
      </c>
      <c r="X55" s="57">
        <f>ENERGY_CONSUME_SPLIT!W59</f>
        <v>0.6</v>
      </c>
    </row>
    <row r="56" ht="14.5" spans="1:24">
      <c r="A56" s="35" t="s">
        <v>35</v>
      </c>
      <c r="B56" s="26"/>
      <c r="C56" s="26" t="s">
        <v>296</v>
      </c>
      <c r="D56" s="26" t="s">
        <v>218</v>
      </c>
      <c r="E56" s="26" t="s">
        <v>179</v>
      </c>
      <c r="F56" s="28">
        <v>31.54</v>
      </c>
      <c r="G56" s="28">
        <v>31.54</v>
      </c>
      <c r="H56" s="28">
        <v>31.54</v>
      </c>
      <c r="I56" s="28">
        <v>31.54</v>
      </c>
      <c r="J56" s="28">
        <v>31.54</v>
      </c>
      <c r="K56" s="28">
        <v>31.54</v>
      </c>
      <c r="L56" s="28">
        <v>31.54</v>
      </c>
      <c r="M56" s="47"/>
      <c r="N56" s="46"/>
      <c r="O56" s="51" t="s">
        <v>181</v>
      </c>
      <c r="P56" s="52" t="s">
        <v>28</v>
      </c>
      <c r="Q56" s="49"/>
      <c r="R56" s="57">
        <f>ENERGY_CONSUME_SPLIT!AC59</f>
        <v>0.2</v>
      </c>
      <c r="S56" s="57">
        <f>ENERGY_CONSUME_SPLIT!AD59</f>
        <v>0.3</v>
      </c>
      <c r="T56" s="57">
        <f>ENERGY_CONSUME_SPLIT!AE59</f>
        <v>0.9</v>
      </c>
      <c r="U56" s="57">
        <f>ENERGY_CONSUME_SPLIT!AF59</f>
        <v>0</v>
      </c>
      <c r="V56" s="57">
        <f>ENERGY_CONSUME_SPLIT!AG59</f>
        <v>0</v>
      </c>
      <c r="W56" s="57">
        <f>ENERGY_CONSUME_SPLIT!AH59</f>
        <v>0.1</v>
      </c>
      <c r="X56" s="57">
        <f>ENERGY_CONSUME_SPLIT!AI59</f>
        <v>0.1</v>
      </c>
    </row>
    <row r="57" ht="14.5" spans="1:24">
      <c r="A57" s="35" t="s">
        <v>113</v>
      </c>
      <c r="B57" s="26"/>
      <c r="C57" s="26" t="s">
        <v>297</v>
      </c>
      <c r="D57" s="26" t="s">
        <v>222</v>
      </c>
      <c r="E57" s="26" t="s">
        <v>179</v>
      </c>
      <c r="F57" s="28">
        <v>1</v>
      </c>
      <c r="G57" s="28">
        <v>1</v>
      </c>
      <c r="H57" s="28">
        <v>1</v>
      </c>
      <c r="I57" s="28">
        <v>1</v>
      </c>
      <c r="J57" s="28">
        <v>1</v>
      </c>
      <c r="K57" s="28">
        <v>1</v>
      </c>
      <c r="L57" s="28">
        <v>1</v>
      </c>
      <c r="M57" s="47"/>
      <c r="N57" s="46"/>
      <c r="O57" s="51" t="s">
        <v>183</v>
      </c>
      <c r="P57" s="52" t="s">
        <v>28</v>
      </c>
      <c r="Q57" s="49"/>
      <c r="R57" s="57">
        <f>ENERGY_CONSUME_SPLIT!AO59</f>
        <v>0.1</v>
      </c>
      <c r="S57" s="57">
        <f>ENERGY_CONSUME_SPLIT!AP59</f>
        <v>0.3</v>
      </c>
      <c r="T57" s="57">
        <f>ENERGY_CONSUME_SPLIT!AQ59</f>
        <v>0.6</v>
      </c>
      <c r="U57" s="57">
        <f>ENERGY_CONSUME_SPLIT!AR59</f>
        <v>0</v>
      </c>
      <c r="V57" s="57">
        <f>ENERGY_CONSUME_SPLIT!AS59</f>
        <v>0</v>
      </c>
      <c r="W57" s="57">
        <f>ENERGY_CONSUME_SPLIT!AT59</f>
        <v>0.1</v>
      </c>
      <c r="X57" s="57">
        <f>ENERGY_CONSUME_SPLIT!AU59</f>
        <v>0.1</v>
      </c>
    </row>
    <row r="58" ht="14.5" spans="1:24">
      <c r="A58" s="35" t="s">
        <v>35</v>
      </c>
      <c r="B58" s="26"/>
      <c r="C58" s="26" t="s">
        <v>298</v>
      </c>
      <c r="D58" s="26" t="s">
        <v>218</v>
      </c>
      <c r="E58" s="26" t="s">
        <v>181</v>
      </c>
      <c r="F58" s="28">
        <v>31.54</v>
      </c>
      <c r="G58" s="28">
        <v>31.54</v>
      </c>
      <c r="H58" s="28">
        <v>31.54</v>
      </c>
      <c r="I58" s="28">
        <v>31.54</v>
      </c>
      <c r="J58" s="28">
        <v>31.54</v>
      </c>
      <c r="K58" s="28">
        <v>31.54</v>
      </c>
      <c r="L58" s="28">
        <v>31.54</v>
      </c>
      <c r="M58" s="48"/>
      <c r="N58" s="26"/>
      <c r="O58" s="51" t="s">
        <v>185</v>
      </c>
      <c r="P58" s="52" t="s">
        <v>28</v>
      </c>
      <c r="Q58" s="49"/>
      <c r="R58" s="57">
        <f>ENERGY_CONSUME_SPLIT!BA59</f>
        <v>1.4</v>
      </c>
      <c r="S58" s="57">
        <f>ENERGY_CONSUME_SPLIT!BB59</f>
        <v>4.4</v>
      </c>
      <c r="T58" s="57">
        <f>ENERGY_CONSUME_SPLIT!BC59</f>
        <v>10</v>
      </c>
      <c r="U58" s="57">
        <f>ENERGY_CONSUME_SPLIT!BD59</f>
        <v>0.4</v>
      </c>
      <c r="V58" s="57">
        <f>ENERGY_CONSUME_SPLIT!BE59</f>
        <v>0.2</v>
      </c>
      <c r="W58" s="57">
        <f>ENERGY_CONSUME_SPLIT!BF59</f>
        <v>0.6</v>
      </c>
      <c r="X58" s="57">
        <f>ENERGY_CONSUME_SPLIT!BG59</f>
        <v>2.8</v>
      </c>
    </row>
    <row r="59" ht="14.5" spans="1:24">
      <c r="A59" s="35" t="s">
        <v>113</v>
      </c>
      <c r="B59" s="26"/>
      <c r="C59" s="26" t="s">
        <v>299</v>
      </c>
      <c r="D59" s="26" t="s">
        <v>222</v>
      </c>
      <c r="E59" s="26" t="s">
        <v>181</v>
      </c>
      <c r="F59" s="28">
        <v>1</v>
      </c>
      <c r="G59" s="28">
        <v>1</v>
      </c>
      <c r="H59" s="28">
        <v>1</v>
      </c>
      <c r="I59" s="28">
        <v>1</v>
      </c>
      <c r="J59" s="28">
        <v>1</v>
      </c>
      <c r="K59" s="28">
        <v>1</v>
      </c>
      <c r="L59" s="28">
        <v>1</v>
      </c>
      <c r="M59" s="48"/>
      <c r="N59" s="26"/>
      <c r="O59" s="51" t="s">
        <v>187</v>
      </c>
      <c r="P59" s="52" t="s">
        <v>28</v>
      </c>
      <c r="Q59" s="49"/>
      <c r="R59" s="57">
        <f>ENERGY_CONSUME_SPLIT!BM59</f>
        <v>0.8</v>
      </c>
      <c r="S59" s="57">
        <f>ENERGY_CONSUME_SPLIT!BN59</f>
        <v>1.6</v>
      </c>
      <c r="T59" s="57">
        <f>ENERGY_CONSUME_SPLIT!BO59</f>
        <v>3.8</v>
      </c>
      <c r="U59" s="57">
        <f>ENERGY_CONSUME_SPLIT!BP59</f>
        <v>0.2</v>
      </c>
      <c r="V59" s="57">
        <f>ENERGY_CONSUME_SPLIT!BQ59</f>
        <v>0.1</v>
      </c>
      <c r="W59" s="57">
        <f>ENERGY_CONSUME_SPLIT!BR59</f>
        <v>0.2</v>
      </c>
      <c r="X59" s="57">
        <f>ENERGY_CONSUME_SPLIT!BS59</f>
        <v>0.6</v>
      </c>
    </row>
    <row r="60" ht="14.5" spans="1:24">
      <c r="A60" s="35" t="s">
        <v>35</v>
      </c>
      <c r="B60" s="26"/>
      <c r="C60" s="26" t="s">
        <v>300</v>
      </c>
      <c r="D60" s="26" t="s">
        <v>218</v>
      </c>
      <c r="E60" s="26" t="s">
        <v>183</v>
      </c>
      <c r="F60" s="28">
        <v>31.54</v>
      </c>
      <c r="G60" s="28">
        <v>31.54</v>
      </c>
      <c r="H60" s="28">
        <v>31.54</v>
      </c>
      <c r="I60" s="28">
        <v>31.54</v>
      </c>
      <c r="J60" s="28">
        <v>31.54</v>
      </c>
      <c r="K60" s="28">
        <v>31.54</v>
      </c>
      <c r="L60" s="28">
        <v>31.54</v>
      </c>
      <c r="M60" s="48"/>
      <c r="N60" s="26"/>
      <c r="O60" s="51" t="s">
        <v>189</v>
      </c>
      <c r="P60" s="52" t="s">
        <v>28</v>
      </c>
      <c r="Q60" s="49"/>
      <c r="R60" s="57">
        <f>ENERGY_CONSUME_SPLIT!BY59</f>
        <v>0.8</v>
      </c>
      <c r="S60" s="57">
        <f>ENERGY_CONSUME_SPLIT!BZ59</f>
        <v>1.8</v>
      </c>
      <c r="T60" s="57">
        <f>ENERGY_CONSUME_SPLIT!CA59</f>
        <v>3.6</v>
      </c>
      <c r="U60" s="57">
        <f>ENERGY_CONSUME_SPLIT!CB59</f>
        <v>0.1</v>
      </c>
      <c r="V60" s="57">
        <f>ENERGY_CONSUME_SPLIT!CC59</f>
        <v>0.1</v>
      </c>
      <c r="W60" s="57">
        <f>ENERGY_CONSUME_SPLIT!CD59</f>
        <v>0.2</v>
      </c>
      <c r="X60" s="57">
        <f>ENERGY_CONSUME_SPLIT!CE59</f>
        <v>0.7</v>
      </c>
    </row>
    <row r="61" ht="14.5" spans="1:24">
      <c r="A61" s="35" t="s">
        <v>113</v>
      </c>
      <c r="B61" s="26"/>
      <c r="C61" s="26" t="s">
        <v>301</v>
      </c>
      <c r="D61" s="26" t="s">
        <v>222</v>
      </c>
      <c r="E61" s="26" t="s">
        <v>183</v>
      </c>
      <c r="F61" s="28">
        <v>1</v>
      </c>
      <c r="G61" s="28">
        <v>1</v>
      </c>
      <c r="H61" s="28">
        <v>1</v>
      </c>
      <c r="I61" s="28">
        <v>1</v>
      </c>
      <c r="J61" s="28">
        <v>1</v>
      </c>
      <c r="K61" s="28">
        <v>1</v>
      </c>
      <c r="L61" s="28">
        <v>1</v>
      </c>
      <c r="M61" s="48"/>
      <c r="N61" s="26"/>
      <c r="O61" s="51" t="s">
        <v>191</v>
      </c>
      <c r="P61" s="52" t="s">
        <v>28</v>
      </c>
      <c r="Q61" s="49"/>
      <c r="R61" s="57">
        <f>ENERGY_CONSUME_SPLIT!CK59</f>
        <v>0.1</v>
      </c>
      <c r="S61" s="57">
        <f>ENERGY_CONSUME_SPLIT!CL59</f>
        <v>0.3</v>
      </c>
      <c r="T61" s="57">
        <f>ENERGY_CONSUME_SPLIT!CM59</f>
        <v>0.7</v>
      </c>
      <c r="U61" s="57">
        <f>ENERGY_CONSUME_SPLIT!CN59</f>
        <v>0</v>
      </c>
      <c r="V61" s="57">
        <f>ENERGY_CONSUME_SPLIT!CO59</f>
        <v>0</v>
      </c>
      <c r="W61" s="57">
        <f>ENERGY_CONSUME_SPLIT!CP59</f>
        <v>0</v>
      </c>
      <c r="X61" s="57">
        <f>ENERGY_CONSUME_SPLIT!CQ59</f>
        <v>0.1</v>
      </c>
    </row>
    <row r="62" ht="14.5" spans="1:24">
      <c r="A62" s="35" t="s">
        <v>35</v>
      </c>
      <c r="B62" s="26"/>
      <c r="C62" s="26" t="s">
        <v>302</v>
      </c>
      <c r="D62" s="26" t="s">
        <v>218</v>
      </c>
      <c r="E62" s="26" t="s">
        <v>185</v>
      </c>
      <c r="F62" s="28">
        <v>31.54</v>
      </c>
      <c r="G62" s="28">
        <v>31.54</v>
      </c>
      <c r="H62" s="28">
        <v>31.54</v>
      </c>
      <c r="I62" s="28">
        <v>31.54</v>
      </c>
      <c r="J62" s="28">
        <v>31.54</v>
      </c>
      <c r="K62" s="28">
        <v>31.54</v>
      </c>
      <c r="L62" s="28">
        <v>31.54</v>
      </c>
      <c r="M62" s="48"/>
      <c r="N62" s="26"/>
      <c r="O62" s="51" t="s">
        <v>193</v>
      </c>
      <c r="P62" s="52" t="s">
        <v>28</v>
      </c>
      <c r="Q62" s="49"/>
      <c r="R62" s="57">
        <f>ENERGY_CONSUME_SPLIT!CW59</f>
        <v>0.5</v>
      </c>
      <c r="S62" s="57">
        <f>ENERGY_CONSUME_SPLIT!CX59</f>
        <v>0.7</v>
      </c>
      <c r="T62" s="57">
        <f>ENERGY_CONSUME_SPLIT!CY59</f>
        <v>2</v>
      </c>
      <c r="U62" s="57">
        <f>ENERGY_CONSUME_SPLIT!CZ59</f>
        <v>0.1</v>
      </c>
      <c r="V62" s="57">
        <f>ENERGY_CONSUME_SPLIT!DA59</f>
        <v>0</v>
      </c>
      <c r="W62" s="57">
        <f>ENERGY_CONSUME_SPLIT!DB59</f>
        <v>0.2</v>
      </c>
      <c r="X62" s="57">
        <f>ENERGY_CONSUME_SPLIT!DC59</f>
        <v>0.5</v>
      </c>
    </row>
    <row r="63" ht="14.5" spans="1:24">
      <c r="A63" s="35" t="s">
        <v>113</v>
      </c>
      <c r="B63" s="26"/>
      <c r="C63" s="26" t="s">
        <v>303</v>
      </c>
      <c r="D63" s="26" t="s">
        <v>222</v>
      </c>
      <c r="E63" s="26" t="s">
        <v>185</v>
      </c>
      <c r="F63" s="28">
        <v>1</v>
      </c>
      <c r="G63" s="28">
        <v>1</v>
      </c>
      <c r="H63" s="28">
        <v>1</v>
      </c>
      <c r="I63" s="28">
        <v>1</v>
      </c>
      <c r="J63" s="28">
        <v>1</v>
      </c>
      <c r="K63" s="28">
        <v>1</v>
      </c>
      <c r="L63" s="28">
        <v>1</v>
      </c>
      <c r="M63" s="48"/>
      <c r="N63" s="26"/>
      <c r="O63" s="51" t="s">
        <v>195</v>
      </c>
      <c r="P63" s="52" t="s">
        <v>28</v>
      </c>
      <c r="Q63" s="49"/>
      <c r="R63" s="57">
        <f>ENERGY_CONSUME_SPLIT!DI59</f>
        <v>0.1</v>
      </c>
      <c r="S63" s="57">
        <f>ENERGY_CONSUME_SPLIT!DJ59</f>
        <v>0.1</v>
      </c>
      <c r="T63" s="57">
        <f>ENERGY_CONSUME_SPLIT!DK59</f>
        <v>0.5</v>
      </c>
      <c r="U63" s="57">
        <f>ENERGY_CONSUME_SPLIT!DL59</f>
        <v>0</v>
      </c>
      <c r="V63" s="57">
        <f>ENERGY_CONSUME_SPLIT!DM59</f>
        <v>0</v>
      </c>
      <c r="W63" s="57">
        <f>ENERGY_CONSUME_SPLIT!DN59</f>
        <v>0</v>
      </c>
      <c r="X63" s="57">
        <f>ENERGY_CONSUME_SPLIT!DO59</f>
        <v>0</v>
      </c>
    </row>
    <row r="64" ht="14.5" spans="1:14">
      <c r="A64" s="35" t="s">
        <v>35</v>
      </c>
      <c r="B64" s="26"/>
      <c r="C64" s="26" t="s">
        <v>304</v>
      </c>
      <c r="D64" s="26" t="s">
        <v>218</v>
      </c>
      <c r="E64" s="26" t="s">
        <v>187</v>
      </c>
      <c r="F64" s="28">
        <v>31.54</v>
      </c>
      <c r="G64" s="28">
        <v>31.54</v>
      </c>
      <c r="H64" s="28">
        <v>31.54</v>
      </c>
      <c r="I64" s="28">
        <v>31.54</v>
      </c>
      <c r="J64" s="28">
        <v>31.54</v>
      </c>
      <c r="K64" s="28">
        <v>31.54</v>
      </c>
      <c r="L64" s="28">
        <v>31.54</v>
      </c>
      <c r="M64" s="48"/>
      <c r="N64" s="26"/>
    </row>
    <row r="65" ht="14.5" spans="1:14">
      <c r="A65" s="35" t="s">
        <v>113</v>
      </c>
      <c r="B65" s="26"/>
      <c r="C65" s="26" t="s">
        <v>305</v>
      </c>
      <c r="D65" s="26" t="s">
        <v>222</v>
      </c>
      <c r="E65" s="26" t="s">
        <v>187</v>
      </c>
      <c r="F65" s="28">
        <v>1</v>
      </c>
      <c r="G65" s="28">
        <v>1</v>
      </c>
      <c r="H65" s="28">
        <v>1</v>
      </c>
      <c r="I65" s="28">
        <v>1</v>
      </c>
      <c r="J65" s="28">
        <v>1</v>
      </c>
      <c r="K65" s="28">
        <v>1</v>
      </c>
      <c r="L65" s="28">
        <v>1</v>
      </c>
      <c r="M65" s="48"/>
      <c r="N65" s="26"/>
    </row>
    <row r="66" ht="14.5" spans="1:13">
      <c r="A66" s="35" t="s">
        <v>35</v>
      </c>
      <c r="B66" s="26"/>
      <c r="C66" s="26" t="s">
        <v>306</v>
      </c>
      <c r="D66" s="26" t="s">
        <v>218</v>
      </c>
      <c r="E66" s="26" t="s">
        <v>189</v>
      </c>
      <c r="F66" s="28">
        <v>31.54</v>
      </c>
      <c r="G66" s="28">
        <v>31.54</v>
      </c>
      <c r="H66" s="28">
        <v>31.54</v>
      </c>
      <c r="I66" s="28">
        <v>31.54</v>
      </c>
      <c r="J66" s="28">
        <v>31.54</v>
      </c>
      <c r="K66" s="28">
        <v>31.54</v>
      </c>
      <c r="L66" s="28">
        <v>31.54</v>
      </c>
      <c r="M66" s="48"/>
    </row>
    <row r="67" ht="14.5" spans="1:19">
      <c r="A67" s="35" t="s">
        <v>113</v>
      </c>
      <c r="B67" s="26"/>
      <c r="C67" s="26" t="s">
        <v>307</v>
      </c>
      <c r="D67" s="26" t="s">
        <v>222</v>
      </c>
      <c r="E67" s="26" t="s">
        <v>189</v>
      </c>
      <c r="F67" s="28">
        <v>1</v>
      </c>
      <c r="G67" s="28">
        <v>1</v>
      </c>
      <c r="H67" s="28">
        <v>1</v>
      </c>
      <c r="I67" s="28">
        <v>1</v>
      </c>
      <c r="J67" s="28">
        <v>1</v>
      </c>
      <c r="K67" s="28">
        <v>1</v>
      </c>
      <c r="L67" s="28">
        <v>1</v>
      </c>
      <c r="O67" s="61"/>
      <c r="P67" s="61"/>
      <c r="Q67" s="67" t="s">
        <v>464</v>
      </c>
      <c r="R67" s="61"/>
      <c r="S67" s="61"/>
    </row>
    <row r="68" ht="14.5" spans="1:19">
      <c r="A68" s="35" t="s">
        <v>35</v>
      </c>
      <c r="B68" s="26"/>
      <c r="C68" s="26" t="s">
        <v>308</v>
      </c>
      <c r="D68" s="26" t="s">
        <v>218</v>
      </c>
      <c r="E68" s="26" t="s">
        <v>191</v>
      </c>
      <c r="F68" s="28">
        <v>31.54</v>
      </c>
      <c r="G68" s="28">
        <v>31.54</v>
      </c>
      <c r="H68" s="28">
        <v>31.54</v>
      </c>
      <c r="I68" s="28">
        <v>31.54</v>
      </c>
      <c r="J68" s="28">
        <v>31.54</v>
      </c>
      <c r="K68" s="28">
        <v>31.54</v>
      </c>
      <c r="L68" s="28">
        <v>31.54</v>
      </c>
      <c r="O68" s="62" t="s">
        <v>465</v>
      </c>
      <c r="P68" s="62" t="s">
        <v>5</v>
      </c>
      <c r="Q68" s="62" t="s">
        <v>466</v>
      </c>
      <c r="R68" s="62">
        <v>2020</v>
      </c>
      <c r="S68" s="68" t="s">
        <v>4</v>
      </c>
    </row>
    <row r="69" ht="30" spans="1:19">
      <c r="A69" s="35" t="s">
        <v>113</v>
      </c>
      <c r="B69" s="26"/>
      <c r="C69" s="26" t="s">
        <v>309</v>
      </c>
      <c r="D69" s="26" t="s">
        <v>222</v>
      </c>
      <c r="E69" s="26" t="s">
        <v>191</v>
      </c>
      <c r="F69" s="28">
        <v>1</v>
      </c>
      <c r="G69" s="28">
        <v>1</v>
      </c>
      <c r="H69" s="28">
        <v>1</v>
      </c>
      <c r="I69" s="28">
        <v>1</v>
      </c>
      <c r="J69" s="28">
        <v>1</v>
      </c>
      <c r="K69" s="28">
        <v>1</v>
      </c>
      <c r="L69" s="28">
        <v>1</v>
      </c>
      <c r="M69" s="26"/>
      <c r="O69" s="63" t="s">
        <v>467</v>
      </c>
      <c r="P69" s="63" t="s">
        <v>468</v>
      </c>
      <c r="Q69" s="63"/>
      <c r="R69" s="63"/>
      <c r="S69" s="61"/>
    </row>
    <row r="70" ht="15.25" spans="1:19">
      <c r="A70" s="35" t="s">
        <v>35</v>
      </c>
      <c r="B70" s="26"/>
      <c r="C70" s="26" t="s">
        <v>310</v>
      </c>
      <c r="D70" s="26" t="s">
        <v>218</v>
      </c>
      <c r="E70" s="26" t="s">
        <v>193</v>
      </c>
      <c r="F70" s="28">
        <v>31.54</v>
      </c>
      <c r="G70" s="28">
        <v>31.54</v>
      </c>
      <c r="H70" s="28">
        <v>31.54</v>
      </c>
      <c r="I70" s="28">
        <v>31.54</v>
      </c>
      <c r="J70" s="28">
        <v>31.54</v>
      </c>
      <c r="K70" s="28">
        <v>31.54</v>
      </c>
      <c r="L70" s="28">
        <v>31.54</v>
      </c>
      <c r="M70" s="26"/>
      <c r="O70" s="64" t="s">
        <v>469</v>
      </c>
      <c r="P70" s="64"/>
      <c r="Q70" s="64"/>
      <c r="R70" s="64"/>
      <c r="S70" s="61"/>
    </row>
    <row r="71" ht="14.5" spans="1:19">
      <c r="A71" s="35" t="s">
        <v>113</v>
      </c>
      <c r="B71" s="26"/>
      <c r="C71" s="26" t="s">
        <v>311</v>
      </c>
      <c r="D71" s="26" t="s">
        <v>222</v>
      </c>
      <c r="E71" s="26" t="s">
        <v>193</v>
      </c>
      <c r="F71" s="28">
        <v>1</v>
      </c>
      <c r="G71" s="28">
        <v>1</v>
      </c>
      <c r="H71" s="28">
        <v>1</v>
      </c>
      <c r="I71" s="28">
        <v>1</v>
      </c>
      <c r="J71" s="28">
        <v>1</v>
      </c>
      <c r="K71" s="28">
        <v>1</v>
      </c>
      <c r="L71" s="28">
        <v>1</v>
      </c>
      <c r="M71" s="26"/>
      <c r="O71" s="61" t="s">
        <v>470</v>
      </c>
      <c r="P71" s="51" t="s">
        <v>197</v>
      </c>
      <c r="Q71" s="69" t="s">
        <v>471</v>
      </c>
      <c r="R71">
        <v>0.133312251951666</v>
      </c>
      <c r="S71" s="61" t="s">
        <v>77</v>
      </c>
    </row>
    <row r="72" ht="14.5" spans="1:19">
      <c r="A72" s="35" t="s">
        <v>35</v>
      </c>
      <c r="B72" s="26"/>
      <c r="C72" s="26" t="s">
        <v>312</v>
      </c>
      <c r="D72" s="26" t="s">
        <v>218</v>
      </c>
      <c r="E72" s="26" t="s">
        <v>195</v>
      </c>
      <c r="F72" s="28">
        <v>31.54</v>
      </c>
      <c r="G72" s="28">
        <v>31.54</v>
      </c>
      <c r="H72" s="28">
        <v>31.54</v>
      </c>
      <c r="I72" s="28">
        <v>31.54</v>
      </c>
      <c r="J72" s="28">
        <v>31.54</v>
      </c>
      <c r="K72" s="28">
        <v>31.54</v>
      </c>
      <c r="L72" s="28">
        <v>31.54</v>
      </c>
      <c r="M72" s="26"/>
      <c r="O72" s="61" t="s">
        <v>470</v>
      </c>
      <c r="P72" s="51" t="s">
        <v>197</v>
      </c>
      <c r="Q72" s="69" t="s">
        <v>472</v>
      </c>
      <c r="R72">
        <v>0.0628996208422015</v>
      </c>
      <c r="S72" s="61" t="s">
        <v>77</v>
      </c>
    </row>
    <row r="73" ht="14.5" spans="1:19">
      <c r="A73" s="35" t="s">
        <v>113</v>
      </c>
      <c r="B73" s="26"/>
      <c r="C73" s="26" t="s">
        <v>313</v>
      </c>
      <c r="D73" s="26" t="s">
        <v>222</v>
      </c>
      <c r="E73" s="26" t="s">
        <v>195</v>
      </c>
      <c r="F73" s="28">
        <v>1</v>
      </c>
      <c r="G73" s="28">
        <v>1</v>
      </c>
      <c r="H73" s="28">
        <v>1</v>
      </c>
      <c r="I73" s="28">
        <v>1</v>
      </c>
      <c r="J73" s="28">
        <v>1</v>
      </c>
      <c r="K73" s="28">
        <v>1</v>
      </c>
      <c r="L73" s="28">
        <v>1</v>
      </c>
      <c r="M73" s="26"/>
      <c r="O73" s="61" t="s">
        <v>470</v>
      </c>
      <c r="P73" s="51" t="s">
        <v>197</v>
      </c>
      <c r="Q73" s="69" t="s">
        <v>473</v>
      </c>
      <c r="R73">
        <v>0.0134535300134709</v>
      </c>
      <c r="S73" s="61" t="s">
        <v>77</v>
      </c>
    </row>
    <row r="74" ht="14.5" spans="1:19">
      <c r="A74" s="35"/>
      <c r="B74" s="26"/>
      <c r="C74" s="26"/>
      <c r="D74" s="26"/>
      <c r="E74" s="26"/>
      <c r="F74" s="28"/>
      <c r="G74" s="28"/>
      <c r="H74" s="28"/>
      <c r="I74" s="28"/>
      <c r="J74" s="28"/>
      <c r="K74" s="28"/>
      <c r="L74" s="28"/>
      <c r="M74" s="26"/>
      <c r="O74" s="65" t="s">
        <v>470</v>
      </c>
      <c r="P74" s="51" t="s">
        <v>197</v>
      </c>
      <c r="Q74" s="69" t="s">
        <v>474</v>
      </c>
      <c r="R74">
        <v>0.0148556186702159</v>
      </c>
      <c r="S74" s="61" t="s">
        <v>77</v>
      </c>
    </row>
    <row r="75" ht="14.5" spans="1:19">
      <c r="A75" s="26"/>
      <c r="B75" s="26"/>
      <c r="C75" s="26"/>
      <c r="D75" s="26"/>
      <c r="E75" s="26"/>
      <c r="F75" s="28"/>
      <c r="G75" s="28"/>
      <c r="H75" s="28"/>
      <c r="I75" s="28"/>
      <c r="J75" s="28"/>
      <c r="K75" s="28"/>
      <c r="L75" s="28"/>
      <c r="M75" s="26"/>
      <c r="O75" s="61" t="s">
        <v>470</v>
      </c>
      <c r="P75" s="51" t="s">
        <v>197</v>
      </c>
      <c r="Q75" s="69" t="s">
        <v>475</v>
      </c>
      <c r="R75">
        <v>0.00700920409079652</v>
      </c>
      <c r="S75" s="61" t="s">
        <v>77</v>
      </c>
    </row>
    <row r="76" ht="14.5" spans="1:19">
      <c r="A76" s="26"/>
      <c r="B76" s="26"/>
      <c r="C76" s="26"/>
      <c r="D76" s="26"/>
      <c r="E76" s="26"/>
      <c r="F76" s="28"/>
      <c r="G76" s="28"/>
      <c r="H76" s="28"/>
      <c r="I76" s="28"/>
      <c r="J76" s="28"/>
      <c r="K76" s="28"/>
      <c r="L76" s="28"/>
      <c r="M76" s="26"/>
      <c r="O76" s="61" t="s">
        <v>470</v>
      </c>
      <c r="P76" s="51" t="s">
        <v>197</v>
      </c>
      <c r="Q76" s="69" t="s">
        <v>476</v>
      </c>
      <c r="R76">
        <v>0.00149919087497592</v>
      </c>
      <c r="S76" s="61" t="s">
        <v>77</v>
      </c>
    </row>
    <row r="77" ht="14.5" spans="1:19">
      <c r="A77" s="26"/>
      <c r="B77" s="26"/>
      <c r="C77" s="26"/>
      <c r="D77" s="26"/>
      <c r="E77" s="44" t="s">
        <v>420</v>
      </c>
      <c r="F77" s="26"/>
      <c r="G77" s="26"/>
      <c r="H77" s="26"/>
      <c r="I77" s="26"/>
      <c r="J77" s="26"/>
      <c r="K77" s="26"/>
      <c r="L77" s="26"/>
      <c r="O77" s="61" t="s">
        <v>470</v>
      </c>
      <c r="P77" s="51" t="s">
        <v>197</v>
      </c>
      <c r="Q77" s="69" t="s">
        <v>477</v>
      </c>
      <c r="R77">
        <v>0.0963716523333071</v>
      </c>
      <c r="S77" s="61" t="s">
        <v>77</v>
      </c>
    </row>
    <row r="78" ht="15.25" spans="1:19">
      <c r="A78" s="26"/>
      <c r="B78" s="26"/>
      <c r="C78" s="45" t="s">
        <v>13</v>
      </c>
      <c r="D78" s="45" t="s">
        <v>391</v>
      </c>
      <c r="E78" s="45" t="s">
        <v>5</v>
      </c>
      <c r="F78" s="27" t="s">
        <v>393</v>
      </c>
      <c r="G78" s="27" t="s">
        <v>394</v>
      </c>
      <c r="H78" s="27" t="s">
        <v>395</v>
      </c>
      <c r="I78" s="27" t="s">
        <v>396</v>
      </c>
      <c r="J78" s="27" t="s">
        <v>397</v>
      </c>
      <c r="K78" s="27" t="s">
        <v>398</v>
      </c>
      <c r="L78" s="27" t="s">
        <v>399</v>
      </c>
      <c r="O78" s="65" t="s">
        <v>470</v>
      </c>
      <c r="P78" s="51" t="s">
        <v>197</v>
      </c>
      <c r="Q78" s="69" t="s">
        <v>478</v>
      </c>
      <c r="R78">
        <v>0.0454702422542472</v>
      </c>
      <c r="S78" s="61" t="s">
        <v>77</v>
      </c>
    </row>
    <row r="79" ht="14.5" spans="1:19">
      <c r="A79" s="35" t="s">
        <v>35</v>
      </c>
      <c r="B79" s="26"/>
      <c r="C79" s="26" t="s">
        <v>294</v>
      </c>
      <c r="D79" s="26" t="s">
        <v>218</v>
      </c>
      <c r="E79" s="26" t="s">
        <v>177</v>
      </c>
      <c r="F79" s="28">
        <f>AVERAGE('[2]TechCooling-RES'!$G$87:$G$90)</f>
        <v>0.0191751732011632</v>
      </c>
      <c r="G79" s="28">
        <f>AVERAGE('[2]TechCooling-RES'!$H$87:$H$90)</f>
        <v>0.0408461345829194</v>
      </c>
      <c r="H79" s="28">
        <f>AVERAGE('[2]TechCooling-RES'!$I$87:$I$90)</f>
        <v>0.0369783197885274</v>
      </c>
      <c r="I79" s="28">
        <f>AVERAGE('[2]TechCooling-RES'!$J$87:$J$90)</f>
        <v>0.0366371342692034</v>
      </c>
      <c r="J79" s="28">
        <f>AVERAGE('[2]TechCooling-RES'!$K$87:$K$90)</f>
        <v>0.0115083408216339</v>
      </c>
      <c r="K79" s="28">
        <f>AVERAGE('[2]TechCooling-RES'!$L$87:$L$90)</f>
        <v>0.00475196695875386</v>
      </c>
      <c r="L79" s="28">
        <f>AVERAGE('[2]TechCooling-RES'!$M$87:$M$90)</f>
        <v>0.0118816776760031</v>
      </c>
      <c r="M79" s="47"/>
      <c r="N79" s="46"/>
      <c r="O79" s="61" t="s">
        <v>470</v>
      </c>
      <c r="P79" s="51" t="s">
        <v>197</v>
      </c>
      <c r="Q79" s="69" t="s">
        <v>479</v>
      </c>
      <c r="R79">
        <v>0.00972557959326953</v>
      </c>
      <c r="S79" s="61" t="s">
        <v>77</v>
      </c>
    </row>
    <row r="80" ht="14.5" spans="1:19">
      <c r="A80" s="35" t="s">
        <v>113</v>
      </c>
      <c r="B80" s="26"/>
      <c r="C80" s="26" t="s">
        <v>295</v>
      </c>
      <c r="D80" s="26" t="s">
        <v>222</v>
      </c>
      <c r="E80" s="26" t="s">
        <v>177</v>
      </c>
      <c r="F80" s="28">
        <f>F79</f>
        <v>0.0191751732011632</v>
      </c>
      <c r="G80" s="28">
        <f t="shared" ref="G80:L80" si="16">G79</f>
        <v>0.0408461345829194</v>
      </c>
      <c r="H80" s="28">
        <f t="shared" si="16"/>
        <v>0.0369783197885274</v>
      </c>
      <c r="I80" s="28">
        <f t="shared" si="16"/>
        <v>0.0366371342692034</v>
      </c>
      <c r="J80" s="28">
        <f t="shared" si="16"/>
        <v>0.0115083408216339</v>
      </c>
      <c r="K80" s="28">
        <f t="shared" si="16"/>
        <v>0.00475196695875386</v>
      </c>
      <c r="L80" s="28">
        <f t="shared" si="16"/>
        <v>0.0118816776760031</v>
      </c>
      <c r="M80" s="47"/>
      <c r="N80" s="46"/>
      <c r="O80" s="61" t="s">
        <v>470</v>
      </c>
      <c r="P80" s="51" t="s">
        <v>197</v>
      </c>
      <c r="Q80" s="69" t="s">
        <v>480</v>
      </c>
      <c r="R80">
        <v>0.347068325725956</v>
      </c>
      <c r="S80" s="61" t="s">
        <v>77</v>
      </c>
    </row>
    <row r="81" ht="14.5" spans="1:19">
      <c r="A81" s="35" t="s">
        <v>35</v>
      </c>
      <c r="B81" s="26"/>
      <c r="C81" s="26" t="s">
        <v>296</v>
      </c>
      <c r="D81" s="26" t="s">
        <v>218</v>
      </c>
      <c r="E81" s="26" t="s">
        <v>179</v>
      </c>
      <c r="F81" s="28">
        <f t="shared" ref="F81:F98" si="17">F80</f>
        <v>0.0191751732011632</v>
      </c>
      <c r="G81" s="28">
        <f t="shared" ref="G81:G98" si="18">G80</f>
        <v>0.0408461345829194</v>
      </c>
      <c r="H81" s="28">
        <f t="shared" ref="H81:H98" si="19">H80</f>
        <v>0.0369783197885274</v>
      </c>
      <c r="I81" s="28">
        <f t="shared" ref="I81:I98" si="20">I80</f>
        <v>0.0366371342692034</v>
      </c>
      <c r="J81" s="28">
        <f t="shared" ref="J81:J98" si="21">J80</f>
        <v>0.0115083408216339</v>
      </c>
      <c r="K81" s="28">
        <f t="shared" ref="K81:K98" si="22">K80</f>
        <v>0.00475196695875386</v>
      </c>
      <c r="L81" s="28">
        <f t="shared" ref="L81:L98" si="23">L80</f>
        <v>0.0118816776760031</v>
      </c>
      <c r="M81" s="47"/>
      <c r="N81" s="46"/>
      <c r="O81" s="61" t="s">
        <v>470</v>
      </c>
      <c r="P81" s="51" t="s">
        <v>197</v>
      </c>
      <c r="Q81" s="69" t="s">
        <v>481</v>
      </c>
      <c r="R81">
        <v>0.184620932812755</v>
      </c>
      <c r="S81" s="61" t="s">
        <v>77</v>
      </c>
    </row>
    <row r="82" ht="14.5" spans="1:19">
      <c r="A82" s="35" t="s">
        <v>113</v>
      </c>
      <c r="B82" s="26"/>
      <c r="C82" s="26" t="s">
        <v>297</v>
      </c>
      <c r="D82" s="26" t="s">
        <v>222</v>
      </c>
      <c r="E82" s="26" t="s">
        <v>179</v>
      </c>
      <c r="F82" s="28">
        <f t="shared" si="17"/>
        <v>0.0191751732011632</v>
      </c>
      <c r="G82" s="28">
        <f t="shared" si="18"/>
        <v>0.0408461345829194</v>
      </c>
      <c r="H82" s="28">
        <f t="shared" si="19"/>
        <v>0.0369783197885274</v>
      </c>
      <c r="I82" s="28">
        <f t="shared" si="20"/>
        <v>0.0366371342692034</v>
      </c>
      <c r="J82" s="28">
        <f t="shared" si="21"/>
        <v>0.0115083408216339</v>
      </c>
      <c r="K82" s="28">
        <f t="shared" si="22"/>
        <v>0.00475196695875386</v>
      </c>
      <c r="L82" s="28">
        <f t="shared" si="23"/>
        <v>0.0118816776760031</v>
      </c>
      <c r="M82" s="47"/>
      <c r="N82" s="46"/>
      <c r="O82" s="66" t="s">
        <v>470</v>
      </c>
      <c r="P82" s="51" t="s">
        <v>197</v>
      </c>
      <c r="Q82" s="70" t="s">
        <v>482</v>
      </c>
      <c r="R82">
        <v>0.0837138508371387</v>
      </c>
      <c r="S82" s="71" t="s">
        <v>77</v>
      </c>
    </row>
    <row r="83" ht="14.5" spans="1:19">
      <c r="A83" s="35" t="s">
        <v>35</v>
      </c>
      <c r="B83" s="26"/>
      <c r="C83" s="26" t="s">
        <v>298</v>
      </c>
      <c r="D83" s="26" t="s">
        <v>218</v>
      </c>
      <c r="E83" s="26" t="s">
        <v>181</v>
      </c>
      <c r="F83" s="28">
        <f t="shared" si="17"/>
        <v>0.0191751732011632</v>
      </c>
      <c r="G83" s="28">
        <f t="shared" si="18"/>
        <v>0.0408461345829194</v>
      </c>
      <c r="H83" s="28">
        <f t="shared" si="19"/>
        <v>0.0369783197885274</v>
      </c>
      <c r="I83" s="28">
        <f t="shared" si="20"/>
        <v>0.0366371342692034</v>
      </c>
      <c r="J83" s="28">
        <f t="shared" si="21"/>
        <v>0.0115083408216339</v>
      </c>
      <c r="K83" s="28">
        <f t="shared" si="22"/>
        <v>0.00475196695875386</v>
      </c>
      <c r="L83" s="28">
        <f t="shared" si="23"/>
        <v>0.0118816776760031</v>
      </c>
      <c r="M83" s="48"/>
      <c r="N83" s="26"/>
      <c r="O83" s="61" t="s">
        <v>470</v>
      </c>
      <c r="P83" s="51" t="s">
        <v>199</v>
      </c>
      <c r="Q83" s="69" t="s">
        <v>471</v>
      </c>
      <c r="R83">
        <v>0.133312251951666</v>
      </c>
      <c r="S83" s="61" t="s">
        <v>77</v>
      </c>
    </row>
    <row r="84" ht="14.5" spans="1:19">
      <c r="A84" s="35" t="s">
        <v>113</v>
      </c>
      <c r="B84" s="26"/>
      <c r="C84" s="26" t="s">
        <v>299</v>
      </c>
      <c r="D84" s="26" t="s">
        <v>222</v>
      </c>
      <c r="E84" s="26" t="s">
        <v>181</v>
      </c>
      <c r="F84" s="28">
        <f t="shared" si="17"/>
        <v>0.0191751732011632</v>
      </c>
      <c r="G84" s="28">
        <f t="shared" si="18"/>
        <v>0.0408461345829194</v>
      </c>
      <c r="H84" s="28">
        <f t="shared" si="19"/>
        <v>0.0369783197885274</v>
      </c>
      <c r="I84" s="28">
        <f t="shared" si="20"/>
        <v>0.0366371342692034</v>
      </c>
      <c r="J84" s="28">
        <f t="shared" si="21"/>
        <v>0.0115083408216339</v>
      </c>
      <c r="K84" s="28">
        <f t="shared" si="22"/>
        <v>0.00475196695875386</v>
      </c>
      <c r="L84" s="28">
        <f t="shared" si="23"/>
        <v>0.0118816776760031</v>
      </c>
      <c r="M84" s="48"/>
      <c r="N84" s="26"/>
      <c r="O84" s="61" t="s">
        <v>470</v>
      </c>
      <c r="P84" s="51" t="s">
        <v>199</v>
      </c>
      <c r="Q84" s="69" t="s">
        <v>472</v>
      </c>
      <c r="R84">
        <v>0.0628996208422015</v>
      </c>
      <c r="S84" s="61" t="s">
        <v>77</v>
      </c>
    </row>
    <row r="85" ht="14.5" spans="1:19">
      <c r="A85" s="35" t="s">
        <v>35</v>
      </c>
      <c r="B85" s="26"/>
      <c r="C85" s="26" t="s">
        <v>300</v>
      </c>
      <c r="D85" s="26" t="s">
        <v>218</v>
      </c>
      <c r="E85" s="26" t="s">
        <v>183</v>
      </c>
      <c r="F85" s="28">
        <f t="shared" si="17"/>
        <v>0.0191751732011632</v>
      </c>
      <c r="G85" s="28">
        <f t="shared" si="18"/>
        <v>0.0408461345829194</v>
      </c>
      <c r="H85" s="28">
        <f t="shared" si="19"/>
        <v>0.0369783197885274</v>
      </c>
      <c r="I85" s="28">
        <f t="shared" si="20"/>
        <v>0.0366371342692034</v>
      </c>
      <c r="J85" s="28">
        <f t="shared" si="21"/>
        <v>0.0115083408216339</v>
      </c>
      <c r="K85" s="28">
        <f t="shared" si="22"/>
        <v>0.00475196695875386</v>
      </c>
      <c r="L85" s="28">
        <f t="shared" si="23"/>
        <v>0.0118816776760031</v>
      </c>
      <c r="M85" s="48"/>
      <c r="N85" s="26"/>
      <c r="O85" s="61" t="s">
        <v>470</v>
      </c>
      <c r="P85" s="51" t="s">
        <v>199</v>
      </c>
      <c r="Q85" s="69" t="s">
        <v>473</v>
      </c>
      <c r="R85">
        <v>0.0134535300134709</v>
      </c>
      <c r="S85" s="61" t="s">
        <v>77</v>
      </c>
    </row>
    <row r="86" ht="14.5" spans="1:19">
      <c r="A86" s="35" t="s">
        <v>113</v>
      </c>
      <c r="B86" s="26"/>
      <c r="C86" s="26" t="s">
        <v>301</v>
      </c>
      <c r="D86" s="26" t="s">
        <v>222</v>
      </c>
      <c r="E86" s="26" t="s">
        <v>183</v>
      </c>
      <c r="F86" s="28">
        <f t="shared" si="17"/>
        <v>0.0191751732011632</v>
      </c>
      <c r="G86" s="28">
        <f t="shared" si="18"/>
        <v>0.0408461345829194</v>
      </c>
      <c r="H86" s="28">
        <f t="shared" si="19"/>
        <v>0.0369783197885274</v>
      </c>
      <c r="I86" s="28">
        <f t="shared" si="20"/>
        <v>0.0366371342692034</v>
      </c>
      <c r="J86" s="28">
        <f t="shared" si="21"/>
        <v>0.0115083408216339</v>
      </c>
      <c r="K86" s="28">
        <f t="shared" si="22"/>
        <v>0.00475196695875386</v>
      </c>
      <c r="L86" s="28">
        <f t="shared" si="23"/>
        <v>0.0118816776760031</v>
      </c>
      <c r="M86" s="48"/>
      <c r="N86" s="26"/>
      <c r="O86" s="65" t="s">
        <v>470</v>
      </c>
      <c r="P86" s="51" t="s">
        <v>199</v>
      </c>
      <c r="Q86" s="69" t="s">
        <v>474</v>
      </c>
      <c r="R86">
        <v>0.0148556186702159</v>
      </c>
      <c r="S86" s="61" t="s">
        <v>77</v>
      </c>
    </row>
    <row r="87" ht="14.5" spans="1:19">
      <c r="A87" s="35" t="s">
        <v>35</v>
      </c>
      <c r="B87" s="26"/>
      <c r="C87" s="26" t="s">
        <v>302</v>
      </c>
      <c r="D87" s="26" t="s">
        <v>218</v>
      </c>
      <c r="E87" s="26" t="s">
        <v>185</v>
      </c>
      <c r="F87" s="28">
        <f t="shared" si="17"/>
        <v>0.0191751732011632</v>
      </c>
      <c r="G87" s="28">
        <f t="shared" si="18"/>
        <v>0.0408461345829194</v>
      </c>
      <c r="H87" s="28">
        <f t="shared" si="19"/>
        <v>0.0369783197885274</v>
      </c>
      <c r="I87" s="28">
        <f t="shared" si="20"/>
        <v>0.0366371342692034</v>
      </c>
      <c r="J87" s="28">
        <f t="shared" si="21"/>
        <v>0.0115083408216339</v>
      </c>
      <c r="K87" s="28">
        <f t="shared" si="22"/>
        <v>0.00475196695875386</v>
      </c>
      <c r="L87" s="28">
        <f t="shared" si="23"/>
        <v>0.0118816776760031</v>
      </c>
      <c r="M87" s="48"/>
      <c r="N87" s="26"/>
      <c r="O87" s="61" t="s">
        <v>470</v>
      </c>
      <c r="P87" s="51" t="s">
        <v>199</v>
      </c>
      <c r="Q87" s="69" t="s">
        <v>475</v>
      </c>
      <c r="R87">
        <v>0.00700920409079652</v>
      </c>
      <c r="S87" s="61" t="s">
        <v>77</v>
      </c>
    </row>
    <row r="88" ht="14.5" spans="1:19">
      <c r="A88" s="35" t="s">
        <v>113</v>
      </c>
      <c r="B88" s="26"/>
      <c r="C88" s="26" t="s">
        <v>303</v>
      </c>
      <c r="D88" s="26" t="s">
        <v>222</v>
      </c>
      <c r="E88" s="26" t="s">
        <v>185</v>
      </c>
      <c r="F88" s="28">
        <f t="shared" si="17"/>
        <v>0.0191751732011632</v>
      </c>
      <c r="G88" s="28">
        <f t="shared" si="18"/>
        <v>0.0408461345829194</v>
      </c>
      <c r="H88" s="28">
        <f t="shared" si="19"/>
        <v>0.0369783197885274</v>
      </c>
      <c r="I88" s="28">
        <f t="shared" si="20"/>
        <v>0.0366371342692034</v>
      </c>
      <c r="J88" s="28">
        <f t="shared" si="21"/>
        <v>0.0115083408216339</v>
      </c>
      <c r="K88" s="28">
        <f t="shared" si="22"/>
        <v>0.00475196695875386</v>
      </c>
      <c r="L88" s="28">
        <f t="shared" si="23"/>
        <v>0.0118816776760031</v>
      </c>
      <c r="M88" s="48"/>
      <c r="N88" s="26"/>
      <c r="O88" s="61" t="s">
        <v>470</v>
      </c>
      <c r="P88" s="51" t="s">
        <v>199</v>
      </c>
      <c r="Q88" s="69" t="s">
        <v>476</v>
      </c>
      <c r="R88">
        <v>0.00149919087497592</v>
      </c>
      <c r="S88" s="61" t="s">
        <v>77</v>
      </c>
    </row>
    <row r="89" ht="14.5" spans="1:19">
      <c r="A89" s="35" t="s">
        <v>35</v>
      </c>
      <c r="B89" s="26"/>
      <c r="C89" s="26" t="s">
        <v>304</v>
      </c>
      <c r="D89" s="26" t="s">
        <v>218</v>
      </c>
      <c r="E89" s="26" t="s">
        <v>187</v>
      </c>
      <c r="F89" s="28">
        <f t="shared" si="17"/>
        <v>0.0191751732011632</v>
      </c>
      <c r="G89" s="28">
        <f t="shared" si="18"/>
        <v>0.0408461345829194</v>
      </c>
      <c r="H89" s="28">
        <f t="shared" si="19"/>
        <v>0.0369783197885274</v>
      </c>
      <c r="I89" s="28">
        <f t="shared" si="20"/>
        <v>0.0366371342692034</v>
      </c>
      <c r="J89" s="28">
        <f t="shared" si="21"/>
        <v>0.0115083408216339</v>
      </c>
      <c r="K89" s="28">
        <f t="shared" si="22"/>
        <v>0.00475196695875386</v>
      </c>
      <c r="L89" s="28">
        <f t="shared" si="23"/>
        <v>0.0118816776760031</v>
      </c>
      <c r="M89" s="48"/>
      <c r="N89" s="26"/>
      <c r="O89" s="61" t="s">
        <v>470</v>
      </c>
      <c r="P89" s="51" t="s">
        <v>199</v>
      </c>
      <c r="Q89" s="69" t="s">
        <v>477</v>
      </c>
      <c r="R89">
        <v>0.0963716523333071</v>
      </c>
      <c r="S89" s="61" t="s">
        <v>77</v>
      </c>
    </row>
    <row r="90" ht="14.5" spans="1:19">
      <c r="A90" s="35" t="s">
        <v>113</v>
      </c>
      <c r="B90" s="26"/>
      <c r="C90" s="26" t="s">
        <v>305</v>
      </c>
      <c r="D90" s="26" t="s">
        <v>222</v>
      </c>
      <c r="E90" s="26" t="s">
        <v>187</v>
      </c>
      <c r="F90" s="28">
        <f t="shared" si="17"/>
        <v>0.0191751732011632</v>
      </c>
      <c r="G90" s="28">
        <f t="shared" si="18"/>
        <v>0.0408461345829194</v>
      </c>
      <c r="H90" s="28">
        <f t="shared" si="19"/>
        <v>0.0369783197885274</v>
      </c>
      <c r="I90" s="28">
        <f t="shared" si="20"/>
        <v>0.0366371342692034</v>
      </c>
      <c r="J90" s="28">
        <f t="shared" si="21"/>
        <v>0.0115083408216339</v>
      </c>
      <c r="K90" s="28">
        <f t="shared" si="22"/>
        <v>0.00475196695875386</v>
      </c>
      <c r="L90" s="28">
        <f t="shared" si="23"/>
        <v>0.0118816776760031</v>
      </c>
      <c r="M90" s="48"/>
      <c r="N90" s="26"/>
      <c r="O90" s="65" t="s">
        <v>470</v>
      </c>
      <c r="P90" s="51" t="s">
        <v>199</v>
      </c>
      <c r="Q90" s="69" t="s">
        <v>478</v>
      </c>
      <c r="R90">
        <v>0.0454702422542472</v>
      </c>
      <c r="S90" s="61" t="s">
        <v>77</v>
      </c>
    </row>
    <row r="91" ht="14.5" spans="1:19">
      <c r="A91" s="35" t="s">
        <v>35</v>
      </c>
      <c r="B91" s="26"/>
      <c r="C91" s="26" t="s">
        <v>306</v>
      </c>
      <c r="D91" s="26" t="s">
        <v>218</v>
      </c>
      <c r="E91" s="26" t="s">
        <v>189</v>
      </c>
      <c r="F91" s="28">
        <f t="shared" si="17"/>
        <v>0.0191751732011632</v>
      </c>
      <c r="G91" s="28">
        <f t="shared" si="18"/>
        <v>0.0408461345829194</v>
      </c>
      <c r="H91" s="28">
        <f t="shared" si="19"/>
        <v>0.0369783197885274</v>
      </c>
      <c r="I91" s="28">
        <f t="shared" si="20"/>
        <v>0.0366371342692034</v>
      </c>
      <c r="J91" s="28">
        <f t="shared" si="21"/>
        <v>0.0115083408216339</v>
      </c>
      <c r="K91" s="28">
        <f t="shared" si="22"/>
        <v>0.00475196695875386</v>
      </c>
      <c r="L91" s="28">
        <f t="shared" si="23"/>
        <v>0.0118816776760031</v>
      </c>
      <c r="M91" s="48"/>
      <c r="O91" s="61" t="s">
        <v>470</v>
      </c>
      <c r="P91" s="51" t="s">
        <v>199</v>
      </c>
      <c r="Q91" s="69" t="s">
        <v>479</v>
      </c>
      <c r="R91">
        <v>0.00972557959326953</v>
      </c>
      <c r="S91" s="61" t="s">
        <v>77</v>
      </c>
    </row>
    <row r="92" ht="14.5" spans="1:19">
      <c r="A92" s="35" t="s">
        <v>113</v>
      </c>
      <c r="B92" s="26"/>
      <c r="C92" s="26" t="s">
        <v>307</v>
      </c>
      <c r="D92" s="26" t="s">
        <v>222</v>
      </c>
      <c r="E92" s="26" t="s">
        <v>189</v>
      </c>
      <c r="F92" s="28">
        <f t="shared" si="17"/>
        <v>0.0191751732011632</v>
      </c>
      <c r="G92" s="28">
        <f t="shared" si="18"/>
        <v>0.0408461345829194</v>
      </c>
      <c r="H92" s="28">
        <f t="shared" si="19"/>
        <v>0.0369783197885274</v>
      </c>
      <c r="I92" s="28">
        <f t="shared" si="20"/>
        <v>0.0366371342692034</v>
      </c>
      <c r="J92" s="28">
        <f t="shared" si="21"/>
        <v>0.0115083408216339</v>
      </c>
      <c r="K92" s="28">
        <f t="shared" si="22"/>
        <v>0.00475196695875386</v>
      </c>
      <c r="L92" s="28">
        <f t="shared" si="23"/>
        <v>0.0118816776760031</v>
      </c>
      <c r="O92" s="61" t="s">
        <v>470</v>
      </c>
      <c r="P92" s="51" t="s">
        <v>199</v>
      </c>
      <c r="Q92" s="69" t="s">
        <v>480</v>
      </c>
      <c r="R92">
        <v>0.347068325725956</v>
      </c>
      <c r="S92" s="61" t="s">
        <v>77</v>
      </c>
    </row>
    <row r="93" ht="14.5" spans="1:19">
      <c r="A93" s="35" t="s">
        <v>35</v>
      </c>
      <c r="B93" s="26"/>
      <c r="C93" s="26" t="s">
        <v>308</v>
      </c>
      <c r="D93" s="26" t="s">
        <v>218</v>
      </c>
      <c r="E93" s="26" t="s">
        <v>191</v>
      </c>
      <c r="F93" s="28">
        <f t="shared" si="17"/>
        <v>0.0191751732011632</v>
      </c>
      <c r="G93" s="28">
        <f t="shared" si="18"/>
        <v>0.0408461345829194</v>
      </c>
      <c r="H93" s="28">
        <f t="shared" si="19"/>
        <v>0.0369783197885274</v>
      </c>
      <c r="I93" s="28">
        <f t="shared" si="20"/>
        <v>0.0366371342692034</v>
      </c>
      <c r="J93" s="28">
        <f t="shared" si="21"/>
        <v>0.0115083408216339</v>
      </c>
      <c r="K93" s="28">
        <f t="shared" si="22"/>
        <v>0.00475196695875386</v>
      </c>
      <c r="L93" s="28">
        <f t="shared" si="23"/>
        <v>0.0118816776760031</v>
      </c>
      <c r="O93" s="61" t="s">
        <v>470</v>
      </c>
      <c r="P93" s="51" t="s">
        <v>199</v>
      </c>
      <c r="Q93" s="69" t="s">
        <v>481</v>
      </c>
      <c r="R93">
        <v>0.184620932812755</v>
      </c>
      <c r="S93" s="61" t="s">
        <v>77</v>
      </c>
    </row>
    <row r="94" ht="14.5" spans="1:19">
      <c r="A94" s="35" t="s">
        <v>113</v>
      </c>
      <c r="B94" s="26"/>
      <c r="C94" s="26" t="s">
        <v>309</v>
      </c>
      <c r="D94" s="26" t="s">
        <v>222</v>
      </c>
      <c r="E94" s="26" t="s">
        <v>191</v>
      </c>
      <c r="F94" s="28">
        <f t="shared" si="17"/>
        <v>0.0191751732011632</v>
      </c>
      <c r="G94" s="28">
        <f t="shared" si="18"/>
        <v>0.0408461345829194</v>
      </c>
      <c r="H94" s="28">
        <f t="shared" si="19"/>
        <v>0.0369783197885274</v>
      </c>
      <c r="I94" s="28">
        <f t="shared" si="20"/>
        <v>0.0366371342692034</v>
      </c>
      <c r="J94" s="28">
        <f t="shared" si="21"/>
        <v>0.0115083408216339</v>
      </c>
      <c r="K94" s="28">
        <f t="shared" si="22"/>
        <v>0.00475196695875386</v>
      </c>
      <c r="L94" s="28">
        <f t="shared" si="23"/>
        <v>0.0118816776760031</v>
      </c>
      <c r="M94" s="26"/>
      <c r="O94" s="66" t="s">
        <v>470</v>
      </c>
      <c r="P94" s="51" t="s">
        <v>199</v>
      </c>
      <c r="Q94" s="70" t="s">
        <v>482</v>
      </c>
      <c r="R94">
        <v>0.0837138508371387</v>
      </c>
      <c r="S94" s="71" t="s">
        <v>77</v>
      </c>
    </row>
    <row r="95" ht="14.5" spans="1:19">
      <c r="A95" s="35" t="s">
        <v>35</v>
      </c>
      <c r="B95" s="26"/>
      <c r="C95" s="26" t="s">
        <v>310</v>
      </c>
      <c r="D95" s="26" t="s">
        <v>218</v>
      </c>
      <c r="E95" s="26" t="s">
        <v>193</v>
      </c>
      <c r="F95" s="28">
        <f t="shared" si="17"/>
        <v>0.0191751732011632</v>
      </c>
      <c r="G95" s="28">
        <f t="shared" si="18"/>
        <v>0.0408461345829194</v>
      </c>
      <c r="H95" s="28">
        <f t="shared" si="19"/>
        <v>0.0369783197885274</v>
      </c>
      <c r="I95" s="28">
        <f t="shared" si="20"/>
        <v>0.0366371342692034</v>
      </c>
      <c r="J95" s="28">
        <f t="shared" si="21"/>
        <v>0.0115083408216339</v>
      </c>
      <c r="K95" s="28">
        <f t="shared" si="22"/>
        <v>0.00475196695875386</v>
      </c>
      <c r="L95" s="28">
        <f t="shared" si="23"/>
        <v>0.0118816776760031</v>
      </c>
      <c r="M95" s="26"/>
      <c r="O95" s="61" t="s">
        <v>470</v>
      </c>
      <c r="P95" s="51" t="s">
        <v>201</v>
      </c>
      <c r="Q95" s="69" t="s">
        <v>471</v>
      </c>
      <c r="R95">
        <v>0.133312251951666</v>
      </c>
      <c r="S95" s="61" t="s">
        <v>77</v>
      </c>
    </row>
    <row r="96" ht="14.5" spans="1:19">
      <c r="A96" s="35" t="s">
        <v>113</v>
      </c>
      <c r="B96" s="26"/>
      <c r="C96" s="26" t="s">
        <v>311</v>
      </c>
      <c r="D96" s="26" t="s">
        <v>222</v>
      </c>
      <c r="E96" s="26" t="s">
        <v>193</v>
      </c>
      <c r="F96" s="28">
        <f t="shared" si="17"/>
        <v>0.0191751732011632</v>
      </c>
      <c r="G96" s="28">
        <f t="shared" si="18"/>
        <v>0.0408461345829194</v>
      </c>
      <c r="H96" s="28">
        <f t="shared" si="19"/>
        <v>0.0369783197885274</v>
      </c>
      <c r="I96" s="28">
        <f t="shared" si="20"/>
        <v>0.0366371342692034</v>
      </c>
      <c r="J96" s="28">
        <f t="shared" si="21"/>
        <v>0.0115083408216339</v>
      </c>
      <c r="K96" s="28">
        <f t="shared" si="22"/>
        <v>0.00475196695875386</v>
      </c>
      <c r="L96" s="28">
        <f t="shared" si="23"/>
        <v>0.0118816776760031</v>
      </c>
      <c r="M96" s="26"/>
      <c r="O96" s="61" t="s">
        <v>470</v>
      </c>
      <c r="P96" s="51" t="s">
        <v>201</v>
      </c>
      <c r="Q96" s="69" t="s">
        <v>472</v>
      </c>
      <c r="R96">
        <v>0.0628996208422015</v>
      </c>
      <c r="S96" s="61" t="s">
        <v>77</v>
      </c>
    </row>
    <row r="97" ht="14.5" spans="1:19">
      <c r="A97" s="35" t="s">
        <v>35</v>
      </c>
      <c r="B97" s="26"/>
      <c r="C97" s="26" t="s">
        <v>312</v>
      </c>
      <c r="D97" s="26" t="s">
        <v>218</v>
      </c>
      <c r="E97" s="26" t="s">
        <v>195</v>
      </c>
      <c r="F97" s="28">
        <f t="shared" si="17"/>
        <v>0.0191751732011632</v>
      </c>
      <c r="G97" s="28">
        <f t="shared" si="18"/>
        <v>0.0408461345829194</v>
      </c>
      <c r="H97" s="28">
        <f t="shared" si="19"/>
        <v>0.0369783197885274</v>
      </c>
      <c r="I97" s="28">
        <f t="shared" si="20"/>
        <v>0.0366371342692034</v>
      </c>
      <c r="J97" s="28">
        <f t="shared" si="21"/>
        <v>0.0115083408216339</v>
      </c>
      <c r="K97" s="28">
        <f t="shared" si="22"/>
        <v>0.00475196695875386</v>
      </c>
      <c r="L97" s="28">
        <f t="shared" si="23"/>
        <v>0.0118816776760031</v>
      </c>
      <c r="M97" s="26"/>
      <c r="O97" s="61" t="s">
        <v>470</v>
      </c>
      <c r="P97" s="51" t="s">
        <v>201</v>
      </c>
      <c r="Q97" s="69" t="s">
        <v>473</v>
      </c>
      <c r="R97">
        <v>0.0134535300134709</v>
      </c>
      <c r="S97" s="61" t="s">
        <v>77</v>
      </c>
    </row>
    <row r="98" ht="14.5" spans="1:19">
      <c r="A98" s="35" t="s">
        <v>113</v>
      </c>
      <c r="B98" s="26"/>
      <c r="C98" s="26" t="s">
        <v>313</v>
      </c>
      <c r="D98" s="26" t="s">
        <v>222</v>
      </c>
      <c r="E98" s="26" t="s">
        <v>195</v>
      </c>
      <c r="F98" s="28">
        <f t="shared" si="17"/>
        <v>0.0191751732011632</v>
      </c>
      <c r="G98" s="28">
        <f t="shared" si="18"/>
        <v>0.0408461345829194</v>
      </c>
      <c r="H98" s="28">
        <f t="shared" si="19"/>
        <v>0.0369783197885274</v>
      </c>
      <c r="I98" s="28">
        <f t="shared" si="20"/>
        <v>0.0366371342692034</v>
      </c>
      <c r="J98" s="28">
        <f t="shared" si="21"/>
        <v>0.0115083408216339</v>
      </c>
      <c r="K98" s="28">
        <f t="shared" si="22"/>
        <v>0.00475196695875386</v>
      </c>
      <c r="L98" s="28">
        <f t="shared" si="23"/>
        <v>0.0118816776760031</v>
      </c>
      <c r="M98" s="26"/>
      <c r="O98" s="65" t="s">
        <v>470</v>
      </c>
      <c r="P98" s="51" t="s">
        <v>201</v>
      </c>
      <c r="Q98" s="69" t="s">
        <v>474</v>
      </c>
      <c r="R98">
        <v>0.0148556186702159</v>
      </c>
      <c r="S98" s="61" t="s">
        <v>77</v>
      </c>
    </row>
    <row r="99" ht="14.5" spans="1:19">
      <c r="A99" s="26"/>
      <c r="B99" s="26"/>
      <c r="C99" s="26"/>
      <c r="D99" s="26"/>
      <c r="E99" s="26"/>
      <c r="F99" s="28"/>
      <c r="G99" s="28"/>
      <c r="H99" s="28"/>
      <c r="I99" s="28"/>
      <c r="J99" s="28"/>
      <c r="K99" s="28"/>
      <c r="L99" s="28"/>
      <c r="O99" s="61" t="s">
        <v>470</v>
      </c>
      <c r="P99" s="51" t="s">
        <v>201</v>
      </c>
      <c r="Q99" s="69" t="s">
        <v>475</v>
      </c>
      <c r="R99">
        <v>0.00700920409079652</v>
      </c>
      <c r="S99" s="61" t="s">
        <v>77</v>
      </c>
    </row>
    <row r="100" ht="14.5" spans="1:19">
      <c r="A100" s="26"/>
      <c r="B100" s="26"/>
      <c r="C100" s="26"/>
      <c r="D100" s="26"/>
      <c r="E100" s="26"/>
      <c r="F100" s="28"/>
      <c r="G100" s="28"/>
      <c r="H100" s="28"/>
      <c r="I100" s="28"/>
      <c r="J100" s="28"/>
      <c r="K100" s="28"/>
      <c r="L100" s="28"/>
      <c r="O100" s="61" t="s">
        <v>470</v>
      </c>
      <c r="P100" s="51" t="s">
        <v>201</v>
      </c>
      <c r="Q100" s="69" t="s">
        <v>476</v>
      </c>
      <c r="R100">
        <v>0.00149919087497592</v>
      </c>
      <c r="S100" s="61" t="s">
        <v>77</v>
      </c>
    </row>
    <row r="101" ht="14.5" spans="1:19">
      <c r="A101" s="26"/>
      <c r="B101" s="26"/>
      <c r="C101" s="26"/>
      <c r="D101" s="26"/>
      <c r="E101" s="26"/>
      <c r="F101" s="28"/>
      <c r="G101" s="28"/>
      <c r="H101" s="28"/>
      <c r="I101" s="28"/>
      <c r="J101" s="28"/>
      <c r="K101" s="28"/>
      <c r="L101" s="28"/>
      <c r="O101" s="61" t="s">
        <v>470</v>
      </c>
      <c r="P101" s="51" t="s">
        <v>201</v>
      </c>
      <c r="Q101" s="69" t="s">
        <v>477</v>
      </c>
      <c r="R101">
        <v>0.0963716523333071</v>
      </c>
      <c r="S101" s="61" t="s">
        <v>77</v>
      </c>
    </row>
    <row r="102" ht="14.5" spans="1:19">
      <c r="A102" s="26"/>
      <c r="B102" s="26"/>
      <c r="C102" s="26"/>
      <c r="D102" s="26"/>
      <c r="E102" s="44" t="s">
        <v>404</v>
      </c>
      <c r="F102" s="26"/>
      <c r="G102" s="26"/>
      <c r="H102" s="26"/>
      <c r="I102" s="26"/>
      <c r="J102" s="26"/>
      <c r="K102" s="26"/>
      <c r="L102" s="26"/>
      <c r="O102" s="65" t="s">
        <v>470</v>
      </c>
      <c r="P102" s="51" t="s">
        <v>201</v>
      </c>
      <c r="Q102" s="69" t="s">
        <v>478</v>
      </c>
      <c r="R102">
        <v>0.0454702422542472</v>
      </c>
      <c r="S102" s="61" t="s">
        <v>77</v>
      </c>
    </row>
    <row r="103" ht="15.25" spans="1:19">
      <c r="A103" s="26"/>
      <c r="B103" s="26"/>
      <c r="C103" s="45" t="s">
        <v>13</v>
      </c>
      <c r="D103" s="45" t="s">
        <v>391</v>
      </c>
      <c r="E103" s="45" t="s">
        <v>5</v>
      </c>
      <c r="F103" s="27" t="s">
        <v>393</v>
      </c>
      <c r="G103" s="27" t="s">
        <v>394</v>
      </c>
      <c r="H103" s="27" t="s">
        <v>395</v>
      </c>
      <c r="I103" s="27" t="s">
        <v>396</v>
      </c>
      <c r="J103" s="27" t="s">
        <v>397</v>
      </c>
      <c r="K103" s="27" t="s">
        <v>398</v>
      </c>
      <c r="L103" s="27" t="s">
        <v>399</v>
      </c>
      <c r="O103" s="61" t="s">
        <v>470</v>
      </c>
      <c r="P103" s="51" t="s">
        <v>201</v>
      </c>
      <c r="Q103" s="69" t="s">
        <v>479</v>
      </c>
      <c r="R103">
        <v>0.00972557959326953</v>
      </c>
      <c r="S103" s="61" t="s">
        <v>77</v>
      </c>
    </row>
    <row r="104" ht="14.5" spans="1:19">
      <c r="A104" s="35" t="s">
        <v>35</v>
      </c>
      <c r="B104" s="26"/>
      <c r="C104" s="26" t="s">
        <v>294</v>
      </c>
      <c r="D104" s="26" t="s">
        <v>218</v>
      </c>
      <c r="E104" s="26" t="s">
        <v>177</v>
      </c>
      <c r="F104" s="60">
        <v>10</v>
      </c>
      <c r="G104" s="60">
        <v>10</v>
      </c>
      <c r="H104" s="60">
        <v>10</v>
      </c>
      <c r="I104" s="60">
        <v>10</v>
      </c>
      <c r="J104" s="60">
        <v>10</v>
      </c>
      <c r="K104" s="60">
        <v>10</v>
      </c>
      <c r="L104" s="60">
        <v>10</v>
      </c>
      <c r="M104" s="47"/>
      <c r="N104" s="46"/>
      <c r="O104" s="61" t="s">
        <v>470</v>
      </c>
      <c r="P104" s="51" t="s">
        <v>201</v>
      </c>
      <c r="Q104" s="69" t="s">
        <v>480</v>
      </c>
      <c r="R104">
        <v>0.347068325725956</v>
      </c>
      <c r="S104" s="61" t="s">
        <v>77</v>
      </c>
    </row>
    <row r="105" ht="14.5" spans="1:19">
      <c r="A105" s="35" t="s">
        <v>113</v>
      </c>
      <c r="B105" s="26"/>
      <c r="C105" s="26" t="s">
        <v>295</v>
      </c>
      <c r="D105" s="26" t="s">
        <v>222</v>
      </c>
      <c r="E105" s="26" t="s">
        <v>177</v>
      </c>
      <c r="F105" s="60">
        <v>10</v>
      </c>
      <c r="G105" s="60">
        <v>10</v>
      </c>
      <c r="H105" s="60">
        <v>10</v>
      </c>
      <c r="I105" s="60">
        <v>10</v>
      </c>
      <c r="J105" s="60">
        <v>10</v>
      </c>
      <c r="K105" s="60">
        <v>10</v>
      </c>
      <c r="L105" s="60">
        <v>10</v>
      </c>
      <c r="M105" s="47"/>
      <c r="N105" s="46"/>
      <c r="O105" s="61" t="s">
        <v>470</v>
      </c>
      <c r="P105" s="51" t="s">
        <v>201</v>
      </c>
      <c r="Q105" s="69" t="s">
        <v>481</v>
      </c>
      <c r="R105">
        <v>0.184620932812755</v>
      </c>
      <c r="S105" s="61" t="s">
        <v>77</v>
      </c>
    </row>
    <row r="106" ht="14.5" spans="1:19">
      <c r="A106" s="35" t="s">
        <v>35</v>
      </c>
      <c r="B106" s="26"/>
      <c r="C106" s="26" t="s">
        <v>296</v>
      </c>
      <c r="D106" s="26" t="s">
        <v>218</v>
      </c>
      <c r="E106" s="26" t="s">
        <v>179</v>
      </c>
      <c r="F106" s="60">
        <v>10</v>
      </c>
      <c r="G106" s="60">
        <v>10</v>
      </c>
      <c r="H106" s="60">
        <v>10</v>
      </c>
      <c r="I106" s="60">
        <v>10</v>
      </c>
      <c r="J106" s="60">
        <v>10</v>
      </c>
      <c r="K106" s="60">
        <v>10</v>
      </c>
      <c r="L106" s="60">
        <v>10</v>
      </c>
      <c r="M106" s="47"/>
      <c r="N106" s="46"/>
      <c r="O106" s="66" t="s">
        <v>470</v>
      </c>
      <c r="P106" s="51" t="s">
        <v>201</v>
      </c>
      <c r="Q106" s="70" t="s">
        <v>482</v>
      </c>
      <c r="R106">
        <v>0.0837138508371387</v>
      </c>
      <c r="S106" s="71" t="s">
        <v>77</v>
      </c>
    </row>
    <row r="107" ht="14.5" spans="1:19">
      <c r="A107" s="35" t="s">
        <v>113</v>
      </c>
      <c r="B107" s="26"/>
      <c r="C107" s="26" t="s">
        <v>297</v>
      </c>
      <c r="D107" s="26" t="s">
        <v>222</v>
      </c>
      <c r="E107" s="26" t="s">
        <v>179</v>
      </c>
      <c r="F107" s="60">
        <v>10</v>
      </c>
      <c r="G107" s="60">
        <v>10</v>
      </c>
      <c r="H107" s="60">
        <v>10</v>
      </c>
      <c r="I107" s="60">
        <v>10</v>
      </c>
      <c r="J107" s="60">
        <v>10</v>
      </c>
      <c r="K107" s="60">
        <v>10</v>
      </c>
      <c r="L107" s="60">
        <v>10</v>
      </c>
      <c r="M107" s="47"/>
      <c r="N107" s="46"/>
      <c r="O107" s="61" t="s">
        <v>470</v>
      </c>
      <c r="P107" s="51" t="s">
        <v>203</v>
      </c>
      <c r="Q107" s="69" t="s">
        <v>471</v>
      </c>
      <c r="R107">
        <v>0.133312251951666</v>
      </c>
      <c r="S107" s="61" t="s">
        <v>77</v>
      </c>
    </row>
    <row r="108" ht="14.5" spans="1:19">
      <c r="A108" s="35" t="s">
        <v>35</v>
      </c>
      <c r="B108" s="26"/>
      <c r="C108" s="26" t="s">
        <v>298</v>
      </c>
      <c r="D108" s="26" t="s">
        <v>218</v>
      </c>
      <c r="E108" s="26" t="s">
        <v>181</v>
      </c>
      <c r="F108" s="60">
        <v>10</v>
      </c>
      <c r="G108" s="60">
        <v>10</v>
      </c>
      <c r="H108" s="60">
        <v>10</v>
      </c>
      <c r="I108" s="60">
        <v>10</v>
      </c>
      <c r="J108" s="60">
        <v>10</v>
      </c>
      <c r="K108" s="60">
        <v>10</v>
      </c>
      <c r="L108" s="60">
        <v>10</v>
      </c>
      <c r="M108" s="48"/>
      <c r="N108" s="26"/>
      <c r="O108" s="61" t="s">
        <v>470</v>
      </c>
      <c r="P108" s="51" t="s">
        <v>203</v>
      </c>
      <c r="Q108" s="69" t="s">
        <v>472</v>
      </c>
      <c r="R108">
        <v>0.0628996208422015</v>
      </c>
      <c r="S108" s="61" t="s">
        <v>77</v>
      </c>
    </row>
    <row r="109" ht="14.5" spans="1:19">
      <c r="A109" s="35" t="s">
        <v>113</v>
      </c>
      <c r="B109" s="26"/>
      <c r="C109" s="26" t="s">
        <v>299</v>
      </c>
      <c r="D109" s="26" t="s">
        <v>222</v>
      </c>
      <c r="E109" s="26" t="s">
        <v>181</v>
      </c>
      <c r="F109" s="60">
        <v>10</v>
      </c>
      <c r="G109" s="60">
        <v>10</v>
      </c>
      <c r="H109" s="60">
        <v>10</v>
      </c>
      <c r="I109" s="60">
        <v>10</v>
      </c>
      <c r="J109" s="60">
        <v>10</v>
      </c>
      <c r="K109" s="60">
        <v>10</v>
      </c>
      <c r="L109" s="60">
        <v>10</v>
      </c>
      <c r="M109" s="48"/>
      <c r="N109" s="26"/>
      <c r="O109" s="61" t="s">
        <v>470</v>
      </c>
      <c r="P109" s="51" t="s">
        <v>203</v>
      </c>
      <c r="Q109" s="69" t="s">
        <v>473</v>
      </c>
      <c r="R109">
        <v>0.0134535300134709</v>
      </c>
      <c r="S109" s="61" t="s">
        <v>77</v>
      </c>
    </row>
    <row r="110" ht="14.5" spans="1:19">
      <c r="A110" s="35" t="s">
        <v>35</v>
      </c>
      <c r="B110" s="26"/>
      <c r="C110" s="26" t="s">
        <v>300</v>
      </c>
      <c r="D110" s="26" t="s">
        <v>218</v>
      </c>
      <c r="E110" s="26" t="s">
        <v>183</v>
      </c>
      <c r="F110" s="60">
        <v>10</v>
      </c>
      <c r="G110" s="60">
        <v>10</v>
      </c>
      <c r="H110" s="60">
        <v>10</v>
      </c>
      <c r="I110" s="60">
        <v>10</v>
      </c>
      <c r="J110" s="60">
        <v>10</v>
      </c>
      <c r="K110" s="60">
        <v>10</v>
      </c>
      <c r="L110" s="60">
        <v>10</v>
      </c>
      <c r="M110" s="48"/>
      <c r="N110" s="26"/>
      <c r="O110" s="65" t="s">
        <v>470</v>
      </c>
      <c r="P110" s="51" t="s">
        <v>203</v>
      </c>
      <c r="Q110" s="69" t="s">
        <v>474</v>
      </c>
      <c r="R110">
        <v>0.0148556186702159</v>
      </c>
      <c r="S110" s="61" t="s">
        <v>77</v>
      </c>
    </row>
    <row r="111" ht="14.5" spans="1:19">
      <c r="A111" s="35" t="s">
        <v>113</v>
      </c>
      <c r="B111" s="26"/>
      <c r="C111" s="26" t="s">
        <v>301</v>
      </c>
      <c r="D111" s="26" t="s">
        <v>222</v>
      </c>
      <c r="E111" s="26" t="s">
        <v>183</v>
      </c>
      <c r="F111" s="60">
        <v>10</v>
      </c>
      <c r="G111" s="60">
        <v>10</v>
      </c>
      <c r="H111" s="60">
        <v>10</v>
      </c>
      <c r="I111" s="60">
        <v>10</v>
      </c>
      <c r="J111" s="60">
        <v>10</v>
      </c>
      <c r="K111" s="60">
        <v>10</v>
      </c>
      <c r="L111" s="60">
        <v>10</v>
      </c>
      <c r="M111" s="48"/>
      <c r="N111" s="26"/>
      <c r="O111" s="61" t="s">
        <v>470</v>
      </c>
      <c r="P111" s="51" t="s">
        <v>203</v>
      </c>
      <c r="Q111" s="69" t="s">
        <v>475</v>
      </c>
      <c r="R111">
        <v>0.00700920409079652</v>
      </c>
      <c r="S111" s="61" t="s">
        <v>77</v>
      </c>
    </row>
    <row r="112" ht="14.5" spans="1:19">
      <c r="A112" s="35" t="s">
        <v>35</v>
      </c>
      <c r="B112" s="26"/>
      <c r="C112" s="26" t="s">
        <v>302</v>
      </c>
      <c r="D112" s="26" t="s">
        <v>218</v>
      </c>
      <c r="E112" s="26" t="s">
        <v>185</v>
      </c>
      <c r="F112" s="60">
        <v>10</v>
      </c>
      <c r="G112" s="60">
        <v>10</v>
      </c>
      <c r="H112" s="60">
        <v>10</v>
      </c>
      <c r="I112" s="60">
        <v>10</v>
      </c>
      <c r="J112" s="60">
        <v>10</v>
      </c>
      <c r="K112" s="60">
        <v>10</v>
      </c>
      <c r="L112" s="60">
        <v>10</v>
      </c>
      <c r="M112" s="48"/>
      <c r="N112" s="26"/>
      <c r="O112" s="61" t="s">
        <v>470</v>
      </c>
      <c r="P112" s="51" t="s">
        <v>203</v>
      </c>
      <c r="Q112" s="69" t="s">
        <v>476</v>
      </c>
      <c r="R112">
        <v>0.00149919087497592</v>
      </c>
      <c r="S112" s="61" t="s">
        <v>77</v>
      </c>
    </row>
    <row r="113" ht="14.5" spans="1:19">
      <c r="A113" s="35" t="s">
        <v>113</v>
      </c>
      <c r="B113" s="26"/>
      <c r="C113" s="26" t="s">
        <v>303</v>
      </c>
      <c r="D113" s="26" t="s">
        <v>222</v>
      </c>
      <c r="E113" s="26" t="s">
        <v>185</v>
      </c>
      <c r="F113" s="60">
        <v>10</v>
      </c>
      <c r="G113" s="60">
        <v>10</v>
      </c>
      <c r="H113" s="60">
        <v>10</v>
      </c>
      <c r="I113" s="60">
        <v>10</v>
      </c>
      <c r="J113" s="60">
        <v>10</v>
      </c>
      <c r="K113" s="60">
        <v>10</v>
      </c>
      <c r="L113" s="60">
        <v>10</v>
      </c>
      <c r="M113" s="48"/>
      <c r="N113" s="26"/>
      <c r="O113" s="61" t="s">
        <v>470</v>
      </c>
      <c r="P113" s="51" t="s">
        <v>203</v>
      </c>
      <c r="Q113" s="69" t="s">
        <v>477</v>
      </c>
      <c r="R113">
        <v>0.0963716523333071</v>
      </c>
      <c r="S113" s="61" t="s">
        <v>77</v>
      </c>
    </row>
    <row r="114" ht="14.5" spans="1:19">
      <c r="A114" s="35" t="s">
        <v>35</v>
      </c>
      <c r="B114" s="26"/>
      <c r="C114" s="26" t="s">
        <v>304</v>
      </c>
      <c r="D114" s="26" t="s">
        <v>218</v>
      </c>
      <c r="E114" s="26" t="s">
        <v>187</v>
      </c>
      <c r="F114" s="60">
        <v>10</v>
      </c>
      <c r="G114" s="60">
        <v>10</v>
      </c>
      <c r="H114" s="60">
        <v>10</v>
      </c>
      <c r="I114" s="60">
        <v>10</v>
      </c>
      <c r="J114" s="60">
        <v>10</v>
      </c>
      <c r="K114" s="60">
        <v>10</v>
      </c>
      <c r="L114" s="60">
        <v>10</v>
      </c>
      <c r="M114" s="48"/>
      <c r="N114" s="26"/>
      <c r="O114" s="65" t="s">
        <v>470</v>
      </c>
      <c r="P114" s="51" t="s">
        <v>203</v>
      </c>
      <c r="Q114" s="69" t="s">
        <v>478</v>
      </c>
      <c r="R114">
        <v>0.0454702422542472</v>
      </c>
      <c r="S114" s="61" t="s">
        <v>77</v>
      </c>
    </row>
    <row r="115" ht="14.5" spans="1:19">
      <c r="A115" s="35" t="s">
        <v>113</v>
      </c>
      <c r="B115" s="26"/>
      <c r="C115" s="26" t="s">
        <v>305</v>
      </c>
      <c r="D115" s="26" t="s">
        <v>222</v>
      </c>
      <c r="E115" s="26" t="s">
        <v>187</v>
      </c>
      <c r="F115" s="60">
        <v>10</v>
      </c>
      <c r="G115" s="60">
        <v>10</v>
      </c>
      <c r="H115" s="60">
        <v>10</v>
      </c>
      <c r="I115" s="60">
        <v>10</v>
      </c>
      <c r="J115" s="60">
        <v>10</v>
      </c>
      <c r="K115" s="60">
        <v>10</v>
      </c>
      <c r="L115" s="60">
        <v>10</v>
      </c>
      <c r="M115" s="48"/>
      <c r="N115" s="26"/>
      <c r="O115" s="61" t="s">
        <v>470</v>
      </c>
      <c r="P115" s="51" t="s">
        <v>203</v>
      </c>
      <c r="Q115" s="69" t="s">
        <v>479</v>
      </c>
      <c r="R115">
        <v>0.00972557959326953</v>
      </c>
      <c r="S115" s="61" t="s">
        <v>77</v>
      </c>
    </row>
    <row r="116" ht="14.5" spans="1:19">
      <c r="A116" s="35" t="s">
        <v>35</v>
      </c>
      <c r="B116" s="26"/>
      <c r="C116" s="26" t="s">
        <v>306</v>
      </c>
      <c r="D116" s="26" t="s">
        <v>218</v>
      </c>
      <c r="E116" s="26" t="s">
        <v>189</v>
      </c>
      <c r="F116" s="60">
        <v>10</v>
      </c>
      <c r="G116" s="60">
        <v>10</v>
      </c>
      <c r="H116" s="60">
        <v>10</v>
      </c>
      <c r="I116" s="60">
        <v>10</v>
      </c>
      <c r="J116" s="60">
        <v>10</v>
      </c>
      <c r="K116" s="60">
        <v>10</v>
      </c>
      <c r="L116" s="60">
        <v>10</v>
      </c>
      <c r="M116" s="48"/>
      <c r="O116" s="61" t="s">
        <v>470</v>
      </c>
      <c r="P116" s="51" t="s">
        <v>203</v>
      </c>
      <c r="Q116" s="69" t="s">
        <v>480</v>
      </c>
      <c r="R116">
        <v>0.347068325725956</v>
      </c>
      <c r="S116" s="61" t="s">
        <v>77</v>
      </c>
    </row>
    <row r="117" ht="14.5" spans="1:19">
      <c r="A117" s="35" t="s">
        <v>113</v>
      </c>
      <c r="B117" s="26"/>
      <c r="C117" s="26" t="s">
        <v>307</v>
      </c>
      <c r="D117" s="26" t="s">
        <v>222</v>
      </c>
      <c r="E117" s="26" t="s">
        <v>189</v>
      </c>
      <c r="F117" s="60">
        <v>10</v>
      </c>
      <c r="G117" s="60">
        <v>10</v>
      </c>
      <c r="H117" s="60">
        <v>10</v>
      </c>
      <c r="I117" s="60">
        <v>10</v>
      </c>
      <c r="J117" s="60">
        <v>10</v>
      </c>
      <c r="K117" s="60">
        <v>10</v>
      </c>
      <c r="L117" s="60">
        <v>10</v>
      </c>
      <c r="O117" s="61" t="s">
        <v>470</v>
      </c>
      <c r="P117" s="51" t="s">
        <v>203</v>
      </c>
      <c r="Q117" s="69" t="s">
        <v>481</v>
      </c>
      <c r="R117">
        <v>0.184620932812755</v>
      </c>
      <c r="S117" s="61" t="s">
        <v>77</v>
      </c>
    </row>
    <row r="118" ht="14.5" spans="1:19">
      <c r="A118" s="35" t="s">
        <v>35</v>
      </c>
      <c r="B118" s="26"/>
      <c r="C118" s="26" t="s">
        <v>308</v>
      </c>
      <c r="D118" s="26" t="s">
        <v>218</v>
      </c>
      <c r="E118" s="26" t="s">
        <v>191</v>
      </c>
      <c r="F118" s="60">
        <v>10</v>
      </c>
      <c r="G118" s="60">
        <v>10</v>
      </c>
      <c r="H118" s="60">
        <v>10</v>
      </c>
      <c r="I118" s="60">
        <v>10</v>
      </c>
      <c r="J118" s="60">
        <v>10</v>
      </c>
      <c r="K118" s="60">
        <v>10</v>
      </c>
      <c r="L118" s="60">
        <v>10</v>
      </c>
      <c r="O118" s="66" t="s">
        <v>470</v>
      </c>
      <c r="P118" s="51" t="s">
        <v>203</v>
      </c>
      <c r="Q118" s="70" t="s">
        <v>482</v>
      </c>
      <c r="R118">
        <v>0.0837138508371387</v>
      </c>
      <c r="S118" s="71" t="s">
        <v>77</v>
      </c>
    </row>
    <row r="119" ht="14.5" spans="1:19">
      <c r="A119" s="35" t="s">
        <v>113</v>
      </c>
      <c r="B119" s="26"/>
      <c r="C119" s="26" t="s">
        <v>309</v>
      </c>
      <c r="D119" s="26" t="s">
        <v>222</v>
      </c>
      <c r="E119" s="26" t="s">
        <v>191</v>
      </c>
      <c r="F119" s="60">
        <v>10</v>
      </c>
      <c r="G119" s="60">
        <v>10</v>
      </c>
      <c r="H119" s="60">
        <v>10</v>
      </c>
      <c r="I119" s="60">
        <v>10</v>
      </c>
      <c r="J119" s="60">
        <v>10</v>
      </c>
      <c r="K119" s="60">
        <v>10</v>
      </c>
      <c r="L119" s="60">
        <v>10</v>
      </c>
      <c r="M119" s="26"/>
      <c r="O119" s="61" t="s">
        <v>470</v>
      </c>
      <c r="P119" s="51" t="s">
        <v>205</v>
      </c>
      <c r="Q119" s="69" t="s">
        <v>471</v>
      </c>
      <c r="R119">
        <v>0.133312251951666</v>
      </c>
      <c r="S119" s="61" t="s">
        <v>77</v>
      </c>
    </row>
    <row r="120" ht="14.5" spans="1:19">
      <c r="A120" s="35" t="s">
        <v>35</v>
      </c>
      <c r="B120" s="26"/>
      <c r="C120" s="26" t="s">
        <v>310</v>
      </c>
      <c r="D120" s="26" t="s">
        <v>218</v>
      </c>
      <c r="E120" s="26" t="s">
        <v>193</v>
      </c>
      <c r="F120" s="60">
        <v>10</v>
      </c>
      <c r="G120" s="60">
        <v>10</v>
      </c>
      <c r="H120" s="60">
        <v>10</v>
      </c>
      <c r="I120" s="60">
        <v>10</v>
      </c>
      <c r="J120" s="60">
        <v>10</v>
      </c>
      <c r="K120" s="60">
        <v>10</v>
      </c>
      <c r="L120" s="60">
        <v>10</v>
      </c>
      <c r="M120" s="26"/>
      <c r="O120" s="61" t="s">
        <v>470</v>
      </c>
      <c r="P120" s="51" t="s">
        <v>205</v>
      </c>
      <c r="Q120" s="69" t="s">
        <v>472</v>
      </c>
      <c r="R120">
        <v>0.0628996208422015</v>
      </c>
      <c r="S120" s="61" t="s">
        <v>77</v>
      </c>
    </row>
    <row r="121" ht="14.5" spans="1:19">
      <c r="A121" s="35" t="s">
        <v>113</v>
      </c>
      <c r="B121" s="26"/>
      <c r="C121" s="26" t="s">
        <v>311</v>
      </c>
      <c r="D121" s="26" t="s">
        <v>222</v>
      </c>
      <c r="E121" s="26" t="s">
        <v>193</v>
      </c>
      <c r="F121" s="60">
        <v>10</v>
      </c>
      <c r="G121" s="60">
        <v>10</v>
      </c>
      <c r="H121" s="60">
        <v>10</v>
      </c>
      <c r="I121" s="60">
        <v>10</v>
      </c>
      <c r="J121" s="60">
        <v>10</v>
      </c>
      <c r="K121" s="60">
        <v>10</v>
      </c>
      <c r="L121" s="60">
        <v>10</v>
      </c>
      <c r="M121" s="26"/>
      <c r="O121" s="61" t="s">
        <v>470</v>
      </c>
      <c r="P121" s="51" t="s">
        <v>205</v>
      </c>
      <c r="Q121" s="69" t="s">
        <v>473</v>
      </c>
      <c r="R121">
        <v>0.0134535300134709</v>
      </c>
      <c r="S121" s="61" t="s">
        <v>77</v>
      </c>
    </row>
    <row r="122" ht="14.5" spans="1:19">
      <c r="A122" s="35" t="s">
        <v>35</v>
      </c>
      <c r="B122" s="26"/>
      <c r="C122" s="26" t="s">
        <v>312</v>
      </c>
      <c r="D122" s="26" t="s">
        <v>218</v>
      </c>
      <c r="E122" s="26" t="s">
        <v>195</v>
      </c>
      <c r="F122" s="60">
        <v>10</v>
      </c>
      <c r="G122" s="60">
        <v>10</v>
      </c>
      <c r="H122" s="60">
        <v>10</v>
      </c>
      <c r="I122" s="60">
        <v>10</v>
      </c>
      <c r="J122" s="60">
        <v>10</v>
      </c>
      <c r="K122" s="60">
        <v>10</v>
      </c>
      <c r="L122" s="60">
        <v>10</v>
      </c>
      <c r="M122" s="26"/>
      <c r="O122" s="65" t="s">
        <v>470</v>
      </c>
      <c r="P122" s="51" t="s">
        <v>205</v>
      </c>
      <c r="Q122" s="69" t="s">
        <v>474</v>
      </c>
      <c r="R122">
        <v>0.0148556186702159</v>
      </c>
      <c r="S122" s="61" t="s">
        <v>77</v>
      </c>
    </row>
    <row r="123" ht="14.5" spans="1:19">
      <c r="A123" s="35" t="s">
        <v>113</v>
      </c>
      <c r="B123" s="26"/>
      <c r="C123" s="26" t="s">
        <v>313</v>
      </c>
      <c r="D123" s="26" t="s">
        <v>222</v>
      </c>
      <c r="E123" s="26" t="s">
        <v>195</v>
      </c>
      <c r="F123" s="60">
        <v>10</v>
      </c>
      <c r="G123" s="60">
        <v>10</v>
      </c>
      <c r="H123" s="60">
        <v>10</v>
      </c>
      <c r="I123" s="60">
        <v>10</v>
      </c>
      <c r="J123" s="60">
        <v>10</v>
      </c>
      <c r="K123" s="60">
        <v>10</v>
      </c>
      <c r="L123" s="60">
        <v>10</v>
      </c>
      <c r="M123" s="26"/>
      <c r="O123" s="61" t="s">
        <v>470</v>
      </c>
      <c r="P123" s="51" t="s">
        <v>205</v>
      </c>
      <c r="Q123" s="69" t="s">
        <v>475</v>
      </c>
      <c r="R123">
        <v>0.00700920409079652</v>
      </c>
      <c r="S123" s="61" t="s">
        <v>77</v>
      </c>
    </row>
    <row r="124" ht="14.5" spans="15:19">
      <c r="O124" s="61" t="s">
        <v>470</v>
      </c>
      <c r="P124" s="51" t="s">
        <v>205</v>
      </c>
      <c r="Q124" s="69" t="s">
        <v>476</v>
      </c>
      <c r="R124">
        <v>0.00149919087497592</v>
      </c>
      <c r="S124" s="61" t="s">
        <v>77</v>
      </c>
    </row>
    <row r="125" ht="14.5" spans="15:19">
      <c r="O125" s="61" t="s">
        <v>470</v>
      </c>
      <c r="P125" s="51" t="s">
        <v>205</v>
      </c>
      <c r="Q125" s="69" t="s">
        <v>477</v>
      </c>
      <c r="R125">
        <v>0.0963716523333071</v>
      </c>
      <c r="S125" s="61" t="s">
        <v>77</v>
      </c>
    </row>
    <row r="126" ht="14.5" spans="15:19">
      <c r="O126" s="65" t="s">
        <v>470</v>
      </c>
      <c r="P126" s="51" t="s">
        <v>205</v>
      </c>
      <c r="Q126" s="69" t="s">
        <v>478</v>
      </c>
      <c r="R126">
        <v>0.0454702422542472</v>
      </c>
      <c r="S126" s="61" t="s">
        <v>77</v>
      </c>
    </row>
    <row r="127" ht="14.5" spans="15:19">
      <c r="O127" s="61" t="s">
        <v>470</v>
      </c>
      <c r="P127" s="51" t="s">
        <v>205</v>
      </c>
      <c r="Q127" s="69" t="s">
        <v>479</v>
      </c>
      <c r="R127">
        <v>0.00972557959326953</v>
      </c>
      <c r="S127" s="61" t="s">
        <v>77</v>
      </c>
    </row>
    <row r="128" ht="14.5" spans="15:19">
      <c r="O128" s="61" t="s">
        <v>470</v>
      </c>
      <c r="P128" s="51" t="s">
        <v>205</v>
      </c>
      <c r="Q128" s="69" t="s">
        <v>480</v>
      </c>
      <c r="R128">
        <v>0.347068325725956</v>
      </c>
      <c r="S128" s="61" t="s">
        <v>77</v>
      </c>
    </row>
    <row r="129" ht="14.5" spans="15:19">
      <c r="O129" s="61" t="s">
        <v>470</v>
      </c>
      <c r="P129" s="51" t="s">
        <v>205</v>
      </c>
      <c r="Q129" s="69" t="s">
        <v>481</v>
      </c>
      <c r="R129">
        <v>0.184620932812755</v>
      </c>
      <c r="S129" s="61" t="s">
        <v>77</v>
      </c>
    </row>
    <row r="130" ht="14.5" spans="15:19">
      <c r="O130" s="66" t="s">
        <v>470</v>
      </c>
      <c r="P130" s="51" t="s">
        <v>205</v>
      </c>
      <c r="Q130" s="70" t="s">
        <v>482</v>
      </c>
      <c r="R130">
        <v>0.0837138508371387</v>
      </c>
      <c r="S130" s="71" t="s">
        <v>77</v>
      </c>
    </row>
    <row r="131" ht="14.5" spans="15:19">
      <c r="O131" s="61" t="s">
        <v>470</v>
      </c>
      <c r="P131" s="51" t="s">
        <v>207</v>
      </c>
      <c r="Q131" s="69" t="s">
        <v>471</v>
      </c>
      <c r="R131">
        <v>0.133312251951666</v>
      </c>
      <c r="S131" s="61" t="s">
        <v>77</v>
      </c>
    </row>
    <row r="132" ht="14.5" spans="15:19">
      <c r="O132" s="61" t="s">
        <v>470</v>
      </c>
      <c r="P132" s="51" t="s">
        <v>207</v>
      </c>
      <c r="Q132" s="69" t="s">
        <v>472</v>
      </c>
      <c r="R132">
        <v>0.0628996208422015</v>
      </c>
      <c r="S132" s="61" t="s">
        <v>77</v>
      </c>
    </row>
    <row r="133" ht="14.5" spans="15:19">
      <c r="O133" s="61" t="s">
        <v>470</v>
      </c>
      <c r="P133" s="51" t="s">
        <v>207</v>
      </c>
      <c r="Q133" s="69" t="s">
        <v>473</v>
      </c>
      <c r="R133">
        <v>0.0134535300134709</v>
      </c>
      <c r="S133" s="61" t="s">
        <v>77</v>
      </c>
    </row>
    <row r="134" ht="14.5" spans="15:19">
      <c r="O134" s="65" t="s">
        <v>470</v>
      </c>
      <c r="P134" s="51" t="s">
        <v>207</v>
      </c>
      <c r="Q134" s="69" t="s">
        <v>474</v>
      </c>
      <c r="R134">
        <v>0.0148556186702159</v>
      </c>
      <c r="S134" s="61" t="s">
        <v>77</v>
      </c>
    </row>
    <row r="135" ht="14.5" spans="15:19">
      <c r="O135" s="61" t="s">
        <v>470</v>
      </c>
      <c r="P135" s="51" t="s">
        <v>207</v>
      </c>
      <c r="Q135" s="69" t="s">
        <v>475</v>
      </c>
      <c r="R135">
        <v>0.00700920409079652</v>
      </c>
      <c r="S135" s="61" t="s">
        <v>77</v>
      </c>
    </row>
    <row r="136" ht="14.5" spans="15:19">
      <c r="O136" s="61" t="s">
        <v>470</v>
      </c>
      <c r="P136" s="51" t="s">
        <v>207</v>
      </c>
      <c r="Q136" s="69" t="s">
        <v>476</v>
      </c>
      <c r="R136">
        <v>0.00149919087497592</v>
      </c>
      <c r="S136" s="61" t="s">
        <v>77</v>
      </c>
    </row>
    <row r="137" ht="14.5" spans="15:19">
      <c r="O137" s="61" t="s">
        <v>470</v>
      </c>
      <c r="P137" s="51" t="s">
        <v>207</v>
      </c>
      <c r="Q137" s="69" t="s">
        <v>477</v>
      </c>
      <c r="R137">
        <v>0.0963716523333071</v>
      </c>
      <c r="S137" s="61" t="s">
        <v>77</v>
      </c>
    </row>
    <row r="138" ht="14.5" spans="15:19">
      <c r="O138" s="65" t="s">
        <v>470</v>
      </c>
      <c r="P138" s="51" t="s">
        <v>207</v>
      </c>
      <c r="Q138" s="69" t="s">
        <v>478</v>
      </c>
      <c r="R138">
        <v>0.0454702422542472</v>
      </c>
      <c r="S138" s="61" t="s">
        <v>77</v>
      </c>
    </row>
    <row r="139" ht="14.5" spans="15:19">
      <c r="O139" s="61" t="s">
        <v>470</v>
      </c>
      <c r="P139" s="51" t="s">
        <v>207</v>
      </c>
      <c r="Q139" s="69" t="s">
        <v>479</v>
      </c>
      <c r="R139">
        <v>0.00972557959326953</v>
      </c>
      <c r="S139" s="61" t="s">
        <v>77</v>
      </c>
    </row>
    <row r="140" ht="14.5" spans="15:19">
      <c r="O140" s="61" t="s">
        <v>470</v>
      </c>
      <c r="P140" s="51" t="s">
        <v>207</v>
      </c>
      <c r="Q140" s="69" t="s">
        <v>480</v>
      </c>
      <c r="R140">
        <v>0.347068325725956</v>
      </c>
      <c r="S140" s="61" t="s">
        <v>77</v>
      </c>
    </row>
    <row r="141" ht="14.5" spans="15:19">
      <c r="O141" s="61" t="s">
        <v>470</v>
      </c>
      <c r="P141" s="51" t="s">
        <v>207</v>
      </c>
      <c r="Q141" s="69" t="s">
        <v>481</v>
      </c>
      <c r="R141">
        <v>0.184620932812755</v>
      </c>
      <c r="S141" s="61" t="s">
        <v>77</v>
      </c>
    </row>
    <row r="142" ht="14.5" spans="15:19">
      <c r="O142" s="66" t="s">
        <v>470</v>
      </c>
      <c r="P142" s="51" t="s">
        <v>207</v>
      </c>
      <c r="Q142" s="70" t="s">
        <v>482</v>
      </c>
      <c r="R142">
        <v>0.0837138508371387</v>
      </c>
      <c r="S142" s="71" t="s">
        <v>77</v>
      </c>
    </row>
    <row r="143" ht="14.5" spans="15:19">
      <c r="O143" s="61" t="s">
        <v>470</v>
      </c>
      <c r="P143" s="51" t="s">
        <v>209</v>
      </c>
      <c r="Q143" s="69" t="s">
        <v>471</v>
      </c>
      <c r="R143">
        <v>0.133312251951666</v>
      </c>
      <c r="S143" s="61" t="s">
        <v>77</v>
      </c>
    </row>
    <row r="144" ht="14.5" spans="15:19">
      <c r="O144" s="61" t="s">
        <v>470</v>
      </c>
      <c r="P144" s="51" t="s">
        <v>209</v>
      </c>
      <c r="Q144" s="69" t="s">
        <v>472</v>
      </c>
      <c r="R144">
        <v>0.0628996208422015</v>
      </c>
      <c r="S144" s="61" t="s">
        <v>77</v>
      </c>
    </row>
    <row r="145" ht="14.5" spans="15:19">
      <c r="O145" s="61" t="s">
        <v>470</v>
      </c>
      <c r="P145" s="51" t="s">
        <v>209</v>
      </c>
      <c r="Q145" s="69" t="s">
        <v>473</v>
      </c>
      <c r="R145">
        <v>0.0134535300134709</v>
      </c>
      <c r="S145" s="61" t="s">
        <v>77</v>
      </c>
    </row>
    <row r="146" ht="14.5" spans="15:19">
      <c r="O146" s="65" t="s">
        <v>470</v>
      </c>
      <c r="P146" s="51" t="s">
        <v>209</v>
      </c>
      <c r="Q146" s="69" t="s">
        <v>474</v>
      </c>
      <c r="R146">
        <v>0.0148556186702159</v>
      </c>
      <c r="S146" s="61" t="s">
        <v>77</v>
      </c>
    </row>
    <row r="147" ht="14.5" spans="15:19">
      <c r="O147" s="61" t="s">
        <v>470</v>
      </c>
      <c r="P147" s="51" t="s">
        <v>209</v>
      </c>
      <c r="Q147" s="69" t="s">
        <v>475</v>
      </c>
      <c r="R147">
        <v>0.00700920409079652</v>
      </c>
      <c r="S147" s="61" t="s">
        <v>77</v>
      </c>
    </row>
    <row r="148" ht="14.5" spans="15:19">
      <c r="O148" s="61" t="s">
        <v>470</v>
      </c>
      <c r="P148" s="51" t="s">
        <v>209</v>
      </c>
      <c r="Q148" s="69" t="s">
        <v>476</v>
      </c>
      <c r="R148">
        <v>0.00149919087497592</v>
      </c>
      <c r="S148" s="61" t="s">
        <v>77</v>
      </c>
    </row>
    <row r="149" ht="14.5" spans="15:19">
      <c r="O149" s="61" t="s">
        <v>470</v>
      </c>
      <c r="P149" s="51" t="s">
        <v>209</v>
      </c>
      <c r="Q149" s="69" t="s">
        <v>477</v>
      </c>
      <c r="R149">
        <v>0.0963716523333071</v>
      </c>
      <c r="S149" s="61" t="s">
        <v>77</v>
      </c>
    </row>
    <row r="150" ht="14.5" spans="15:19">
      <c r="O150" s="65" t="s">
        <v>470</v>
      </c>
      <c r="P150" s="51" t="s">
        <v>209</v>
      </c>
      <c r="Q150" s="69" t="s">
        <v>478</v>
      </c>
      <c r="R150">
        <v>0.0454702422542472</v>
      </c>
      <c r="S150" s="61" t="s">
        <v>77</v>
      </c>
    </row>
    <row r="151" ht="14.5" spans="15:19">
      <c r="O151" s="61" t="s">
        <v>470</v>
      </c>
      <c r="P151" s="51" t="s">
        <v>209</v>
      </c>
      <c r="Q151" s="69" t="s">
        <v>479</v>
      </c>
      <c r="R151">
        <v>0.00972557959326953</v>
      </c>
      <c r="S151" s="61" t="s">
        <v>77</v>
      </c>
    </row>
    <row r="152" ht="14.5" spans="15:19">
      <c r="O152" s="61" t="s">
        <v>470</v>
      </c>
      <c r="P152" s="51" t="s">
        <v>209</v>
      </c>
      <c r="Q152" s="69" t="s">
        <v>480</v>
      </c>
      <c r="R152">
        <v>0.347068325725956</v>
      </c>
      <c r="S152" s="61" t="s">
        <v>77</v>
      </c>
    </row>
    <row r="153" ht="14.5" spans="15:19">
      <c r="O153" s="61" t="s">
        <v>470</v>
      </c>
      <c r="P153" s="51" t="s">
        <v>209</v>
      </c>
      <c r="Q153" s="69" t="s">
        <v>481</v>
      </c>
      <c r="R153">
        <v>0.184620932812755</v>
      </c>
      <c r="S153" s="61" t="s">
        <v>77</v>
      </c>
    </row>
    <row r="154" ht="14.5" spans="15:19">
      <c r="O154" s="66" t="s">
        <v>470</v>
      </c>
      <c r="P154" s="51" t="s">
        <v>209</v>
      </c>
      <c r="Q154" s="70" t="s">
        <v>482</v>
      </c>
      <c r="R154">
        <v>0.0837138508371387</v>
      </c>
      <c r="S154" s="71" t="s">
        <v>77</v>
      </c>
    </row>
    <row r="155" ht="14.5" spans="15:19">
      <c r="O155" s="61" t="s">
        <v>470</v>
      </c>
      <c r="P155" s="51" t="s">
        <v>211</v>
      </c>
      <c r="Q155" s="69" t="s">
        <v>471</v>
      </c>
      <c r="R155">
        <v>0.133312251951666</v>
      </c>
      <c r="S155" s="61" t="s">
        <v>77</v>
      </c>
    </row>
    <row r="156" ht="14.5" spans="15:19">
      <c r="O156" s="61" t="s">
        <v>470</v>
      </c>
      <c r="P156" s="51" t="s">
        <v>211</v>
      </c>
      <c r="Q156" s="69" t="s">
        <v>472</v>
      </c>
      <c r="R156">
        <v>0.0628996208422015</v>
      </c>
      <c r="S156" s="61" t="s">
        <v>77</v>
      </c>
    </row>
    <row r="157" ht="14.5" spans="15:19">
      <c r="O157" s="61" t="s">
        <v>470</v>
      </c>
      <c r="P157" s="51" t="s">
        <v>211</v>
      </c>
      <c r="Q157" s="69" t="s">
        <v>473</v>
      </c>
      <c r="R157">
        <v>0.0134535300134709</v>
      </c>
      <c r="S157" s="61" t="s">
        <v>77</v>
      </c>
    </row>
    <row r="158" ht="14.5" spans="15:19">
      <c r="O158" s="65" t="s">
        <v>470</v>
      </c>
      <c r="P158" s="51" t="s">
        <v>211</v>
      </c>
      <c r="Q158" s="69" t="s">
        <v>474</v>
      </c>
      <c r="R158">
        <v>0.0148556186702159</v>
      </c>
      <c r="S158" s="61" t="s">
        <v>77</v>
      </c>
    </row>
    <row r="159" ht="14.5" spans="15:19">
      <c r="O159" s="61" t="s">
        <v>470</v>
      </c>
      <c r="P159" s="51" t="s">
        <v>211</v>
      </c>
      <c r="Q159" s="69" t="s">
        <v>475</v>
      </c>
      <c r="R159">
        <v>0.00700920409079652</v>
      </c>
      <c r="S159" s="61" t="s">
        <v>77</v>
      </c>
    </row>
    <row r="160" ht="14.5" spans="15:19">
      <c r="O160" s="61" t="s">
        <v>470</v>
      </c>
      <c r="P160" s="51" t="s">
        <v>211</v>
      </c>
      <c r="Q160" s="69" t="s">
        <v>476</v>
      </c>
      <c r="R160">
        <v>0.00149919087497592</v>
      </c>
      <c r="S160" s="61" t="s">
        <v>77</v>
      </c>
    </row>
    <row r="161" ht="14.5" spans="15:19">
      <c r="O161" s="61" t="s">
        <v>470</v>
      </c>
      <c r="P161" s="51" t="s">
        <v>211</v>
      </c>
      <c r="Q161" s="69" t="s">
        <v>477</v>
      </c>
      <c r="R161">
        <v>0.0963716523333071</v>
      </c>
      <c r="S161" s="61" t="s">
        <v>77</v>
      </c>
    </row>
    <row r="162" ht="14.5" spans="15:19">
      <c r="O162" s="65" t="s">
        <v>470</v>
      </c>
      <c r="P162" s="51" t="s">
        <v>211</v>
      </c>
      <c r="Q162" s="69" t="s">
        <v>478</v>
      </c>
      <c r="R162">
        <v>0.0454702422542472</v>
      </c>
      <c r="S162" s="61" t="s">
        <v>77</v>
      </c>
    </row>
    <row r="163" ht="14.5" spans="15:19">
      <c r="O163" s="61" t="s">
        <v>470</v>
      </c>
      <c r="P163" s="51" t="s">
        <v>211</v>
      </c>
      <c r="Q163" s="69" t="s">
        <v>479</v>
      </c>
      <c r="R163">
        <v>0.00972557959326953</v>
      </c>
      <c r="S163" s="61" t="s">
        <v>77</v>
      </c>
    </row>
    <row r="164" ht="14.5" spans="15:19">
      <c r="O164" s="61" t="s">
        <v>470</v>
      </c>
      <c r="P164" s="51" t="s">
        <v>211</v>
      </c>
      <c r="Q164" s="69" t="s">
        <v>480</v>
      </c>
      <c r="R164">
        <v>0.347068325725956</v>
      </c>
      <c r="S164" s="61" t="s">
        <v>77</v>
      </c>
    </row>
    <row r="165" ht="14.5" spans="15:19">
      <c r="O165" s="61" t="s">
        <v>470</v>
      </c>
      <c r="P165" s="51" t="s">
        <v>211</v>
      </c>
      <c r="Q165" s="69" t="s">
        <v>481</v>
      </c>
      <c r="R165">
        <v>0.184620932812755</v>
      </c>
      <c r="S165" s="61" t="s">
        <v>77</v>
      </c>
    </row>
    <row r="166" ht="14.5" spans="15:19">
      <c r="O166" s="66" t="s">
        <v>470</v>
      </c>
      <c r="P166" s="51" t="s">
        <v>211</v>
      </c>
      <c r="Q166" s="70" t="s">
        <v>482</v>
      </c>
      <c r="R166">
        <v>0.0837138508371387</v>
      </c>
      <c r="S166" s="71" t="s">
        <v>77</v>
      </c>
    </row>
    <row r="167" ht="14.5" spans="15:19">
      <c r="O167" s="61" t="s">
        <v>470</v>
      </c>
      <c r="P167" s="51" t="s">
        <v>213</v>
      </c>
      <c r="Q167" s="69" t="s">
        <v>471</v>
      </c>
      <c r="R167">
        <v>0.133312251951666</v>
      </c>
      <c r="S167" s="61" t="s">
        <v>77</v>
      </c>
    </row>
    <row r="168" ht="14.5" spans="15:19">
      <c r="O168" s="61" t="s">
        <v>470</v>
      </c>
      <c r="P168" s="51" t="s">
        <v>213</v>
      </c>
      <c r="Q168" s="69" t="s">
        <v>472</v>
      </c>
      <c r="R168">
        <v>0.0628996208422015</v>
      </c>
      <c r="S168" s="61" t="s">
        <v>77</v>
      </c>
    </row>
    <row r="169" ht="14.5" spans="15:19">
      <c r="O169" s="61" t="s">
        <v>470</v>
      </c>
      <c r="P169" s="51" t="s">
        <v>213</v>
      </c>
      <c r="Q169" s="69" t="s">
        <v>473</v>
      </c>
      <c r="R169">
        <v>0.0134535300134709</v>
      </c>
      <c r="S169" s="61" t="s">
        <v>77</v>
      </c>
    </row>
    <row r="170" ht="14.5" spans="15:19">
      <c r="O170" s="65" t="s">
        <v>470</v>
      </c>
      <c r="P170" s="51" t="s">
        <v>213</v>
      </c>
      <c r="Q170" s="69" t="s">
        <v>474</v>
      </c>
      <c r="R170">
        <v>0.0148556186702159</v>
      </c>
      <c r="S170" s="61" t="s">
        <v>77</v>
      </c>
    </row>
    <row r="171" ht="14.5" spans="15:19">
      <c r="O171" s="61" t="s">
        <v>470</v>
      </c>
      <c r="P171" s="51" t="s">
        <v>213</v>
      </c>
      <c r="Q171" s="69" t="s">
        <v>475</v>
      </c>
      <c r="R171">
        <v>0.00700920409079652</v>
      </c>
      <c r="S171" s="61" t="s">
        <v>77</v>
      </c>
    </row>
    <row r="172" ht="14.5" spans="15:19">
      <c r="O172" s="61" t="s">
        <v>470</v>
      </c>
      <c r="P172" s="51" t="s">
        <v>213</v>
      </c>
      <c r="Q172" s="69" t="s">
        <v>476</v>
      </c>
      <c r="R172">
        <v>0.00149919087497592</v>
      </c>
      <c r="S172" s="61" t="s">
        <v>77</v>
      </c>
    </row>
    <row r="173" ht="14.5" spans="15:19">
      <c r="O173" s="61" t="s">
        <v>470</v>
      </c>
      <c r="P173" s="51" t="s">
        <v>213</v>
      </c>
      <c r="Q173" s="69" t="s">
        <v>477</v>
      </c>
      <c r="R173">
        <v>0.0963716523333071</v>
      </c>
      <c r="S173" s="61" t="s">
        <v>77</v>
      </c>
    </row>
    <row r="174" ht="14.5" spans="15:19">
      <c r="O174" s="65" t="s">
        <v>470</v>
      </c>
      <c r="P174" s="51" t="s">
        <v>213</v>
      </c>
      <c r="Q174" s="69" t="s">
        <v>478</v>
      </c>
      <c r="R174">
        <v>0.0454702422542472</v>
      </c>
      <c r="S174" s="61" t="s">
        <v>77</v>
      </c>
    </row>
    <row r="175" ht="14.5" spans="15:19">
      <c r="O175" s="61" t="s">
        <v>470</v>
      </c>
      <c r="P175" s="51" t="s">
        <v>213</v>
      </c>
      <c r="Q175" s="69" t="s">
        <v>479</v>
      </c>
      <c r="R175">
        <v>0.00972557959326953</v>
      </c>
      <c r="S175" s="61" t="s">
        <v>77</v>
      </c>
    </row>
    <row r="176" ht="14.5" spans="15:19">
      <c r="O176" s="61" t="s">
        <v>470</v>
      </c>
      <c r="P176" s="51" t="s">
        <v>213</v>
      </c>
      <c r="Q176" s="69" t="s">
        <v>480</v>
      </c>
      <c r="R176">
        <v>0.347068325725956</v>
      </c>
      <c r="S176" s="61" t="s">
        <v>77</v>
      </c>
    </row>
    <row r="177" ht="14.5" spans="15:19">
      <c r="O177" s="61" t="s">
        <v>470</v>
      </c>
      <c r="P177" s="51" t="s">
        <v>213</v>
      </c>
      <c r="Q177" s="69" t="s">
        <v>481</v>
      </c>
      <c r="R177">
        <v>0.184620932812755</v>
      </c>
      <c r="S177" s="61" t="s">
        <v>77</v>
      </c>
    </row>
    <row r="178" ht="14.5" spans="15:19">
      <c r="O178" s="66" t="s">
        <v>470</v>
      </c>
      <c r="P178" s="51" t="s">
        <v>213</v>
      </c>
      <c r="Q178" s="70" t="s">
        <v>482</v>
      </c>
      <c r="R178">
        <v>0.0837138508371387</v>
      </c>
      <c r="S178" s="71" t="s">
        <v>77</v>
      </c>
    </row>
    <row r="179" ht="14.5" spans="15:19">
      <c r="O179" s="61" t="s">
        <v>470</v>
      </c>
      <c r="P179" s="51" t="s">
        <v>215</v>
      </c>
      <c r="Q179" s="69" t="s">
        <v>471</v>
      </c>
      <c r="R179">
        <v>0.133312251951666</v>
      </c>
      <c r="S179" s="61" t="s">
        <v>77</v>
      </c>
    </row>
    <row r="180" ht="14.5" spans="15:19">
      <c r="O180" s="61" t="s">
        <v>470</v>
      </c>
      <c r="P180" s="51" t="s">
        <v>215</v>
      </c>
      <c r="Q180" s="69" t="s">
        <v>472</v>
      </c>
      <c r="R180">
        <v>0.0628996208422015</v>
      </c>
      <c r="S180" s="61" t="s">
        <v>77</v>
      </c>
    </row>
    <row r="181" ht="14.5" spans="15:19">
      <c r="O181" s="61" t="s">
        <v>470</v>
      </c>
      <c r="P181" s="51" t="s">
        <v>215</v>
      </c>
      <c r="Q181" s="69" t="s">
        <v>473</v>
      </c>
      <c r="R181">
        <v>0.0134535300134709</v>
      </c>
      <c r="S181" s="61" t="s">
        <v>77</v>
      </c>
    </row>
    <row r="182" ht="14.5" spans="15:19">
      <c r="O182" s="65" t="s">
        <v>470</v>
      </c>
      <c r="P182" s="51" t="s">
        <v>215</v>
      </c>
      <c r="Q182" s="69" t="s">
        <v>474</v>
      </c>
      <c r="R182">
        <v>0.0148556186702159</v>
      </c>
      <c r="S182" s="61" t="s">
        <v>77</v>
      </c>
    </row>
    <row r="183" ht="14.5" spans="15:19">
      <c r="O183" s="61" t="s">
        <v>470</v>
      </c>
      <c r="P183" s="51" t="s">
        <v>215</v>
      </c>
      <c r="Q183" s="69" t="s">
        <v>475</v>
      </c>
      <c r="R183">
        <v>0.00700920409079652</v>
      </c>
      <c r="S183" s="61" t="s">
        <v>77</v>
      </c>
    </row>
    <row r="184" ht="14.5" spans="15:19">
      <c r="O184" s="61" t="s">
        <v>470</v>
      </c>
      <c r="P184" s="51" t="s">
        <v>215</v>
      </c>
      <c r="Q184" s="69" t="s">
        <v>476</v>
      </c>
      <c r="R184">
        <v>0.00149919087497592</v>
      </c>
      <c r="S184" s="61" t="s">
        <v>77</v>
      </c>
    </row>
    <row r="185" ht="14.5" spans="15:19">
      <c r="O185" s="61" t="s">
        <v>470</v>
      </c>
      <c r="P185" s="51" t="s">
        <v>215</v>
      </c>
      <c r="Q185" s="69" t="s">
        <v>477</v>
      </c>
      <c r="R185">
        <v>0.0963716523333071</v>
      </c>
      <c r="S185" s="61" t="s">
        <v>77</v>
      </c>
    </row>
    <row r="186" ht="14.5" spans="15:19">
      <c r="O186" s="65" t="s">
        <v>470</v>
      </c>
      <c r="P186" s="51" t="s">
        <v>215</v>
      </c>
      <c r="Q186" s="69" t="s">
        <v>478</v>
      </c>
      <c r="R186">
        <v>0.0454702422542472</v>
      </c>
      <c r="S186" s="61" t="s">
        <v>77</v>
      </c>
    </row>
    <row r="187" ht="14.5" spans="15:19">
      <c r="O187" s="61" t="s">
        <v>470</v>
      </c>
      <c r="P187" s="51" t="s">
        <v>215</v>
      </c>
      <c r="Q187" s="69" t="s">
        <v>479</v>
      </c>
      <c r="R187">
        <v>0.00972557959326953</v>
      </c>
      <c r="S187" s="61" t="s">
        <v>77</v>
      </c>
    </row>
    <row r="188" ht="14.5" spans="15:19">
      <c r="O188" s="61" t="s">
        <v>470</v>
      </c>
      <c r="P188" s="51" t="s">
        <v>215</v>
      </c>
      <c r="Q188" s="69" t="s">
        <v>480</v>
      </c>
      <c r="R188">
        <v>0.347068325725956</v>
      </c>
      <c r="S188" s="61" t="s">
        <v>77</v>
      </c>
    </row>
    <row r="189" ht="14.5" spans="15:19">
      <c r="O189" s="61" t="s">
        <v>470</v>
      </c>
      <c r="P189" s="51" t="s">
        <v>215</v>
      </c>
      <c r="Q189" s="69" t="s">
        <v>481</v>
      </c>
      <c r="R189">
        <v>0.184620932812755</v>
      </c>
      <c r="S189" s="61" t="s">
        <v>77</v>
      </c>
    </row>
    <row r="190" ht="14.5" spans="15:19">
      <c r="O190" s="66" t="s">
        <v>470</v>
      </c>
      <c r="P190" s="51" t="s">
        <v>215</v>
      </c>
      <c r="Q190" s="70" t="s">
        <v>482</v>
      </c>
      <c r="R190">
        <v>0.0837138508371387</v>
      </c>
      <c r="S190" s="71" t="s">
        <v>77</v>
      </c>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workbookViewId="0">
      <selection activeCell="E41" sqref="E41"/>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4" t="s">
        <v>487</v>
      </c>
      <c r="B2" s="25"/>
      <c r="C2" s="26"/>
      <c r="D2" s="26"/>
      <c r="E2" s="27" t="s">
        <v>393</v>
      </c>
      <c r="F2" s="27" t="s">
        <v>394</v>
      </c>
      <c r="G2" s="27" t="s">
        <v>395</v>
      </c>
      <c r="H2" s="27" t="s">
        <v>396</v>
      </c>
      <c r="I2" s="27" t="s">
        <v>397</v>
      </c>
      <c r="J2" s="27" t="s">
        <v>398</v>
      </c>
      <c r="K2" s="27" t="s">
        <v>399</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row>
    <row r="3" ht="14.5" spans="1:119">
      <c r="A3" s="28" t="s">
        <v>28</v>
      </c>
      <c r="B3" s="26" t="s">
        <v>20</v>
      </c>
      <c r="C3" s="26"/>
      <c r="D3" s="26"/>
      <c r="E3" s="26"/>
      <c r="F3" s="26"/>
      <c r="G3" s="26"/>
      <c r="H3" s="26"/>
      <c r="I3" s="26"/>
      <c r="J3" s="26"/>
      <c r="K3" s="26"/>
      <c r="L3" s="26"/>
      <c r="M3" s="26"/>
      <c r="N3" s="26" t="s">
        <v>20</v>
      </c>
      <c r="O3" s="26"/>
      <c r="P3" s="26"/>
      <c r="Q3" s="26"/>
      <c r="R3" s="26"/>
      <c r="S3" s="26"/>
      <c r="T3" s="26"/>
      <c r="U3" s="26"/>
      <c r="V3" s="26"/>
      <c r="W3" s="26"/>
      <c r="X3" s="26"/>
      <c r="Y3" s="26"/>
      <c r="Z3" s="26" t="s">
        <v>20</v>
      </c>
      <c r="AA3" s="26"/>
      <c r="AB3" s="26"/>
      <c r="AC3" s="26"/>
      <c r="AD3" s="26"/>
      <c r="AE3" s="26"/>
      <c r="AF3" s="26"/>
      <c r="AG3" s="26"/>
      <c r="AH3" s="26"/>
      <c r="AI3" s="26"/>
      <c r="AJ3" s="26"/>
      <c r="AK3" s="26"/>
      <c r="AL3" s="26" t="s">
        <v>20</v>
      </c>
      <c r="AM3" s="26"/>
      <c r="AN3" s="26"/>
      <c r="AO3" s="26" t="s">
        <v>488</v>
      </c>
      <c r="AP3" s="26" t="s">
        <v>489</v>
      </c>
      <c r="AQ3" s="26" t="s">
        <v>490</v>
      </c>
      <c r="AR3" s="26" t="s">
        <v>491</v>
      </c>
      <c r="AS3" s="26" t="s">
        <v>492</v>
      </c>
      <c r="AT3" s="26" t="s">
        <v>493</v>
      </c>
      <c r="AU3" s="26" t="s">
        <v>494</v>
      </c>
      <c r="AX3" s="26" t="s">
        <v>20</v>
      </c>
      <c r="AY3" s="26"/>
      <c r="AZ3" s="26"/>
      <c r="BA3" s="26"/>
      <c r="BB3" s="26"/>
      <c r="BC3" s="26"/>
      <c r="BD3" s="26"/>
      <c r="BE3" s="26"/>
      <c r="BF3" s="26"/>
      <c r="BG3" s="26"/>
      <c r="BJ3" s="26" t="s">
        <v>20</v>
      </c>
      <c r="BK3" s="26"/>
      <c r="BL3" s="26"/>
      <c r="BM3" s="26" t="s">
        <v>488</v>
      </c>
      <c r="BN3" s="26" t="s">
        <v>489</v>
      </c>
      <c r="BO3" s="26" t="s">
        <v>490</v>
      </c>
      <c r="BP3" s="26" t="s">
        <v>491</v>
      </c>
      <c r="BQ3" s="26" t="s">
        <v>492</v>
      </c>
      <c r="BR3" s="26" t="s">
        <v>493</v>
      </c>
      <c r="BS3" s="26" t="s">
        <v>494</v>
      </c>
      <c r="BV3" s="26" t="s">
        <v>20</v>
      </c>
      <c r="BW3" s="26"/>
      <c r="BX3" s="26"/>
      <c r="BY3" s="26" t="s">
        <v>488</v>
      </c>
      <c r="BZ3" s="26" t="s">
        <v>489</v>
      </c>
      <c r="CA3" s="26" t="s">
        <v>490</v>
      </c>
      <c r="CB3" s="26" t="s">
        <v>491</v>
      </c>
      <c r="CC3" s="26" t="s">
        <v>492</v>
      </c>
      <c r="CD3" s="26" t="s">
        <v>493</v>
      </c>
      <c r="CE3" s="26" t="s">
        <v>494</v>
      </c>
      <c r="CH3" s="26" t="s">
        <v>20</v>
      </c>
      <c r="CI3" s="26"/>
      <c r="CJ3" s="26"/>
      <c r="CK3" s="26"/>
      <c r="CL3" s="26"/>
      <c r="CM3" s="26"/>
      <c r="CN3" s="26"/>
      <c r="CO3" s="26"/>
      <c r="CP3" s="26"/>
      <c r="CQ3" s="26"/>
      <c r="CT3" s="26" t="s">
        <v>20</v>
      </c>
      <c r="CU3" s="26"/>
      <c r="CV3" s="26"/>
      <c r="CW3" s="26" t="s">
        <v>488</v>
      </c>
      <c r="CX3" s="26" t="s">
        <v>489</v>
      </c>
      <c r="CY3" s="26" t="s">
        <v>490</v>
      </c>
      <c r="CZ3" s="26" t="s">
        <v>491</v>
      </c>
      <c r="DA3" s="26" t="s">
        <v>492</v>
      </c>
      <c r="DB3" s="26" t="s">
        <v>493</v>
      </c>
      <c r="DC3" s="26" t="s">
        <v>494</v>
      </c>
      <c r="DF3" s="26" t="s">
        <v>20</v>
      </c>
      <c r="DG3" s="26"/>
      <c r="DH3" s="26"/>
      <c r="DI3" s="26"/>
      <c r="DJ3" s="26"/>
      <c r="DK3" s="26"/>
      <c r="DL3" s="26"/>
      <c r="DM3" s="26"/>
      <c r="DN3" s="26"/>
      <c r="DO3" s="26"/>
    </row>
    <row r="4" ht="14.5" spans="1:119">
      <c r="A4" s="28"/>
      <c r="B4" s="26"/>
      <c r="C4" s="29" t="s">
        <v>30</v>
      </c>
      <c r="D4" s="26"/>
      <c r="E4" s="30">
        <v>0.8</v>
      </c>
      <c r="F4" s="30">
        <v>0.8</v>
      </c>
      <c r="G4" s="30">
        <v>0.8</v>
      </c>
      <c r="H4" s="30">
        <v>0.8</v>
      </c>
      <c r="I4" s="30">
        <v>0.8</v>
      </c>
      <c r="J4" s="30">
        <v>0.8</v>
      </c>
      <c r="K4" s="30">
        <v>0.8</v>
      </c>
      <c r="L4" s="30"/>
      <c r="M4" s="30"/>
      <c r="N4" s="26"/>
      <c r="O4" s="29" t="s">
        <v>495</v>
      </c>
      <c r="P4" s="26"/>
      <c r="Q4" s="30">
        <v>0.8</v>
      </c>
      <c r="R4" s="30">
        <v>0.8</v>
      </c>
      <c r="S4" s="30">
        <v>0.8</v>
      </c>
      <c r="T4" s="30">
        <v>0.8</v>
      </c>
      <c r="U4" s="30">
        <v>0.8</v>
      </c>
      <c r="V4" s="30">
        <v>0.8</v>
      </c>
      <c r="W4" s="30">
        <v>0.8</v>
      </c>
      <c r="X4" s="30"/>
      <c r="Y4" s="30"/>
      <c r="Z4" s="26"/>
      <c r="AA4" s="29" t="s">
        <v>496</v>
      </c>
      <c r="AB4" s="26"/>
      <c r="AC4" s="30">
        <v>0.8</v>
      </c>
      <c r="AD4" s="30">
        <v>0.8</v>
      </c>
      <c r="AE4" s="30">
        <v>0.8</v>
      </c>
      <c r="AF4" s="30">
        <v>0.8</v>
      </c>
      <c r="AG4" s="30">
        <v>0.8</v>
      </c>
      <c r="AH4" s="30">
        <v>0.8</v>
      </c>
      <c r="AI4" s="30">
        <v>0.8</v>
      </c>
      <c r="AJ4" s="30"/>
      <c r="AK4" s="30"/>
      <c r="AL4" s="26"/>
      <c r="AM4" s="29" t="s">
        <v>497</v>
      </c>
      <c r="AN4" s="26"/>
      <c r="AO4" s="30">
        <v>0.8</v>
      </c>
      <c r="AP4" s="30">
        <v>0.8</v>
      </c>
      <c r="AQ4" s="30">
        <v>0.8</v>
      </c>
      <c r="AR4" s="30">
        <v>0.8</v>
      </c>
      <c r="AS4" s="30">
        <v>0.8</v>
      </c>
      <c r="AT4" s="30">
        <v>0.8</v>
      </c>
      <c r="AU4" s="30">
        <v>0.8</v>
      </c>
      <c r="AX4" s="26"/>
      <c r="AY4" s="29" t="s">
        <v>498</v>
      </c>
      <c r="AZ4" s="26"/>
      <c r="BA4" s="30">
        <v>0.8</v>
      </c>
      <c r="BB4" s="30">
        <v>0.8</v>
      </c>
      <c r="BC4" s="30">
        <v>0.8</v>
      </c>
      <c r="BD4" s="30">
        <v>0.8</v>
      </c>
      <c r="BE4" s="30">
        <v>0.8</v>
      </c>
      <c r="BF4" s="30">
        <v>0.8</v>
      </c>
      <c r="BG4" s="30">
        <v>0.8</v>
      </c>
      <c r="BJ4" s="26"/>
      <c r="BK4" s="29" t="s">
        <v>499</v>
      </c>
      <c r="BL4" s="26"/>
      <c r="BM4" s="30">
        <v>0.8</v>
      </c>
      <c r="BN4" s="30">
        <v>0.8</v>
      </c>
      <c r="BO4" s="30">
        <v>0.8</v>
      </c>
      <c r="BP4" s="30">
        <v>0.8</v>
      </c>
      <c r="BQ4" s="30">
        <v>0.8</v>
      </c>
      <c r="BR4" s="30">
        <v>0.8</v>
      </c>
      <c r="BS4" s="30">
        <v>0.8</v>
      </c>
      <c r="BV4" s="26"/>
      <c r="BW4" s="29" t="s">
        <v>500</v>
      </c>
      <c r="BX4" s="26"/>
      <c r="BY4" s="30">
        <v>0.8</v>
      </c>
      <c r="BZ4" s="30">
        <v>0.8</v>
      </c>
      <c r="CA4" s="30">
        <v>0.8</v>
      </c>
      <c r="CB4" s="30">
        <v>0.8</v>
      </c>
      <c r="CC4" s="30">
        <v>0.8</v>
      </c>
      <c r="CD4" s="30">
        <v>0.8</v>
      </c>
      <c r="CE4" s="30">
        <v>0.8</v>
      </c>
      <c r="CH4" s="26"/>
      <c r="CI4" s="29" t="s">
        <v>501</v>
      </c>
      <c r="CJ4" s="26"/>
      <c r="CK4" s="30">
        <v>0.8</v>
      </c>
      <c r="CL4" s="30">
        <v>0.8</v>
      </c>
      <c r="CM4" s="30">
        <v>0.8</v>
      </c>
      <c r="CN4" s="30">
        <v>0.8</v>
      </c>
      <c r="CO4" s="30">
        <v>0.8</v>
      </c>
      <c r="CP4" s="30">
        <v>0.8</v>
      </c>
      <c r="CQ4" s="30">
        <v>0.8</v>
      </c>
      <c r="CT4" s="26"/>
      <c r="CU4" s="29" t="s">
        <v>502</v>
      </c>
      <c r="CV4" s="26"/>
      <c r="CW4" s="30">
        <v>0.8</v>
      </c>
      <c r="CX4" s="30">
        <v>0.8</v>
      </c>
      <c r="CY4" s="30">
        <v>0.8</v>
      </c>
      <c r="CZ4" s="30">
        <v>0.8</v>
      </c>
      <c r="DA4" s="30">
        <v>0.8</v>
      </c>
      <c r="DB4" s="30">
        <v>0.8</v>
      </c>
      <c r="DC4" s="30">
        <v>0.8</v>
      </c>
      <c r="DF4" s="26"/>
      <c r="DG4" s="29" t="s">
        <v>503</v>
      </c>
      <c r="DH4" s="26"/>
      <c r="DI4" s="30">
        <v>0.8</v>
      </c>
      <c r="DJ4" s="30">
        <v>0.8</v>
      </c>
      <c r="DK4" s="30">
        <v>0.8</v>
      </c>
      <c r="DL4" s="30">
        <v>0.8</v>
      </c>
      <c r="DM4" s="30">
        <v>0.8</v>
      </c>
      <c r="DN4" s="30">
        <v>0.8</v>
      </c>
      <c r="DO4" s="30">
        <v>0.8</v>
      </c>
    </row>
    <row r="5" ht="14.5" spans="1:119">
      <c r="A5" s="26"/>
      <c r="B5" s="26"/>
      <c r="C5" s="31" t="s">
        <v>35</v>
      </c>
      <c r="D5" s="26"/>
      <c r="E5" s="30">
        <v>0.8</v>
      </c>
      <c r="F5" s="30">
        <v>0.8</v>
      </c>
      <c r="G5" s="30">
        <v>0.8</v>
      </c>
      <c r="H5" s="30">
        <v>0.8</v>
      </c>
      <c r="I5" s="30">
        <v>0.8</v>
      </c>
      <c r="J5" s="30">
        <v>0.8</v>
      </c>
      <c r="K5" s="30">
        <v>0.8</v>
      </c>
      <c r="L5" s="28"/>
      <c r="M5" s="28"/>
      <c r="N5" s="26"/>
      <c r="O5" s="26" t="s">
        <v>35</v>
      </c>
      <c r="P5" s="26"/>
      <c r="Q5" s="30">
        <v>0.8</v>
      </c>
      <c r="R5" s="30">
        <v>0.8</v>
      </c>
      <c r="S5" s="30">
        <v>0.8</v>
      </c>
      <c r="T5" s="30">
        <v>0.8</v>
      </c>
      <c r="U5" s="30">
        <v>0.8</v>
      </c>
      <c r="V5" s="30">
        <v>0.8</v>
      </c>
      <c r="W5" s="30">
        <v>0.8</v>
      </c>
      <c r="X5" s="28"/>
      <c r="Y5" s="28"/>
      <c r="Z5" s="26"/>
      <c r="AA5" s="26" t="s">
        <v>35</v>
      </c>
      <c r="AB5" s="26"/>
      <c r="AC5" s="30">
        <v>0.8</v>
      </c>
      <c r="AD5" s="30">
        <v>0.8</v>
      </c>
      <c r="AE5" s="30">
        <v>0.8</v>
      </c>
      <c r="AF5" s="30">
        <v>0.8</v>
      </c>
      <c r="AG5" s="30">
        <v>0.8</v>
      </c>
      <c r="AH5" s="30">
        <v>0.8</v>
      </c>
      <c r="AI5" s="30">
        <v>0.8</v>
      </c>
      <c r="AJ5" s="28"/>
      <c r="AK5" s="28"/>
      <c r="AL5" s="26"/>
      <c r="AM5" s="26" t="s">
        <v>35</v>
      </c>
      <c r="AN5" s="26"/>
      <c r="AO5" s="30">
        <v>0.8</v>
      </c>
      <c r="AP5" s="30">
        <v>0.8</v>
      </c>
      <c r="AQ5" s="30">
        <v>0.8</v>
      </c>
      <c r="AR5" s="30">
        <v>0.8</v>
      </c>
      <c r="AS5" s="30">
        <v>0.8</v>
      </c>
      <c r="AT5" s="30">
        <v>0.8</v>
      </c>
      <c r="AU5" s="30">
        <v>0.8</v>
      </c>
      <c r="AX5" s="26"/>
      <c r="AY5" s="26" t="s">
        <v>35</v>
      </c>
      <c r="AZ5" s="26"/>
      <c r="BA5" s="30">
        <v>0.8</v>
      </c>
      <c r="BB5" s="30">
        <v>0.8</v>
      </c>
      <c r="BC5" s="30">
        <v>0.8</v>
      </c>
      <c r="BD5" s="30">
        <v>0.8</v>
      </c>
      <c r="BE5" s="30">
        <v>0.8</v>
      </c>
      <c r="BF5" s="30">
        <v>0.8</v>
      </c>
      <c r="BG5" s="30">
        <v>0.8</v>
      </c>
      <c r="BJ5" s="26"/>
      <c r="BK5" s="26" t="s">
        <v>35</v>
      </c>
      <c r="BL5" s="26"/>
      <c r="BM5" s="30">
        <v>0.8</v>
      </c>
      <c r="BN5" s="30">
        <v>0.8</v>
      </c>
      <c r="BO5" s="30">
        <v>0.8</v>
      </c>
      <c r="BP5" s="30">
        <v>0.8</v>
      </c>
      <c r="BQ5" s="30">
        <v>0.8</v>
      </c>
      <c r="BR5" s="30">
        <v>0.8</v>
      </c>
      <c r="BS5" s="30">
        <v>0.8</v>
      </c>
      <c r="BV5" s="26"/>
      <c r="BW5" s="26" t="s">
        <v>35</v>
      </c>
      <c r="BX5" s="26"/>
      <c r="BY5" s="30">
        <v>0.8</v>
      </c>
      <c r="BZ5" s="30">
        <v>0.8</v>
      </c>
      <c r="CA5" s="30">
        <v>0.8</v>
      </c>
      <c r="CB5" s="30">
        <v>0.8</v>
      </c>
      <c r="CC5" s="30">
        <v>0.8</v>
      </c>
      <c r="CD5" s="30">
        <v>0.8</v>
      </c>
      <c r="CE5" s="30">
        <v>0.8</v>
      </c>
      <c r="CH5" s="26"/>
      <c r="CI5" s="26" t="s">
        <v>35</v>
      </c>
      <c r="CJ5" s="26"/>
      <c r="CK5" s="30">
        <v>0.8</v>
      </c>
      <c r="CL5" s="30">
        <v>0.8</v>
      </c>
      <c r="CM5" s="30">
        <v>0.8</v>
      </c>
      <c r="CN5" s="30">
        <v>0.8</v>
      </c>
      <c r="CO5" s="30">
        <v>0.8</v>
      </c>
      <c r="CP5" s="30">
        <v>0.8</v>
      </c>
      <c r="CQ5" s="30">
        <v>0.8</v>
      </c>
      <c r="CT5" s="26"/>
      <c r="CU5" s="26" t="s">
        <v>35</v>
      </c>
      <c r="CV5" s="26"/>
      <c r="CW5" s="30">
        <v>0.8</v>
      </c>
      <c r="CX5" s="30">
        <v>0.8</v>
      </c>
      <c r="CY5" s="30">
        <v>0.8</v>
      </c>
      <c r="CZ5" s="30">
        <v>0.8</v>
      </c>
      <c r="DA5" s="30">
        <v>0.8</v>
      </c>
      <c r="DB5" s="30">
        <v>0.8</v>
      </c>
      <c r="DC5" s="30">
        <v>0.8</v>
      </c>
      <c r="DF5" s="26"/>
      <c r="DG5" s="26" t="s">
        <v>35</v>
      </c>
      <c r="DH5" s="26"/>
      <c r="DI5" s="30">
        <v>0.8</v>
      </c>
      <c r="DJ5" s="30">
        <v>0.8</v>
      </c>
      <c r="DK5" s="30">
        <v>0.8</v>
      </c>
      <c r="DL5" s="30">
        <v>0.8</v>
      </c>
      <c r="DM5" s="30">
        <v>0.8</v>
      </c>
      <c r="DN5" s="30">
        <v>0.8</v>
      </c>
      <c r="DO5" s="30">
        <v>0.8</v>
      </c>
    </row>
    <row r="6" ht="14.5" spans="1:119">
      <c r="A6" s="28"/>
      <c r="B6" s="26" t="s">
        <v>40</v>
      </c>
      <c r="C6" s="29" t="s">
        <v>30</v>
      </c>
      <c r="D6" s="26"/>
      <c r="E6" s="30">
        <v>0.8</v>
      </c>
      <c r="F6" s="30">
        <v>0.8</v>
      </c>
      <c r="G6" s="30">
        <v>0.8</v>
      </c>
      <c r="H6" s="30">
        <v>0.8</v>
      </c>
      <c r="I6" s="30">
        <v>0.8</v>
      </c>
      <c r="J6" s="30">
        <v>0.8</v>
      </c>
      <c r="K6" s="30">
        <v>0.8</v>
      </c>
      <c r="L6" s="30"/>
      <c r="M6" s="30"/>
      <c r="N6" s="26" t="s">
        <v>40</v>
      </c>
      <c r="O6" s="29" t="s">
        <v>495</v>
      </c>
      <c r="P6" s="26"/>
      <c r="Q6" s="30">
        <v>0.8</v>
      </c>
      <c r="R6" s="30">
        <v>0.8</v>
      </c>
      <c r="S6" s="30">
        <v>0.8</v>
      </c>
      <c r="T6" s="30">
        <v>0.8</v>
      </c>
      <c r="U6" s="30">
        <v>0.8</v>
      </c>
      <c r="V6" s="30">
        <v>0.8</v>
      </c>
      <c r="W6" s="30">
        <v>0.8</v>
      </c>
      <c r="X6" s="30"/>
      <c r="Y6" s="30"/>
      <c r="Z6" s="26" t="s">
        <v>40</v>
      </c>
      <c r="AA6" s="29" t="s">
        <v>496</v>
      </c>
      <c r="AB6" s="26"/>
      <c r="AC6" s="30">
        <v>0.8</v>
      </c>
      <c r="AD6" s="30">
        <v>0.8</v>
      </c>
      <c r="AE6" s="30">
        <v>0.8</v>
      </c>
      <c r="AF6" s="30">
        <v>0.8</v>
      </c>
      <c r="AG6" s="30">
        <v>0.8</v>
      </c>
      <c r="AH6" s="30">
        <v>0.8</v>
      </c>
      <c r="AI6" s="30">
        <v>0.8</v>
      </c>
      <c r="AJ6" s="30"/>
      <c r="AK6" s="30"/>
      <c r="AL6" s="26" t="s">
        <v>40</v>
      </c>
      <c r="AM6" s="29" t="s">
        <v>497</v>
      </c>
      <c r="AN6" s="26"/>
      <c r="AO6" s="30">
        <v>0.8</v>
      </c>
      <c r="AP6" s="30">
        <v>0.8</v>
      </c>
      <c r="AQ6" s="30">
        <v>0.8</v>
      </c>
      <c r="AR6" s="30">
        <v>0.8</v>
      </c>
      <c r="AS6" s="30">
        <v>0.8</v>
      </c>
      <c r="AT6" s="30">
        <v>0.8</v>
      </c>
      <c r="AU6" s="30">
        <v>0.8</v>
      </c>
      <c r="AX6" s="26" t="s">
        <v>40</v>
      </c>
      <c r="AY6" s="29" t="s">
        <v>498</v>
      </c>
      <c r="AZ6" s="26"/>
      <c r="BA6" s="30">
        <v>0.8</v>
      </c>
      <c r="BB6" s="30">
        <v>0.8</v>
      </c>
      <c r="BC6" s="30">
        <v>0.8</v>
      </c>
      <c r="BD6" s="30">
        <v>0.8</v>
      </c>
      <c r="BE6" s="30">
        <v>0.8</v>
      </c>
      <c r="BF6" s="30">
        <v>0.8</v>
      </c>
      <c r="BG6" s="30">
        <v>0.8</v>
      </c>
      <c r="BJ6" s="26" t="s">
        <v>40</v>
      </c>
      <c r="BK6" s="29" t="s">
        <v>499</v>
      </c>
      <c r="BL6" s="26"/>
      <c r="BM6" s="30">
        <v>0.8</v>
      </c>
      <c r="BN6" s="30">
        <v>0.8</v>
      </c>
      <c r="BO6" s="30">
        <v>0.8</v>
      </c>
      <c r="BP6" s="30">
        <v>0.8</v>
      </c>
      <c r="BQ6" s="30">
        <v>0.8</v>
      </c>
      <c r="BR6" s="30">
        <v>0.8</v>
      </c>
      <c r="BS6" s="30">
        <v>0.8</v>
      </c>
      <c r="BV6" s="26" t="s">
        <v>40</v>
      </c>
      <c r="BW6" s="29" t="s">
        <v>500</v>
      </c>
      <c r="BX6" s="26"/>
      <c r="BY6" s="30">
        <v>0.8</v>
      </c>
      <c r="BZ6" s="30">
        <v>0.8</v>
      </c>
      <c r="CA6" s="30">
        <v>0.8</v>
      </c>
      <c r="CB6" s="30">
        <v>0.8</v>
      </c>
      <c r="CC6" s="30">
        <v>0.8</v>
      </c>
      <c r="CD6" s="30">
        <v>0.8</v>
      </c>
      <c r="CE6" s="30">
        <v>0.8</v>
      </c>
      <c r="CH6" s="26" t="s">
        <v>40</v>
      </c>
      <c r="CI6" s="29" t="s">
        <v>501</v>
      </c>
      <c r="CJ6" s="26"/>
      <c r="CK6" s="30">
        <v>0.8</v>
      </c>
      <c r="CL6" s="30">
        <v>0.8</v>
      </c>
      <c r="CM6" s="30">
        <v>0.8</v>
      </c>
      <c r="CN6" s="30">
        <v>0.8</v>
      </c>
      <c r="CO6" s="30">
        <v>0.8</v>
      </c>
      <c r="CP6" s="30">
        <v>0.8</v>
      </c>
      <c r="CQ6" s="30">
        <v>0.8</v>
      </c>
      <c r="CT6" s="26" t="s">
        <v>40</v>
      </c>
      <c r="CU6" s="29" t="s">
        <v>502</v>
      </c>
      <c r="CV6" s="26"/>
      <c r="CW6" s="30">
        <v>0.8</v>
      </c>
      <c r="CX6" s="30">
        <v>0.8</v>
      </c>
      <c r="CY6" s="30">
        <v>0.8</v>
      </c>
      <c r="CZ6" s="30">
        <v>0.8</v>
      </c>
      <c r="DA6" s="30">
        <v>0.8</v>
      </c>
      <c r="DB6" s="30">
        <v>0.8</v>
      </c>
      <c r="DC6" s="30">
        <v>0.8</v>
      </c>
      <c r="DF6" s="26" t="s">
        <v>40</v>
      </c>
      <c r="DG6" s="29" t="s">
        <v>503</v>
      </c>
      <c r="DH6" s="26"/>
      <c r="DI6" s="30">
        <v>0.8</v>
      </c>
      <c r="DJ6" s="30">
        <v>0.8</v>
      </c>
      <c r="DK6" s="30">
        <v>0.8</v>
      </c>
      <c r="DL6" s="30">
        <v>0.8</v>
      </c>
      <c r="DM6" s="30">
        <v>0.8</v>
      </c>
      <c r="DN6" s="30">
        <v>0.8</v>
      </c>
      <c r="DO6" s="30">
        <v>0.8</v>
      </c>
    </row>
    <row r="7" ht="14.5" spans="1:119">
      <c r="A7" s="26"/>
      <c r="B7" s="26"/>
      <c r="C7" s="31" t="s">
        <v>35</v>
      </c>
      <c r="D7" s="26"/>
      <c r="E7" s="30">
        <v>0.8</v>
      </c>
      <c r="F7" s="30">
        <v>0.8</v>
      </c>
      <c r="G7" s="30">
        <v>0.8</v>
      </c>
      <c r="H7" s="30">
        <v>0.8</v>
      </c>
      <c r="I7" s="30">
        <v>0.8</v>
      </c>
      <c r="J7" s="30">
        <v>0.8</v>
      </c>
      <c r="K7" s="30">
        <v>0.8</v>
      </c>
      <c r="L7" s="28"/>
      <c r="M7" s="28"/>
      <c r="N7" s="26"/>
      <c r="O7" s="26" t="s">
        <v>35</v>
      </c>
      <c r="P7" s="26"/>
      <c r="Q7" s="30">
        <v>0.8</v>
      </c>
      <c r="R7" s="30">
        <v>0.8</v>
      </c>
      <c r="S7" s="30">
        <v>0.8</v>
      </c>
      <c r="T7" s="30">
        <v>0.8</v>
      </c>
      <c r="U7" s="30">
        <v>0.8</v>
      </c>
      <c r="V7" s="30">
        <v>0.8</v>
      </c>
      <c r="W7" s="30">
        <v>0.8</v>
      </c>
      <c r="X7" s="28"/>
      <c r="Y7" s="28"/>
      <c r="Z7" s="26"/>
      <c r="AA7" s="26" t="s">
        <v>35</v>
      </c>
      <c r="AB7" s="26"/>
      <c r="AC7" s="30">
        <v>0.8</v>
      </c>
      <c r="AD7" s="30">
        <v>0.8</v>
      </c>
      <c r="AE7" s="30">
        <v>0.8</v>
      </c>
      <c r="AF7" s="30">
        <v>0.8</v>
      </c>
      <c r="AG7" s="30">
        <v>0.8</v>
      </c>
      <c r="AH7" s="30">
        <v>0.8</v>
      </c>
      <c r="AI7" s="30">
        <v>0.8</v>
      </c>
      <c r="AJ7" s="28"/>
      <c r="AK7" s="28"/>
      <c r="AL7" s="26"/>
      <c r="AM7" s="26" t="s">
        <v>35</v>
      </c>
      <c r="AN7" s="26"/>
      <c r="AO7" s="30">
        <v>0.8</v>
      </c>
      <c r="AP7" s="30">
        <v>0.8</v>
      </c>
      <c r="AQ7" s="30">
        <v>0.8</v>
      </c>
      <c r="AR7" s="30">
        <v>0.8</v>
      </c>
      <c r="AS7" s="30">
        <v>0.8</v>
      </c>
      <c r="AT7" s="30">
        <v>0.8</v>
      </c>
      <c r="AU7" s="30">
        <v>0.8</v>
      </c>
      <c r="AX7" s="26"/>
      <c r="AY7" s="26" t="s">
        <v>35</v>
      </c>
      <c r="AZ7" s="26"/>
      <c r="BA7" s="30">
        <v>0.8</v>
      </c>
      <c r="BB7" s="30">
        <v>0.8</v>
      </c>
      <c r="BC7" s="30">
        <v>0.8</v>
      </c>
      <c r="BD7" s="30">
        <v>0.8</v>
      </c>
      <c r="BE7" s="30">
        <v>0.8</v>
      </c>
      <c r="BF7" s="30">
        <v>0.8</v>
      </c>
      <c r="BG7" s="30">
        <v>0.8</v>
      </c>
      <c r="BJ7" s="26"/>
      <c r="BK7" s="26" t="s">
        <v>35</v>
      </c>
      <c r="BL7" s="26"/>
      <c r="BM7" s="30">
        <v>0.8</v>
      </c>
      <c r="BN7" s="30">
        <v>0.8</v>
      </c>
      <c r="BO7" s="30">
        <v>0.8</v>
      </c>
      <c r="BP7" s="30">
        <v>0.8</v>
      </c>
      <c r="BQ7" s="30">
        <v>0.8</v>
      </c>
      <c r="BR7" s="30">
        <v>0.8</v>
      </c>
      <c r="BS7" s="30">
        <v>0.8</v>
      </c>
      <c r="BV7" s="26"/>
      <c r="BW7" s="26" t="s">
        <v>35</v>
      </c>
      <c r="BX7" s="26"/>
      <c r="BY7" s="30">
        <v>0.8</v>
      </c>
      <c r="BZ7" s="30">
        <v>0.8</v>
      </c>
      <c r="CA7" s="30">
        <v>0.8</v>
      </c>
      <c r="CB7" s="30">
        <v>0.8</v>
      </c>
      <c r="CC7" s="30">
        <v>0.8</v>
      </c>
      <c r="CD7" s="30">
        <v>0.8</v>
      </c>
      <c r="CE7" s="30">
        <v>0.8</v>
      </c>
      <c r="CH7" s="26"/>
      <c r="CI7" s="26" t="s">
        <v>35</v>
      </c>
      <c r="CJ7" s="26"/>
      <c r="CK7" s="30">
        <v>0.8</v>
      </c>
      <c r="CL7" s="30">
        <v>0.8</v>
      </c>
      <c r="CM7" s="30">
        <v>0.8</v>
      </c>
      <c r="CN7" s="30">
        <v>0.8</v>
      </c>
      <c r="CO7" s="30">
        <v>0.8</v>
      </c>
      <c r="CP7" s="30">
        <v>0.8</v>
      </c>
      <c r="CQ7" s="30">
        <v>0.8</v>
      </c>
      <c r="CT7" s="26"/>
      <c r="CU7" s="26" t="s">
        <v>35</v>
      </c>
      <c r="CV7" s="26"/>
      <c r="CW7" s="30">
        <v>0.8</v>
      </c>
      <c r="CX7" s="30">
        <v>0.8</v>
      </c>
      <c r="CY7" s="30">
        <v>0.8</v>
      </c>
      <c r="CZ7" s="30">
        <v>0.8</v>
      </c>
      <c r="DA7" s="30">
        <v>0.8</v>
      </c>
      <c r="DB7" s="30">
        <v>0.8</v>
      </c>
      <c r="DC7" s="30">
        <v>0.8</v>
      </c>
      <c r="DF7" s="26"/>
      <c r="DG7" s="26" t="s">
        <v>35</v>
      </c>
      <c r="DH7" s="26"/>
      <c r="DI7" s="30">
        <v>0.8</v>
      </c>
      <c r="DJ7" s="30">
        <v>0.8</v>
      </c>
      <c r="DK7" s="30">
        <v>0.8</v>
      </c>
      <c r="DL7" s="30">
        <v>0.8</v>
      </c>
      <c r="DM7" s="30">
        <v>0.8</v>
      </c>
      <c r="DN7" s="30">
        <v>0.8</v>
      </c>
      <c r="DO7" s="30">
        <v>0.8</v>
      </c>
    </row>
    <row r="8" ht="14.5" spans="1:119">
      <c r="A8" s="28"/>
      <c r="B8" s="26" t="s">
        <v>49</v>
      </c>
      <c r="C8" s="29" t="s">
        <v>30</v>
      </c>
      <c r="D8" s="26"/>
      <c r="E8" s="30">
        <v>0.8</v>
      </c>
      <c r="F8" s="30">
        <v>0.8</v>
      </c>
      <c r="G8" s="30">
        <v>0.8</v>
      </c>
      <c r="H8" s="30">
        <v>0.8</v>
      </c>
      <c r="I8" s="30">
        <v>0.8</v>
      </c>
      <c r="J8" s="30">
        <v>0.8</v>
      </c>
      <c r="K8" s="30">
        <v>0.8</v>
      </c>
      <c r="L8" s="30"/>
      <c r="M8" s="30"/>
      <c r="N8" s="26" t="s">
        <v>49</v>
      </c>
      <c r="O8" s="29" t="s">
        <v>495</v>
      </c>
      <c r="P8" s="26"/>
      <c r="Q8" s="30">
        <v>0.8</v>
      </c>
      <c r="R8" s="30">
        <v>0.8</v>
      </c>
      <c r="S8" s="30">
        <v>0.8</v>
      </c>
      <c r="T8" s="30">
        <v>0.8</v>
      </c>
      <c r="U8" s="30">
        <v>0.8</v>
      </c>
      <c r="V8" s="30">
        <v>0.8</v>
      </c>
      <c r="W8" s="30">
        <v>0.8</v>
      </c>
      <c r="X8" s="30"/>
      <c r="Y8" s="30"/>
      <c r="Z8" s="26" t="s">
        <v>49</v>
      </c>
      <c r="AA8" s="29" t="s">
        <v>496</v>
      </c>
      <c r="AB8" s="26"/>
      <c r="AC8" s="30">
        <v>0.8</v>
      </c>
      <c r="AD8" s="30">
        <v>0.8</v>
      </c>
      <c r="AE8" s="30">
        <v>0.8</v>
      </c>
      <c r="AF8" s="30">
        <v>0.8</v>
      </c>
      <c r="AG8" s="30">
        <v>0.8</v>
      </c>
      <c r="AH8" s="30">
        <v>0.8</v>
      </c>
      <c r="AI8" s="30">
        <v>0.8</v>
      </c>
      <c r="AJ8" s="30"/>
      <c r="AK8" s="30"/>
      <c r="AL8" s="26" t="s">
        <v>49</v>
      </c>
      <c r="AM8" s="29" t="s">
        <v>497</v>
      </c>
      <c r="AN8" s="26"/>
      <c r="AO8" s="30">
        <v>0.8</v>
      </c>
      <c r="AP8" s="30">
        <v>0.8</v>
      </c>
      <c r="AQ8" s="30">
        <v>0.8</v>
      </c>
      <c r="AR8" s="30">
        <v>0.8</v>
      </c>
      <c r="AS8" s="30">
        <v>0.8</v>
      </c>
      <c r="AT8" s="30">
        <v>0.8</v>
      </c>
      <c r="AU8" s="30">
        <v>0.8</v>
      </c>
      <c r="AX8" s="26" t="s">
        <v>49</v>
      </c>
      <c r="AY8" s="29" t="s">
        <v>498</v>
      </c>
      <c r="AZ8" s="26"/>
      <c r="BA8" s="30">
        <v>0.8</v>
      </c>
      <c r="BB8" s="30">
        <v>0.8</v>
      </c>
      <c r="BC8" s="30">
        <v>0.8</v>
      </c>
      <c r="BD8" s="30">
        <v>0.8</v>
      </c>
      <c r="BE8" s="30">
        <v>0.8</v>
      </c>
      <c r="BF8" s="30">
        <v>0.8</v>
      </c>
      <c r="BG8" s="30">
        <v>0.8</v>
      </c>
      <c r="BJ8" s="26" t="s">
        <v>49</v>
      </c>
      <c r="BK8" s="29" t="s">
        <v>499</v>
      </c>
      <c r="BL8" s="26"/>
      <c r="BM8" s="30">
        <v>0.8</v>
      </c>
      <c r="BN8" s="30">
        <v>0.8</v>
      </c>
      <c r="BO8" s="30">
        <v>0.8</v>
      </c>
      <c r="BP8" s="30">
        <v>0.8</v>
      </c>
      <c r="BQ8" s="30">
        <v>0.8</v>
      </c>
      <c r="BR8" s="30">
        <v>0.8</v>
      </c>
      <c r="BS8" s="30">
        <v>0.8</v>
      </c>
      <c r="BV8" s="26" t="s">
        <v>49</v>
      </c>
      <c r="BW8" s="29" t="s">
        <v>500</v>
      </c>
      <c r="BX8" s="26"/>
      <c r="BY8" s="30">
        <v>0.8</v>
      </c>
      <c r="BZ8" s="30">
        <v>0.8</v>
      </c>
      <c r="CA8" s="30">
        <v>0.8</v>
      </c>
      <c r="CB8" s="30">
        <v>0.8</v>
      </c>
      <c r="CC8" s="30">
        <v>0.8</v>
      </c>
      <c r="CD8" s="30">
        <v>0.8</v>
      </c>
      <c r="CE8" s="30">
        <v>0.8</v>
      </c>
      <c r="CH8" s="26" t="s">
        <v>49</v>
      </c>
      <c r="CI8" s="29" t="s">
        <v>501</v>
      </c>
      <c r="CJ8" s="26"/>
      <c r="CK8" s="30">
        <v>0.8</v>
      </c>
      <c r="CL8" s="30">
        <v>0.8</v>
      </c>
      <c r="CM8" s="30">
        <v>0.8</v>
      </c>
      <c r="CN8" s="30">
        <v>0.8</v>
      </c>
      <c r="CO8" s="30">
        <v>0.8</v>
      </c>
      <c r="CP8" s="30">
        <v>0.8</v>
      </c>
      <c r="CQ8" s="30">
        <v>0.8</v>
      </c>
      <c r="CT8" s="26" t="s">
        <v>49</v>
      </c>
      <c r="CU8" s="29" t="s">
        <v>502</v>
      </c>
      <c r="CV8" s="26"/>
      <c r="CW8" s="30">
        <v>0.8</v>
      </c>
      <c r="CX8" s="30">
        <v>0.8</v>
      </c>
      <c r="CY8" s="30">
        <v>0.8</v>
      </c>
      <c r="CZ8" s="30">
        <v>0.8</v>
      </c>
      <c r="DA8" s="30">
        <v>0.8</v>
      </c>
      <c r="DB8" s="30">
        <v>0.8</v>
      </c>
      <c r="DC8" s="30">
        <v>0.8</v>
      </c>
      <c r="DF8" s="26" t="s">
        <v>49</v>
      </c>
      <c r="DG8" s="29" t="s">
        <v>503</v>
      </c>
      <c r="DH8" s="26"/>
      <c r="DI8" s="30">
        <v>0.8</v>
      </c>
      <c r="DJ8" s="30">
        <v>0.8</v>
      </c>
      <c r="DK8" s="30">
        <v>0.8</v>
      </c>
      <c r="DL8" s="30">
        <v>0.8</v>
      </c>
      <c r="DM8" s="30">
        <v>0.8</v>
      </c>
      <c r="DN8" s="30">
        <v>0.8</v>
      </c>
      <c r="DO8" s="30">
        <v>0.8</v>
      </c>
    </row>
    <row r="9" ht="14.5" spans="1:119">
      <c r="A9" s="26"/>
      <c r="B9" s="26"/>
      <c r="C9" s="31" t="s">
        <v>35</v>
      </c>
      <c r="D9" s="26"/>
      <c r="E9" s="30">
        <v>0.8</v>
      </c>
      <c r="F9" s="30">
        <v>0.8</v>
      </c>
      <c r="G9" s="30">
        <v>0.8</v>
      </c>
      <c r="H9" s="30">
        <v>0.8</v>
      </c>
      <c r="I9" s="30">
        <v>0.8</v>
      </c>
      <c r="J9" s="30">
        <v>0.8</v>
      </c>
      <c r="K9" s="30">
        <v>0.8</v>
      </c>
      <c r="L9" s="28"/>
      <c r="M9" s="28"/>
      <c r="N9" s="26"/>
      <c r="O9" s="35" t="s">
        <v>35</v>
      </c>
      <c r="P9" s="26"/>
      <c r="Q9" s="30">
        <v>0.8</v>
      </c>
      <c r="R9" s="30">
        <v>0.8</v>
      </c>
      <c r="S9" s="30">
        <v>0.8</v>
      </c>
      <c r="T9" s="30">
        <v>0.8</v>
      </c>
      <c r="U9" s="30">
        <v>0.8</v>
      </c>
      <c r="V9" s="30">
        <v>0.8</v>
      </c>
      <c r="W9" s="30">
        <v>0.8</v>
      </c>
      <c r="X9" s="28"/>
      <c r="Y9" s="28"/>
      <c r="Z9" s="26"/>
      <c r="AA9" s="35" t="s">
        <v>35</v>
      </c>
      <c r="AB9" s="26"/>
      <c r="AC9" s="30">
        <v>0.8</v>
      </c>
      <c r="AD9" s="30">
        <v>0.8</v>
      </c>
      <c r="AE9" s="30">
        <v>0.8</v>
      </c>
      <c r="AF9" s="30">
        <v>0.8</v>
      </c>
      <c r="AG9" s="30">
        <v>0.8</v>
      </c>
      <c r="AH9" s="30">
        <v>0.8</v>
      </c>
      <c r="AI9" s="30">
        <v>0.8</v>
      </c>
      <c r="AJ9" s="28"/>
      <c r="AK9" s="28"/>
      <c r="AL9" s="26"/>
      <c r="AM9" s="35" t="s">
        <v>35</v>
      </c>
      <c r="AN9" s="26"/>
      <c r="AO9" s="30">
        <v>0.8</v>
      </c>
      <c r="AP9" s="30">
        <v>0.8</v>
      </c>
      <c r="AQ9" s="30">
        <v>0.8</v>
      </c>
      <c r="AR9" s="30">
        <v>0.8</v>
      </c>
      <c r="AS9" s="30">
        <v>0.8</v>
      </c>
      <c r="AT9" s="30">
        <v>0.8</v>
      </c>
      <c r="AU9" s="30">
        <v>0.8</v>
      </c>
      <c r="AX9" s="26"/>
      <c r="AY9" s="35" t="s">
        <v>35</v>
      </c>
      <c r="AZ9" s="26"/>
      <c r="BA9" s="30">
        <v>0.8</v>
      </c>
      <c r="BB9" s="30">
        <v>0.8</v>
      </c>
      <c r="BC9" s="30">
        <v>0.8</v>
      </c>
      <c r="BD9" s="30">
        <v>0.8</v>
      </c>
      <c r="BE9" s="30">
        <v>0.8</v>
      </c>
      <c r="BF9" s="30">
        <v>0.8</v>
      </c>
      <c r="BG9" s="30">
        <v>0.8</v>
      </c>
      <c r="BJ9" s="26"/>
      <c r="BK9" s="35" t="s">
        <v>35</v>
      </c>
      <c r="BL9" s="26"/>
      <c r="BM9" s="30">
        <v>0.8</v>
      </c>
      <c r="BN9" s="30">
        <v>0.8</v>
      </c>
      <c r="BO9" s="30">
        <v>0.8</v>
      </c>
      <c r="BP9" s="30">
        <v>0.8</v>
      </c>
      <c r="BQ9" s="30">
        <v>0.8</v>
      </c>
      <c r="BR9" s="30">
        <v>0.8</v>
      </c>
      <c r="BS9" s="30">
        <v>0.8</v>
      </c>
      <c r="BV9" s="26"/>
      <c r="BW9" s="35" t="s">
        <v>35</v>
      </c>
      <c r="BX9" s="26"/>
      <c r="BY9" s="30">
        <v>0.8</v>
      </c>
      <c r="BZ9" s="30">
        <v>0.8</v>
      </c>
      <c r="CA9" s="30">
        <v>0.8</v>
      </c>
      <c r="CB9" s="30">
        <v>0.8</v>
      </c>
      <c r="CC9" s="30">
        <v>0.8</v>
      </c>
      <c r="CD9" s="30">
        <v>0.8</v>
      </c>
      <c r="CE9" s="30">
        <v>0.8</v>
      </c>
      <c r="CH9" s="26"/>
      <c r="CI9" s="35" t="s">
        <v>35</v>
      </c>
      <c r="CJ9" s="26"/>
      <c r="CK9" s="30">
        <v>0.8</v>
      </c>
      <c r="CL9" s="30">
        <v>0.8</v>
      </c>
      <c r="CM9" s="30">
        <v>0.8</v>
      </c>
      <c r="CN9" s="30">
        <v>0.8</v>
      </c>
      <c r="CO9" s="30">
        <v>0.8</v>
      </c>
      <c r="CP9" s="30">
        <v>0.8</v>
      </c>
      <c r="CQ9" s="30">
        <v>0.8</v>
      </c>
      <c r="CT9" s="26"/>
      <c r="CU9" s="35" t="s">
        <v>35</v>
      </c>
      <c r="CV9" s="26"/>
      <c r="CW9" s="30">
        <v>0.8</v>
      </c>
      <c r="CX9" s="30">
        <v>0.8</v>
      </c>
      <c r="CY9" s="30">
        <v>0.8</v>
      </c>
      <c r="CZ9" s="30">
        <v>0.8</v>
      </c>
      <c r="DA9" s="30">
        <v>0.8</v>
      </c>
      <c r="DB9" s="30">
        <v>0.8</v>
      </c>
      <c r="DC9" s="30">
        <v>0.8</v>
      </c>
      <c r="DF9" s="26"/>
      <c r="DG9" s="35" t="s">
        <v>35</v>
      </c>
      <c r="DH9" s="26"/>
      <c r="DI9" s="30">
        <v>0.8</v>
      </c>
      <c r="DJ9" s="30">
        <v>0.8</v>
      </c>
      <c r="DK9" s="30">
        <v>0.8</v>
      </c>
      <c r="DL9" s="30">
        <v>0.8</v>
      </c>
      <c r="DM9" s="30">
        <v>0.8</v>
      </c>
      <c r="DN9" s="30">
        <v>0.8</v>
      </c>
      <c r="DO9" s="30">
        <v>0.8</v>
      </c>
    </row>
    <row r="10" ht="14.5" spans="1:119">
      <c r="A10" s="26"/>
      <c r="B10" s="26"/>
      <c r="C10" s="31" t="s">
        <v>57</v>
      </c>
      <c r="D10" s="26"/>
      <c r="E10" s="30">
        <v>0.8</v>
      </c>
      <c r="F10" s="30">
        <v>0.8</v>
      </c>
      <c r="G10" s="30">
        <v>0.8</v>
      </c>
      <c r="H10" s="30">
        <v>0.8</v>
      </c>
      <c r="I10" s="30">
        <v>0.8</v>
      </c>
      <c r="J10" s="30">
        <v>0.8</v>
      </c>
      <c r="K10" s="30">
        <v>0.8</v>
      </c>
      <c r="L10" s="28"/>
      <c r="M10" s="28"/>
      <c r="N10" s="26"/>
      <c r="O10" s="35" t="s">
        <v>113</v>
      </c>
      <c r="P10" s="26"/>
      <c r="Q10" s="30">
        <v>0.8</v>
      </c>
      <c r="R10" s="30">
        <v>0.8</v>
      </c>
      <c r="S10" s="30">
        <v>0.8</v>
      </c>
      <c r="T10" s="30">
        <v>0.8</v>
      </c>
      <c r="U10" s="30">
        <v>0.8</v>
      </c>
      <c r="V10" s="30">
        <v>0.8</v>
      </c>
      <c r="W10" s="30">
        <v>0.8</v>
      </c>
      <c r="X10" s="28"/>
      <c r="Y10" s="28"/>
      <c r="Z10" s="26"/>
      <c r="AA10" s="35"/>
      <c r="AB10" s="26"/>
      <c r="AC10" s="30">
        <v>0.8</v>
      </c>
      <c r="AD10" s="30">
        <v>0.8</v>
      </c>
      <c r="AE10" s="30">
        <v>0.8</v>
      </c>
      <c r="AF10" s="30">
        <v>0.8</v>
      </c>
      <c r="AG10" s="30">
        <v>0.8</v>
      </c>
      <c r="AH10" s="30">
        <v>0.8</v>
      </c>
      <c r="AI10" s="30">
        <v>0.8</v>
      </c>
      <c r="AJ10" s="28"/>
      <c r="AK10" s="28"/>
      <c r="AL10" s="26"/>
      <c r="AM10" s="35" t="s">
        <v>113</v>
      </c>
      <c r="AN10" s="26"/>
      <c r="AO10" s="30">
        <v>0.8</v>
      </c>
      <c r="AP10" s="30">
        <v>0.8</v>
      </c>
      <c r="AQ10" s="30">
        <v>0.8</v>
      </c>
      <c r="AR10" s="30">
        <v>0.8</v>
      </c>
      <c r="AS10" s="30">
        <v>0.8</v>
      </c>
      <c r="AT10" s="30">
        <v>0.8</v>
      </c>
      <c r="AU10" s="30">
        <v>0.8</v>
      </c>
      <c r="AX10" s="26"/>
      <c r="AY10" s="35" t="s">
        <v>113</v>
      </c>
      <c r="AZ10" s="26"/>
      <c r="BA10" s="30">
        <v>0.8</v>
      </c>
      <c r="BB10" s="30">
        <v>0.8</v>
      </c>
      <c r="BC10" s="30">
        <v>0.8</v>
      </c>
      <c r="BD10" s="30">
        <v>0.8</v>
      </c>
      <c r="BE10" s="30">
        <v>0.8</v>
      </c>
      <c r="BF10" s="30">
        <v>0.8</v>
      </c>
      <c r="BG10" s="30">
        <v>0.8</v>
      </c>
      <c r="BJ10" s="26"/>
      <c r="BK10" s="35" t="s">
        <v>113</v>
      </c>
      <c r="BL10" s="26"/>
      <c r="BM10" s="30">
        <v>0.8</v>
      </c>
      <c r="BN10" s="30">
        <v>0.8</v>
      </c>
      <c r="BO10" s="30">
        <v>0.8</v>
      </c>
      <c r="BP10" s="30">
        <v>0.8</v>
      </c>
      <c r="BQ10" s="30">
        <v>0.8</v>
      </c>
      <c r="BR10" s="30">
        <v>0.8</v>
      </c>
      <c r="BS10" s="30">
        <v>0.8</v>
      </c>
      <c r="BV10" s="26"/>
      <c r="BW10" s="35" t="s">
        <v>113</v>
      </c>
      <c r="BX10" s="26"/>
      <c r="BY10" s="30">
        <v>0.8</v>
      </c>
      <c r="BZ10" s="30">
        <v>0.8</v>
      </c>
      <c r="CA10" s="30">
        <v>0.8</v>
      </c>
      <c r="CB10" s="30">
        <v>0.8</v>
      </c>
      <c r="CC10" s="30">
        <v>0.8</v>
      </c>
      <c r="CD10" s="30">
        <v>0.8</v>
      </c>
      <c r="CE10" s="30">
        <v>0.8</v>
      </c>
      <c r="CH10" s="26"/>
      <c r="CI10" s="35" t="s">
        <v>113</v>
      </c>
      <c r="CJ10" s="26"/>
      <c r="CK10" s="30">
        <v>0.8</v>
      </c>
      <c r="CL10" s="30">
        <v>0.8</v>
      </c>
      <c r="CM10" s="30">
        <v>0.8</v>
      </c>
      <c r="CN10" s="30">
        <v>0.8</v>
      </c>
      <c r="CO10" s="30">
        <v>0.8</v>
      </c>
      <c r="CP10" s="30">
        <v>0.8</v>
      </c>
      <c r="CQ10" s="30">
        <v>0.8</v>
      </c>
      <c r="CT10" s="26"/>
      <c r="CU10" s="35" t="s">
        <v>113</v>
      </c>
      <c r="CV10" s="26"/>
      <c r="CW10" s="30">
        <v>0.8</v>
      </c>
      <c r="CX10" s="30">
        <v>0.8</v>
      </c>
      <c r="CY10" s="30">
        <v>0.8</v>
      </c>
      <c r="CZ10" s="30">
        <v>0.8</v>
      </c>
      <c r="DA10" s="30">
        <v>0.8</v>
      </c>
      <c r="DB10" s="30">
        <v>0.8</v>
      </c>
      <c r="DC10" s="30">
        <v>0.8</v>
      </c>
      <c r="DF10" s="26"/>
      <c r="DG10" s="35" t="s">
        <v>113</v>
      </c>
      <c r="DH10" s="26"/>
      <c r="DI10" s="30">
        <v>0.8</v>
      </c>
      <c r="DJ10" s="30">
        <v>0.8</v>
      </c>
      <c r="DK10" s="30">
        <v>0.8</v>
      </c>
      <c r="DL10" s="30">
        <v>0.8</v>
      </c>
      <c r="DM10" s="30">
        <v>0.8</v>
      </c>
      <c r="DN10" s="30">
        <v>0.8</v>
      </c>
      <c r="DO10" s="30">
        <v>0.8</v>
      </c>
    </row>
    <row r="11" ht="14.5" spans="1:119">
      <c r="A11" s="26"/>
      <c r="B11" s="26"/>
      <c r="C11" s="32" t="s">
        <v>61</v>
      </c>
      <c r="D11" s="26"/>
      <c r="E11" s="30">
        <v>0.8</v>
      </c>
      <c r="F11" s="30">
        <v>0.8</v>
      </c>
      <c r="G11" s="30">
        <v>0.8</v>
      </c>
      <c r="H11" s="30">
        <v>0.8</v>
      </c>
      <c r="I11" s="30">
        <v>0.8</v>
      </c>
      <c r="J11" s="30">
        <v>0.8</v>
      </c>
      <c r="K11" s="30">
        <v>0.8</v>
      </c>
      <c r="L11" s="28"/>
      <c r="M11" s="28"/>
      <c r="N11" s="26"/>
      <c r="O11" s="32" t="s">
        <v>61</v>
      </c>
      <c r="P11" s="26"/>
      <c r="Q11" s="30">
        <v>0.8</v>
      </c>
      <c r="R11" s="30">
        <v>0.8</v>
      </c>
      <c r="S11" s="30">
        <v>0.8</v>
      </c>
      <c r="T11" s="30">
        <v>0.8</v>
      </c>
      <c r="U11" s="30">
        <v>0.8</v>
      </c>
      <c r="V11" s="30">
        <v>0.8</v>
      </c>
      <c r="W11" s="30">
        <v>0.8</v>
      </c>
      <c r="X11" s="28"/>
      <c r="Y11" s="28"/>
      <c r="Z11" s="26"/>
      <c r="AA11" s="32"/>
      <c r="AB11" s="26"/>
      <c r="AC11" s="30">
        <v>0.8</v>
      </c>
      <c r="AD11" s="30">
        <v>0.8</v>
      </c>
      <c r="AE11" s="30">
        <v>0.8</v>
      </c>
      <c r="AF11" s="30">
        <v>0.8</v>
      </c>
      <c r="AG11" s="30">
        <v>0.8</v>
      </c>
      <c r="AH11" s="30">
        <v>0.8</v>
      </c>
      <c r="AI11" s="30">
        <v>0.8</v>
      </c>
      <c r="AJ11" s="28"/>
      <c r="AK11" s="28"/>
      <c r="AL11" s="26"/>
      <c r="AM11" s="32" t="s">
        <v>61</v>
      </c>
      <c r="AN11" s="26"/>
      <c r="AO11" s="30">
        <v>0.8</v>
      </c>
      <c r="AP11" s="30">
        <v>0.8</v>
      </c>
      <c r="AQ11" s="30">
        <v>0.8</v>
      </c>
      <c r="AR11" s="30">
        <v>0.8</v>
      </c>
      <c r="AS11" s="30">
        <v>0.8</v>
      </c>
      <c r="AT11" s="30">
        <v>0.8</v>
      </c>
      <c r="AU11" s="30">
        <v>0.8</v>
      </c>
      <c r="AX11" s="26"/>
      <c r="AY11" s="32" t="s">
        <v>61</v>
      </c>
      <c r="AZ11" s="26"/>
      <c r="BA11" s="30">
        <v>0.8</v>
      </c>
      <c r="BB11" s="30">
        <v>0.8</v>
      </c>
      <c r="BC11" s="30">
        <v>0.8</v>
      </c>
      <c r="BD11" s="30">
        <v>0.8</v>
      </c>
      <c r="BE11" s="30">
        <v>0.8</v>
      </c>
      <c r="BF11" s="30">
        <v>0.8</v>
      </c>
      <c r="BG11" s="30">
        <v>0.8</v>
      </c>
      <c r="BJ11" s="26"/>
      <c r="BK11" s="32" t="s">
        <v>61</v>
      </c>
      <c r="BL11" s="26"/>
      <c r="BM11" s="30">
        <v>0.8</v>
      </c>
      <c r="BN11" s="30">
        <v>0.8</v>
      </c>
      <c r="BO11" s="30">
        <v>0.8</v>
      </c>
      <c r="BP11" s="30">
        <v>0.8</v>
      </c>
      <c r="BQ11" s="30">
        <v>0.8</v>
      </c>
      <c r="BR11" s="30">
        <v>0.8</v>
      </c>
      <c r="BS11" s="30">
        <v>0.8</v>
      </c>
      <c r="BV11" s="26"/>
      <c r="BW11" s="32" t="s">
        <v>61</v>
      </c>
      <c r="BX11" s="26"/>
      <c r="BY11" s="30">
        <v>0.8</v>
      </c>
      <c r="BZ11" s="30">
        <v>0.8</v>
      </c>
      <c r="CA11" s="30">
        <v>0.8</v>
      </c>
      <c r="CB11" s="30">
        <v>0.8</v>
      </c>
      <c r="CC11" s="30">
        <v>0.8</v>
      </c>
      <c r="CD11" s="30">
        <v>0.8</v>
      </c>
      <c r="CE11" s="30">
        <v>0.8</v>
      </c>
      <c r="CH11" s="26"/>
      <c r="CI11" s="32" t="s">
        <v>61</v>
      </c>
      <c r="CJ11" s="26"/>
      <c r="CK11" s="30">
        <v>0.8</v>
      </c>
      <c r="CL11" s="30">
        <v>0.8</v>
      </c>
      <c r="CM11" s="30">
        <v>0.8</v>
      </c>
      <c r="CN11" s="30">
        <v>0.8</v>
      </c>
      <c r="CO11" s="30">
        <v>0.8</v>
      </c>
      <c r="CP11" s="30">
        <v>0.8</v>
      </c>
      <c r="CQ11" s="30">
        <v>0.8</v>
      </c>
      <c r="CT11" s="26"/>
      <c r="CU11" s="32" t="s">
        <v>61</v>
      </c>
      <c r="CV11" s="26"/>
      <c r="CW11" s="30">
        <v>0.8</v>
      </c>
      <c r="CX11" s="30">
        <v>0.8</v>
      </c>
      <c r="CY11" s="30">
        <v>0.8</v>
      </c>
      <c r="CZ11" s="30">
        <v>0.8</v>
      </c>
      <c r="DA11" s="30">
        <v>0.8</v>
      </c>
      <c r="DB11" s="30">
        <v>0.8</v>
      </c>
      <c r="DC11" s="30">
        <v>0.8</v>
      </c>
      <c r="DF11" s="26"/>
      <c r="DG11" s="32" t="s">
        <v>61</v>
      </c>
      <c r="DH11" s="26"/>
      <c r="DI11" s="30">
        <v>0.8</v>
      </c>
      <c r="DJ11" s="30">
        <v>0.8</v>
      </c>
      <c r="DK11" s="30">
        <v>0.8</v>
      </c>
      <c r="DL11" s="30">
        <v>0.8</v>
      </c>
      <c r="DM11" s="30">
        <v>0.8</v>
      </c>
      <c r="DN11" s="30">
        <v>0.8</v>
      </c>
      <c r="DO11" s="30">
        <v>0.8</v>
      </c>
    </row>
    <row r="12" ht="14.5" spans="1:119">
      <c r="A12" s="26"/>
      <c r="B12" s="26"/>
      <c r="C12" s="31" t="s">
        <v>65</v>
      </c>
      <c r="D12" s="26"/>
      <c r="E12" s="30">
        <v>0.8</v>
      </c>
      <c r="F12" s="30">
        <v>0.8</v>
      </c>
      <c r="G12" s="30">
        <v>0.8</v>
      </c>
      <c r="H12" s="30">
        <v>0.8</v>
      </c>
      <c r="I12" s="30">
        <v>0.8</v>
      </c>
      <c r="J12" s="30">
        <v>0.8</v>
      </c>
      <c r="K12" s="30">
        <v>0.8</v>
      </c>
      <c r="L12" s="28"/>
      <c r="M12" s="28"/>
      <c r="N12" s="26"/>
      <c r="O12" s="31" t="s">
        <v>65</v>
      </c>
      <c r="P12" s="26"/>
      <c r="Q12" s="30">
        <v>0.8</v>
      </c>
      <c r="R12" s="30">
        <v>0.8</v>
      </c>
      <c r="S12" s="30">
        <v>0.8</v>
      </c>
      <c r="T12" s="30">
        <v>0.8</v>
      </c>
      <c r="U12" s="30">
        <v>0.8</v>
      </c>
      <c r="V12" s="30">
        <v>0.8</v>
      </c>
      <c r="W12" s="30">
        <v>0.8</v>
      </c>
      <c r="X12" s="28"/>
      <c r="Y12" s="28"/>
      <c r="Z12" s="26"/>
      <c r="AA12" s="31"/>
      <c r="AB12" s="26"/>
      <c r="AC12" s="30">
        <v>0.8</v>
      </c>
      <c r="AD12" s="30">
        <v>0.8</v>
      </c>
      <c r="AE12" s="30">
        <v>0.8</v>
      </c>
      <c r="AF12" s="30">
        <v>0.8</v>
      </c>
      <c r="AG12" s="30">
        <v>0.8</v>
      </c>
      <c r="AH12" s="30">
        <v>0.8</v>
      </c>
      <c r="AI12" s="30">
        <v>0.8</v>
      </c>
      <c r="AJ12" s="28"/>
      <c r="AK12" s="28"/>
      <c r="AL12" s="26"/>
      <c r="AM12" s="31" t="s">
        <v>65</v>
      </c>
      <c r="AN12" s="26"/>
      <c r="AO12" s="30">
        <v>0.8</v>
      </c>
      <c r="AP12" s="30">
        <v>0.8</v>
      </c>
      <c r="AQ12" s="30">
        <v>0.8</v>
      </c>
      <c r="AR12" s="30">
        <v>0.8</v>
      </c>
      <c r="AS12" s="30">
        <v>0.8</v>
      </c>
      <c r="AT12" s="30">
        <v>0.8</v>
      </c>
      <c r="AU12" s="30">
        <v>0.8</v>
      </c>
      <c r="AX12" s="26"/>
      <c r="AY12" s="31" t="s">
        <v>65</v>
      </c>
      <c r="AZ12" s="26"/>
      <c r="BA12" s="30">
        <v>0.8</v>
      </c>
      <c r="BB12" s="30">
        <v>0.8</v>
      </c>
      <c r="BC12" s="30">
        <v>0.8</v>
      </c>
      <c r="BD12" s="30">
        <v>0.8</v>
      </c>
      <c r="BE12" s="30">
        <v>0.8</v>
      </c>
      <c r="BF12" s="30">
        <v>0.8</v>
      </c>
      <c r="BG12" s="30">
        <v>0.8</v>
      </c>
      <c r="BJ12" s="26"/>
      <c r="BK12" s="31" t="s">
        <v>65</v>
      </c>
      <c r="BL12" s="26"/>
      <c r="BM12" s="30">
        <v>0.8</v>
      </c>
      <c r="BN12" s="30">
        <v>0.8</v>
      </c>
      <c r="BO12" s="30">
        <v>0.8</v>
      </c>
      <c r="BP12" s="30">
        <v>0.8</v>
      </c>
      <c r="BQ12" s="30">
        <v>0.8</v>
      </c>
      <c r="BR12" s="30">
        <v>0.8</v>
      </c>
      <c r="BS12" s="30">
        <v>0.8</v>
      </c>
      <c r="BV12" s="26"/>
      <c r="BW12" s="31" t="s">
        <v>65</v>
      </c>
      <c r="BX12" s="26"/>
      <c r="BY12" s="30">
        <v>0.8</v>
      </c>
      <c r="BZ12" s="30">
        <v>0.8</v>
      </c>
      <c r="CA12" s="30">
        <v>0.8</v>
      </c>
      <c r="CB12" s="30">
        <v>0.8</v>
      </c>
      <c r="CC12" s="30">
        <v>0.8</v>
      </c>
      <c r="CD12" s="30">
        <v>0.8</v>
      </c>
      <c r="CE12" s="30">
        <v>0.8</v>
      </c>
      <c r="CH12" s="26"/>
      <c r="CI12" s="31" t="s">
        <v>65</v>
      </c>
      <c r="CJ12" s="26"/>
      <c r="CK12" s="30">
        <v>0.8</v>
      </c>
      <c r="CL12" s="30">
        <v>0.8</v>
      </c>
      <c r="CM12" s="30">
        <v>0.8</v>
      </c>
      <c r="CN12" s="30">
        <v>0.8</v>
      </c>
      <c r="CO12" s="30">
        <v>0.8</v>
      </c>
      <c r="CP12" s="30">
        <v>0.8</v>
      </c>
      <c r="CQ12" s="30">
        <v>0.8</v>
      </c>
      <c r="CT12" s="26"/>
      <c r="CU12" s="31" t="s">
        <v>65</v>
      </c>
      <c r="CV12" s="26"/>
      <c r="CW12" s="30">
        <v>0.8</v>
      </c>
      <c r="CX12" s="30">
        <v>0.8</v>
      </c>
      <c r="CY12" s="30">
        <v>0.8</v>
      </c>
      <c r="CZ12" s="30">
        <v>0.8</v>
      </c>
      <c r="DA12" s="30">
        <v>0.8</v>
      </c>
      <c r="DB12" s="30">
        <v>0.8</v>
      </c>
      <c r="DC12" s="30">
        <v>0.8</v>
      </c>
      <c r="DF12" s="26"/>
      <c r="DG12" s="31" t="s">
        <v>65</v>
      </c>
      <c r="DH12" s="26"/>
      <c r="DI12" s="30">
        <v>0.8</v>
      </c>
      <c r="DJ12" s="30">
        <v>0.8</v>
      </c>
      <c r="DK12" s="30">
        <v>0.8</v>
      </c>
      <c r="DL12" s="30">
        <v>0.8</v>
      </c>
      <c r="DM12" s="30">
        <v>0.8</v>
      </c>
      <c r="DN12" s="30">
        <v>0.8</v>
      </c>
      <c r="DO12" s="30">
        <v>0.8</v>
      </c>
    </row>
    <row r="13" ht="14.5" spans="1:119">
      <c r="A13" s="26"/>
      <c r="B13" s="26"/>
      <c r="C13" s="31" t="s">
        <v>70</v>
      </c>
      <c r="D13" s="26"/>
      <c r="E13" s="30">
        <v>0.8</v>
      </c>
      <c r="F13" s="30">
        <v>0.8</v>
      </c>
      <c r="G13" s="30">
        <v>0.8</v>
      </c>
      <c r="H13" s="30">
        <v>0.8</v>
      </c>
      <c r="I13" s="30">
        <v>0.8</v>
      </c>
      <c r="J13" s="30">
        <v>0.8</v>
      </c>
      <c r="K13" s="30">
        <v>0.8</v>
      </c>
      <c r="L13" s="28"/>
      <c r="M13" s="28"/>
      <c r="N13" s="26"/>
      <c r="O13" s="31" t="s">
        <v>70</v>
      </c>
      <c r="P13" s="26"/>
      <c r="Q13" s="30">
        <v>0.8</v>
      </c>
      <c r="R13" s="30">
        <v>0.8</v>
      </c>
      <c r="S13" s="30">
        <v>0.8</v>
      </c>
      <c r="T13" s="30">
        <v>0.8</v>
      </c>
      <c r="U13" s="30">
        <v>0.8</v>
      </c>
      <c r="V13" s="30">
        <v>0.8</v>
      </c>
      <c r="W13" s="30">
        <v>0.8</v>
      </c>
      <c r="X13" s="28"/>
      <c r="Y13" s="28"/>
      <c r="Z13" s="26"/>
      <c r="AA13" s="31"/>
      <c r="AB13" s="26"/>
      <c r="AC13" s="30">
        <v>0.8</v>
      </c>
      <c r="AD13" s="30">
        <v>0.8</v>
      </c>
      <c r="AE13" s="30">
        <v>0.8</v>
      </c>
      <c r="AF13" s="30">
        <v>0.8</v>
      </c>
      <c r="AG13" s="30">
        <v>0.8</v>
      </c>
      <c r="AH13" s="30">
        <v>0.8</v>
      </c>
      <c r="AI13" s="30">
        <v>0.8</v>
      </c>
      <c r="AJ13" s="28"/>
      <c r="AK13" s="28"/>
      <c r="AL13" s="26"/>
      <c r="AM13" s="31" t="s">
        <v>70</v>
      </c>
      <c r="AN13" s="26"/>
      <c r="AO13" s="30">
        <v>0.8</v>
      </c>
      <c r="AP13" s="30">
        <v>0.8</v>
      </c>
      <c r="AQ13" s="30">
        <v>0.8</v>
      </c>
      <c r="AR13" s="30">
        <v>0.8</v>
      </c>
      <c r="AS13" s="30">
        <v>0.8</v>
      </c>
      <c r="AT13" s="30">
        <v>0.8</v>
      </c>
      <c r="AU13" s="30">
        <v>0.8</v>
      </c>
      <c r="AX13" s="26"/>
      <c r="AY13" s="31" t="s">
        <v>70</v>
      </c>
      <c r="AZ13" s="26"/>
      <c r="BA13" s="30">
        <v>0.8</v>
      </c>
      <c r="BB13" s="30">
        <v>0.8</v>
      </c>
      <c r="BC13" s="30">
        <v>0.8</v>
      </c>
      <c r="BD13" s="30">
        <v>0.8</v>
      </c>
      <c r="BE13" s="30">
        <v>0.8</v>
      </c>
      <c r="BF13" s="30">
        <v>0.8</v>
      </c>
      <c r="BG13" s="30">
        <v>0.8</v>
      </c>
      <c r="BJ13" s="26"/>
      <c r="BK13" s="31" t="s">
        <v>70</v>
      </c>
      <c r="BL13" s="26"/>
      <c r="BM13" s="30">
        <v>0.8</v>
      </c>
      <c r="BN13" s="30">
        <v>0.8</v>
      </c>
      <c r="BO13" s="30">
        <v>0.8</v>
      </c>
      <c r="BP13" s="30">
        <v>0.8</v>
      </c>
      <c r="BQ13" s="30">
        <v>0.8</v>
      </c>
      <c r="BR13" s="30">
        <v>0.8</v>
      </c>
      <c r="BS13" s="30">
        <v>0.8</v>
      </c>
      <c r="BV13" s="26"/>
      <c r="BW13" s="31" t="s">
        <v>70</v>
      </c>
      <c r="BX13" s="26"/>
      <c r="BY13" s="30">
        <v>0.8</v>
      </c>
      <c r="BZ13" s="30">
        <v>0.8</v>
      </c>
      <c r="CA13" s="30">
        <v>0.8</v>
      </c>
      <c r="CB13" s="30">
        <v>0.8</v>
      </c>
      <c r="CC13" s="30">
        <v>0.8</v>
      </c>
      <c r="CD13" s="30">
        <v>0.8</v>
      </c>
      <c r="CE13" s="30">
        <v>0.8</v>
      </c>
      <c r="CH13" s="26"/>
      <c r="CI13" s="31" t="s">
        <v>70</v>
      </c>
      <c r="CJ13" s="26"/>
      <c r="CK13" s="30">
        <v>0.8</v>
      </c>
      <c r="CL13" s="30">
        <v>0.8</v>
      </c>
      <c r="CM13" s="30">
        <v>0.8</v>
      </c>
      <c r="CN13" s="30">
        <v>0.8</v>
      </c>
      <c r="CO13" s="30">
        <v>0.8</v>
      </c>
      <c r="CP13" s="30">
        <v>0.8</v>
      </c>
      <c r="CQ13" s="30">
        <v>0.8</v>
      </c>
      <c r="CT13" s="26"/>
      <c r="CU13" s="31" t="s">
        <v>70</v>
      </c>
      <c r="CV13" s="26"/>
      <c r="CW13" s="30">
        <v>0.8</v>
      </c>
      <c r="CX13" s="30">
        <v>0.8</v>
      </c>
      <c r="CY13" s="30">
        <v>0.8</v>
      </c>
      <c r="CZ13" s="30">
        <v>0.8</v>
      </c>
      <c r="DA13" s="30">
        <v>0.8</v>
      </c>
      <c r="DB13" s="30">
        <v>0.8</v>
      </c>
      <c r="DC13" s="30">
        <v>0.8</v>
      </c>
      <c r="DF13" s="26"/>
      <c r="DG13" s="31" t="s">
        <v>70</v>
      </c>
      <c r="DH13" s="26"/>
      <c r="DI13" s="30">
        <v>0.8</v>
      </c>
      <c r="DJ13" s="30">
        <v>0.8</v>
      </c>
      <c r="DK13" s="30">
        <v>0.8</v>
      </c>
      <c r="DL13" s="30">
        <v>0.8</v>
      </c>
      <c r="DM13" s="30">
        <v>0.8</v>
      </c>
      <c r="DN13" s="30">
        <v>0.8</v>
      </c>
      <c r="DO13" s="30">
        <v>0.8</v>
      </c>
    </row>
    <row r="14" ht="14.5" spans="1:119">
      <c r="A14" s="26"/>
      <c r="B14" s="26"/>
      <c r="C14" s="31" t="s">
        <v>75</v>
      </c>
      <c r="D14" s="26"/>
      <c r="E14" s="30">
        <v>0.8</v>
      </c>
      <c r="F14" s="30">
        <v>0.8</v>
      </c>
      <c r="G14" s="30">
        <v>0.8</v>
      </c>
      <c r="H14" s="30">
        <v>0.8</v>
      </c>
      <c r="I14" s="30">
        <v>0.8</v>
      </c>
      <c r="J14" s="30">
        <v>0.8</v>
      </c>
      <c r="K14" s="30">
        <v>0.8</v>
      </c>
      <c r="L14" s="28"/>
      <c r="M14" s="28"/>
      <c r="N14" s="26"/>
      <c r="O14" s="31" t="s">
        <v>75</v>
      </c>
      <c r="P14" s="26"/>
      <c r="Q14" s="30">
        <v>0.8</v>
      </c>
      <c r="R14" s="30">
        <v>0.8</v>
      </c>
      <c r="S14" s="30">
        <v>0.8</v>
      </c>
      <c r="T14" s="30">
        <v>0.8</v>
      </c>
      <c r="U14" s="30">
        <v>0.8</v>
      </c>
      <c r="V14" s="30">
        <v>0.8</v>
      </c>
      <c r="W14" s="30">
        <v>0.8</v>
      </c>
      <c r="X14" s="28"/>
      <c r="Y14" s="28"/>
      <c r="Z14" s="26"/>
      <c r="AA14" s="31"/>
      <c r="AB14" s="26"/>
      <c r="AC14" s="30">
        <v>0.8</v>
      </c>
      <c r="AD14" s="30">
        <v>0.8</v>
      </c>
      <c r="AE14" s="30">
        <v>0.8</v>
      </c>
      <c r="AF14" s="30">
        <v>0.8</v>
      </c>
      <c r="AG14" s="30">
        <v>0.8</v>
      </c>
      <c r="AH14" s="30">
        <v>0.8</v>
      </c>
      <c r="AI14" s="30">
        <v>0.8</v>
      </c>
      <c r="AJ14" s="28"/>
      <c r="AK14" s="28"/>
      <c r="AL14" s="26"/>
      <c r="AM14" s="31" t="s">
        <v>75</v>
      </c>
      <c r="AN14" s="26"/>
      <c r="AO14" s="30">
        <v>0.8</v>
      </c>
      <c r="AP14" s="30">
        <v>0.8</v>
      </c>
      <c r="AQ14" s="30">
        <v>0.8</v>
      </c>
      <c r="AR14" s="30">
        <v>0.8</v>
      </c>
      <c r="AS14" s="30">
        <v>0.8</v>
      </c>
      <c r="AT14" s="30">
        <v>0.8</v>
      </c>
      <c r="AU14" s="30">
        <v>0.8</v>
      </c>
      <c r="AX14" s="26"/>
      <c r="AY14" s="31" t="s">
        <v>75</v>
      </c>
      <c r="AZ14" s="26"/>
      <c r="BA14" s="30">
        <v>0.8</v>
      </c>
      <c r="BB14" s="30">
        <v>0.8</v>
      </c>
      <c r="BC14" s="30">
        <v>0.8</v>
      </c>
      <c r="BD14" s="30">
        <v>0.8</v>
      </c>
      <c r="BE14" s="30">
        <v>0.8</v>
      </c>
      <c r="BF14" s="30">
        <v>0.8</v>
      </c>
      <c r="BG14" s="30">
        <v>0.8</v>
      </c>
      <c r="BJ14" s="26"/>
      <c r="BK14" s="31" t="s">
        <v>75</v>
      </c>
      <c r="BL14" s="26"/>
      <c r="BM14" s="30">
        <v>0.8</v>
      </c>
      <c r="BN14" s="30">
        <v>0.8</v>
      </c>
      <c r="BO14" s="30">
        <v>0.8</v>
      </c>
      <c r="BP14" s="30">
        <v>0.8</v>
      </c>
      <c r="BQ14" s="30">
        <v>0.8</v>
      </c>
      <c r="BR14" s="30">
        <v>0.8</v>
      </c>
      <c r="BS14" s="30">
        <v>0.8</v>
      </c>
      <c r="BV14" s="26"/>
      <c r="BW14" s="31" t="s">
        <v>75</v>
      </c>
      <c r="BX14" s="26"/>
      <c r="BY14" s="30">
        <v>0.8</v>
      </c>
      <c r="BZ14" s="30">
        <v>0.8</v>
      </c>
      <c r="CA14" s="30">
        <v>0.8</v>
      </c>
      <c r="CB14" s="30">
        <v>0.8</v>
      </c>
      <c r="CC14" s="30">
        <v>0.8</v>
      </c>
      <c r="CD14" s="30">
        <v>0.8</v>
      </c>
      <c r="CE14" s="30">
        <v>0.8</v>
      </c>
      <c r="CH14" s="26"/>
      <c r="CI14" s="31" t="s">
        <v>75</v>
      </c>
      <c r="CJ14" s="26"/>
      <c r="CK14" s="30">
        <v>0.8</v>
      </c>
      <c r="CL14" s="30">
        <v>0.8</v>
      </c>
      <c r="CM14" s="30">
        <v>0.8</v>
      </c>
      <c r="CN14" s="30">
        <v>0.8</v>
      </c>
      <c r="CO14" s="30">
        <v>0.8</v>
      </c>
      <c r="CP14" s="30">
        <v>0.8</v>
      </c>
      <c r="CQ14" s="30">
        <v>0.8</v>
      </c>
      <c r="CT14" s="26"/>
      <c r="CU14" s="31" t="s">
        <v>75</v>
      </c>
      <c r="CV14" s="26"/>
      <c r="CW14" s="30">
        <v>0.8</v>
      </c>
      <c r="CX14" s="30">
        <v>0.8</v>
      </c>
      <c r="CY14" s="30">
        <v>0.8</v>
      </c>
      <c r="CZ14" s="30">
        <v>0.8</v>
      </c>
      <c r="DA14" s="30">
        <v>0.8</v>
      </c>
      <c r="DB14" s="30">
        <v>0.8</v>
      </c>
      <c r="DC14" s="30">
        <v>0.8</v>
      </c>
      <c r="DF14" s="26"/>
      <c r="DG14" s="31" t="s">
        <v>75</v>
      </c>
      <c r="DH14" s="26"/>
      <c r="DI14" s="30">
        <v>0.8</v>
      </c>
      <c r="DJ14" s="30">
        <v>0.8</v>
      </c>
      <c r="DK14" s="30">
        <v>0.8</v>
      </c>
      <c r="DL14" s="30">
        <v>0.8</v>
      </c>
      <c r="DM14" s="30">
        <v>0.8</v>
      </c>
      <c r="DN14" s="30">
        <v>0.8</v>
      </c>
      <c r="DO14" s="30">
        <v>0.8</v>
      </c>
    </row>
    <row r="15" ht="14.5" spans="1:119">
      <c r="A15" s="28"/>
      <c r="B15" s="26" t="s">
        <v>80</v>
      </c>
      <c r="C15" s="29" t="s">
        <v>30</v>
      </c>
      <c r="D15" s="26"/>
      <c r="E15" s="30">
        <v>0.8</v>
      </c>
      <c r="F15" s="30">
        <v>0.8</v>
      </c>
      <c r="G15" s="30">
        <v>0.8</v>
      </c>
      <c r="H15" s="30">
        <v>0.8</v>
      </c>
      <c r="I15" s="30">
        <v>0.8</v>
      </c>
      <c r="J15" s="30">
        <v>0.8</v>
      </c>
      <c r="K15" s="30">
        <v>0.8</v>
      </c>
      <c r="L15" s="30"/>
      <c r="M15" s="30"/>
      <c r="N15" s="26" t="s">
        <v>80</v>
      </c>
      <c r="O15" s="29" t="s">
        <v>495</v>
      </c>
      <c r="P15" s="26"/>
      <c r="Q15" s="30">
        <v>0.8</v>
      </c>
      <c r="R15" s="30">
        <v>0.8</v>
      </c>
      <c r="S15" s="30">
        <v>0.8</v>
      </c>
      <c r="T15" s="30">
        <v>0.8</v>
      </c>
      <c r="U15" s="30">
        <v>0.8</v>
      </c>
      <c r="V15" s="30">
        <v>0.8</v>
      </c>
      <c r="W15" s="30">
        <v>0.8</v>
      </c>
      <c r="X15" s="30"/>
      <c r="Y15" s="30"/>
      <c r="Z15" s="26" t="s">
        <v>80</v>
      </c>
      <c r="AA15" s="29" t="s">
        <v>496</v>
      </c>
      <c r="AB15" s="26"/>
      <c r="AC15" s="30">
        <v>0.8</v>
      </c>
      <c r="AD15" s="30">
        <v>0.8</v>
      </c>
      <c r="AE15" s="30">
        <v>0.8</v>
      </c>
      <c r="AF15" s="30">
        <v>0.8</v>
      </c>
      <c r="AG15" s="30">
        <v>0.8</v>
      </c>
      <c r="AH15" s="30">
        <v>0.8</v>
      </c>
      <c r="AI15" s="30">
        <v>0.8</v>
      </c>
      <c r="AJ15" s="30"/>
      <c r="AK15" s="30"/>
      <c r="AL15" s="26" t="s">
        <v>80</v>
      </c>
      <c r="AM15" s="29" t="s">
        <v>497</v>
      </c>
      <c r="AN15" s="26"/>
      <c r="AO15" s="30">
        <v>0.8</v>
      </c>
      <c r="AP15" s="30">
        <v>0.8</v>
      </c>
      <c r="AQ15" s="30">
        <v>0.8</v>
      </c>
      <c r="AR15" s="30">
        <v>0.8</v>
      </c>
      <c r="AS15" s="30">
        <v>0.8</v>
      </c>
      <c r="AT15" s="30">
        <v>0.8</v>
      </c>
      <c r="AU15" s="30">
        <v>0.8</v>
      </c>
      <c r="AX15" s="26" t="s">
        <v>80</v>
      </c>
      <c r="AY15" s="29" t="s">
        <v>498</v>
      </c>
      <c r="AZ15" s="26"/>
      <c r="BA15" s="30">
        <v>0.8</v>
      </c>
      <c r="BB15" s="30">
        <v>0.8</v>
      </c>
      <c r="BC15" s="30">
        <v>0.8</v>
      </c>
      <c r="BD15" s="30">
        <v>0.8</v>
      </c>
      <c r="BE15" s="30">
        <v>0.8</v>
      </c>
      <c r="BF15" s="30">
        <v>0.8</v>
      </c>
      <c r="BG15" s="30">
        <v>0.8</v>
      </c>
      <c r="BJ15" s="26" t="s">
        <v>80</v>
      </c>
      <c r="BK15" s="29" t="s">
        <v>499</v>
      </c>
      <c r="BL15" s="26"/>
      <c r="BM15" s="30">
        <v>0.8</v>
      </c>
      <c r="BN15" s="30">
        <v>0.8</v>
      </c>
      <c r="BO15" s="30">
        <v>0.8</v>
      </c>
      <c r="BP15" s="30">
        <v>0.8</v>
      </c>
      <c r="BQ15" s="30">
        <v>0.8</v>
      </c>
      <c r="BR15" s="30">
        <v>0.8</v>
      </c>
      <c r="BS15" s="30">
        <v>0.8</v>
      </c>
      <c r="BV15" s="26" t="s">
        <v>80</v>
      </c>
      <c r="BW15" s="29" t="s">
        <v>500</v>
      </c>
      <c r="BX15" s="26"/>
      <c r="BY15" s="30">
        <v>0.8</v>
      </c>
      <c r="BZ15" s="30">
        <v>0.8</v>
      </c>
      <c r="CA15" s="30">
        <v>0.8</v>
      </c>
      <c r="CB15" s="30">
        <v>0.8</v>
      </c>
      <c r="CC15" s="30">
        <v>0.8</v>
      </c>
      <c r="CD15" s="30">
        <v>0.8</v>
      </c>
      <c r="CE15" s="30">
        <v>0.8</v>
      </c>
      <c r="CH15" s="26" t="s">
        <v>80</v>
      </c>
      <c r="CI15" s="29" t="s">
        <v>501</v>
      </c>
      <c r="CJ15" s="26"/>
      <c r="CK15" s="30">
        <v>0.8</v>
      </c>
      <c r="CL15" s="30">
        <v>0.8</v>
      </c>
      <c r="CM15" s="30">
        <v>0.8</v>
      </c>
      <c r="CN15" s="30">
        <v>0.8</v>
      </c>
      <c r="CO15" s="30">
        <v>0.8</v>
      </c>
      <c r="CP15" s="30">
        <v>0.8</v>
      </c>
      <c r="CQ15" s="30">
        <v>0.8</v>
      </c>
      <c r="CT15" s="26" t="s">
        <v>80</v>
      </c>
      <c r="CU15" s="29" t="s">
        <v>502</v>
      </c>
      <c r="CV15" s="26"/>
      <c r="CW15" s="30">
        <v>0.8</v>
      </c>
      <c r="CX15" s="30">
        <v>0.8</v>
      </c>
      <c r="CY15" s="30">
        <v>0.8</v>
      </c>
      <c r="CZ15" s="30">
        <v>0.8</v>
      </c>
      <c r="DA15" s="30">
        <v>0.8</v>
      </c>
      <c r="DB15" s="30">
        <v>0.8</v>
      </c>
      <c r="DC15" s="30">
        <v>0.8</v>
      </c>
      <c r="DF15" s="26" t="s">
        <v>80</v>
      </c>
      <c r="DG15" s="29" t="s">
        <v>503</v>
      </c>
      <c r="DH15" s="26"/>
      <c r="DI15" s="30">
        <v>0.8</v>
      </c>
      <c r="DJ15" s="30">
        <v>0.8</v>
      </c>
      <c r="DK15" s="30">
        <v>0.8</v>
      </c>
      <c r="DL15" s="30">
        <v>0.8</v>
      </c>
      <c r="DM15" s="30">
        <v>0.8</v>
      </c>
      <c r="DN15" s="30">
        <v>0.8</v>
      </c>
      <c r="DO15" s="30">
        <v>0.8</v>
      </c>
    </row>
    <row r="16" ht="14.5" spans="1:119">
      <c r="A16" s="26"/>
      <c r="B16" s="26"/>
      <c r="C16" s="31" t="s">
        <v>35</v>
      </c>
      <c r="D16" s="26"/>
      <c r="E16" s="30">
        <v>0.8</v>
      </c>
      <c r="F16" s="30">
        <v>0.8</v>
      </c>
      <c r="G16" s="30">
        <v>0.8</v>
      </c>
      <c r="H16" s="30">
        <v>0.8</v>
      </c>
      <c r="I16" s="30">
        <v>0.8</v>
      </c>
      <c r="J16" s="30">
        <v>0.8</v>
      </c>
      <c r="K16" s="30">
        <v>0.8</v>
      </c>
      <c r="L16" s="28"/>
      <c r="M16" s="28"/>
      <c r="N16" s="26"/>
      <c r="O16" s="31" t="s">
        <v>35</v>
      </c>
      <c r="P16" s="26"/>
      <c r="Q16" s="30">
        <v>0.8</v>
      </c>
      <c r="R16" s="30">
        <v>0.8</v>
      </c>
      <c r="S16" s="30">
        <v>0.8</v>
      </c>
      <c r="T16" s="30">
        <v>0.8</v>
      </c>
      <c r="U16" s="30">
        <v>0.8</v>
      </c>
      <c r="V16" s="30">
        <v>0.8</v>
      </c>
      <c r="W16" s="30">
        <v>0.8</v>
      </c>
      <c r="X16" s="28"/>
      <c r="Y16" s="28"/>
      <c r="Z16" s="26"/>
      <c r="AA16" s="31" t="s">
        <v>35</v>
      </c>
      <c r="AB16" s="26"/>
      <c r="AC16" s="30">
        <v>0.8</v>
      </c>
      <c r="AD16" s="30">
        <v>0.8</v>
      </c>
      <c r="AE16" s="30">
        <v>0.8</v>
      </c>
      <c r="AF16" s="30">
        <v>0.8</v>
      </c>
      <c r="AG16" s="30">
        <v>0.8</v>
      </c>
      <c r="AH16" s="30">
        <v>0.8</v>
      </c>
      <c r="AI16" s="30">
        <v>0.8</v>
      </c>
      <c r="AJ16" s="28"/>
      <c r="AK16" s="28"/>
      <c r="AL16" s="26"/>
      <c r="AM16" s="31" t="s">
        <v>35</v>
      </c>
      <c r="AN16" s="26"/>
      <c r="AO16" s="30">
        <v>0.8</v>
      </c>
      <c r="AP16" s="30">
        <v>0.8</v>
      </c>
      <c r="AQ16" s="30">
        <v>0.8</v>
      </c>
      <c r="AR16" s="30">
        <v>0.8</v>
      </c>
      <c r="AS16" s="30">
        <v>0.8</v>
      </c>
      <c r="AT16" s="30">
        <v>0.8</v>
      </c>
      <c r="AU16" s="30">
        <v>0.8</v>
      </c>
      <c r="AX16" s="26"/>
      <c r="AY16" s="31" t="s">
        <v>35</v>
      </c>
      <c r="AZ16" s="26"/>
      <c r="BA16" s="30">
        <v>0.8</v>
      </c>
      <c r="BB16" s="30">
        <v>0.8</v>
      </c>
      <c r="BC16" s="30">
        <v>0.8</v>
      </c>
      <c r="BD16" s="30">
        <v>0.8</v>
      </c>
      <c r="BE16" s="30">
        <v>0.8</v>
      </c>
      <c r="BF16" s="30">
        <v>0.8</v>
      </c>
      <c r="BG16" s="30">
        <v>0.8</v>
      </c>
      <c r="BJ16" s="26"/>
      <c r="BK16" s="31" t="s">
        <v>35</v>
      </c>
      <c r="BL16" s="26"/>
      <c r="BM16" s="30">
        <v>0.8</v>
      </c>
      <c r="BN16" s="30">
        <v>0.8</v>
      </c>
      <c r="BO16" s="30">
        <v>0.8</v>
      </c>
      <c r="BP16" s="30">
        <v>0.8</v>
      </c>
      <c r="BQ16" s="30">
        <v>0.8</v>
      </c>
      <c r="BR16" s="30">
        <v>0.8</v>
      </c>
      <c r="BS16" s="30">
        <v>0.8</v>
      </c>
      <c r="BV16" s="26"/>
      <c r="BW16" s="31" t="s">
        <v>35</v>
      </c>
      <c r="BX16" s="26"/>
      <c r="BY16" s="30">
        <v>0.8</v>
      </c>
      <c r="BZ16" s="30">
        <v>0.8</v>
      </c>
      <c r="CA16" s="30">
        <v>0.8</v>
      </c>
      <c r="CB16" s="30">
        <v>0.8</v>
      </c>
      <c r="CC16" s="30">
        <v>0.8</v>
      </c>
      <c r="CD16" s="30">
        <v>0.8</v>
      </c>
      <c r="CE16" s="30">
        <v>0.8</v>
      </c>
      <c r="CH16" s="26"/>
      <c r="CI16" s="31" t="s">
        <v>35</v>
      </c>
      <c r="CJ16" s="26"/>
      <c r="CK16" s="30">
        <v>0.8</v>
      </c>
      <c r="CL16" s="30">
        <v>0.8</v>
      </c>
      <c r="CM16" s="30">
        <v>0.8</v>
      </c>
      <c r="CN16" s="30">
        <v>0.8</v>
      </c>
      <c r="CO16" s="30">
        <v>0.8</v>
      </c>
      <c r="CP16" s="30">
        <v>0.8</v>
      </c>
      <c r="CQ16" s="30">
        <v>0.8</v>
      </c>
      <c r="CT16" s="26"/>
      <c r="CU16" s="31" t="s">
        <v>35</v>
      </c>
      <c r="CV16" s="26"/>
      <c r="CW16" s="30">
        <v>0.8</v>
      </c>
      <c r="CX16" s="30">
        <v>0.8</v>
      </c>
      <c r="CY16" s="30">
        <v>0.8</v>
      </c>
      <c r="CZ16" s="30">
        <v>0.8</v>
      </c>
      <c r="DA16" s="30">
        <v>0.8</v>
      </c>
      <c r="DB16" s="30">
        <v>0.8</v>
      </c>
      <c r="DC16" s="30">
        <v>0.8</v>
      </c>
      <c r="DF16" s="26"/>
      <c r="DG16" s="31" t="s">
        <v>35</v>
      </c>
      <c r="DH16" s="26"/>
      <c r="DI16" s="30">
        <v>0.8</v>
      </c>
      <c r="DJ16" s="30">
        <v>0.8</v>
      </c>
      <c r="DK16" s="30">
        <v>0.8</v>
      </c>
      <c r="DL16" s="30">
        <v>0.8</v>
      </c>
      <c r="DM16" s="30">
        <v>0.8</v>
      </c>
      <c r="DN16" s="30">
        <v>0.8</v>
      </c>
      <c r="DO16" s="30">
        <v>0.8</v>
      </c>
    </row>
    <row r="17" ht="14.5" spans="1:119">
      <c r="A17" s="26"/>
      <c r="B17" s="26"/>
      <c r="C17" s="31" t="s">
        <v>57</v>
      </c>
      <c r="D17" s="26"/>
      <c r="E17" s="30">
        <v>0.8</v>
      </c>
      <c r="F17" s="30">
        <v>0.8</v>
      </c>
      <c r="G17" s="30">
        <v>0.8</v>
      </c>
      <c r="H17" s="30">
        <v>0.8</v>
      </c>
      <c r="I17" s="30">
        <v>0.8</v>
      </c>
      <c r="J17" s="30">
        <v>0.8</v>
      </c>
      <c r="K17" s="30">
        <v>0.8</v>
      </c>
      <c r="L17" s="28"/>
      <c r="M17" s="28"/>
      <c r="N17" s="26"/>
      <c r="O17" s="31" t="s">
        <v>57</v>
      </c>
      <c r="P17" s="26"/>
      <c r="Q17" s="30">
        <v>0.8</v>
      </c>
      <c r="R17" s="30">
        <v>0.8</v>
      </c>
      <c r="S17" s="30">
        <v>0.8</v>
      </c>
      <c r="T17" s="30">
        <v>0.8</v>
      </c>
      <c r="U17" s="30">
        <v>0.8</v>
      </c>
      <c r="V17" s="30">
        <v>0.8</v>
      </c>
      <c r="W17" s="30">
        <v>0.8</v>
      </c>
      <c r="X17" s="28"/>
      <c r="Y17" s="28"/>
      <c r="Z17" s="26"/>
      <c r="AA17" s="31" t="s">
        <v>57</v>
      </c>
      <c r="AB17" s="26"/>
      <c r="AC17" s="30">
        <v>0.8</v>
      </c>
      <c r="AD17" s="30">
        <v>0.8</v>
      </c>
      <c r="AE17" s="30">
        <v>0.8</v>
      </c>
      <c r="AF17" s="30">
        <v>0.8</v>
      </c>
      <c r="AG17" s="30">
        <v>0.8</v>
      </c>
      <c r="AH17" s="30">
        <v>0.8</v>
      </c>
      <c r="AI17" s="30">
        <v>0.8</v>
      </c>
      <c r="AJ17" s="28"/>
      <c r="AK17" s="28"/>
      <c r="AL17" s="26"/>
      <c r="AM17" s="31" t="s">
        <v>57</v>
      </c>
      <c r="AN17" s="26"/>
      <c r="AO17" s="30">
        <v>0.8</v>
      </c>
      <c r="AP17" s="30">
        <v>0.8</v>
      </c>
      <c r="AQ17" s="30">
        <v>0.8</v>
      </c>
      <c r="AR17" s="30">
        <v>0.8</v>
      </c>
      <c r="AS17" s="30">
        <v>0.8</v>
      </c>
      <c r="AT17" s="30">
        <v>0.8</v>
      </c>
      <c r="AU17" s="30">
        <v>0.8</v>
      </c>
      <c r="AX17" s="26"/>
      <c r="AY17" s="31" t="s">
        <v>57</v>
      </c>
      <c r="AZ17" s="26"/>
      <c r="BA17" s="30">
        <v>0.8</v>
      </c>
      <c r="BB17" s="30">
        <v>0.8</v>
      </c>
      <c r="BC17" s="30">
        <v>0.8</v>
      </c>
      <c r="BD17" s="30">
        <v>0.8</v>
      </c>
      <c r="BE17" s="30">
        <v>0.8</v>
      </c>
      <c r="BF17" s="30">
        <v>0.8</v>
      </c>
      <c r="BG17" s="30">
        <v>0.8</v>
      </c>
      <c r="BJ17" s="26"/>
      <c r="BK17" s="31" t="s">
        <v>57</v>
      </c>
      <c r="BL17" s="26"/>
      <c r="BM17" s="30">
        <v>0.8</v>
      </c>
      <c r="BN17" s="30">
        <v>0.8</v>
      </c>
      <c r="BO17" s="30">
        <v>0.8</v>
      </c>
      <c r="BP17" s="30">
        <v>0.8</v>
      </c>
      <c r="BQ17" s="30">
        <v>0.8</v>
      </c>
      <c r="BR17" s="30">
        <v>0.8</v>
      </c>
      <c r="BS17" s="30">
        <v>0.8</v>
      </c>
      <c r="BV17" s="26"/>
      <c r="BW17" s="31" t="s">
        <v>57</v>
      </c>
      <c r="BX17" s="26"/>
      <c r="BY17" s="30">
        <v>0.8</v>
      </c>
      <c r="BZ17" s="30">
        <v>0.8</v>
      </c>
      <c r="CA17" s="30">
        <v>0.8</v>
      </c>
      <c r="CB17" s="30">
        <v>0.8</v>
      </c>
      <c r="CC17" s="30">
        <v>0.8</v>
      </c>
      <c r="CD17" s="30">
        <v>0.8</v>
      </c>
      <c r="CE17" s="30">
        <v>0.8</v>
      </c>
      <c r="CH17" s="26"/>
      <c r="CI17" s="31" t="s">
        <v>57</v>
      </c>
      <c r="CJ17" s="26"/>
      <c r="CK17" s="30">
        <v>0.8</v>
      </c>
      <c r="CL17" s="30">
        <v>0.8</v>
      </c>
      <c r="CM17" s="30">
        <v>0.8</v>
      </c>
      <c r="CN17" s="30">
        <v>0.8</v>
      </c>
      <c r="CO17" s="30">
        <v>0.8</v>
      </c>
      <c r="CP17" s="30">
        <v>0.8</v>
      </c>
      <c r="CQ17" s="30">
        <v>0.8</v>
      </c>
      <c r="CT17" s="26"/>
      <c r="CU17" s="31" t="s">
        <v>57</v>
      </c>
      <c r="CV17" s="26"/>
      <c r="CW17" s="30">
        <v>0.8</v>
      </c>
      <c r="CX17" s="30">
        <v>0.8</v>
      </c>
      <c r="CY17" s="30">
        <v>0.8</v>
      </c>
      <c r="CZ17" s="30">
        <v>0.8</v>
      </c>
      <c r="DA17" s="30">
        <v>0.8</v>
      </c>
      <c r="DB17" s="30">
        <v>0.8</v>
      </c>
      <c r="DC17" s="30">
        <v>0.8</v>
      </c>
      <c r="DF17" s="26"/>
      <c r="DG17" s="31" t="s">
        <v>57</v>
      </c>
      <c r="DH17" s="26"/>
      <c r="DI17" s="30">
        <v>0.8</v>
      </c>
      <c r="DJ17" s="30">
        <v>0.8</v>
      </c>
      <c r="DK17" s="30">
        <v>0.8</v>
      </c>
      <c r="DL17" s="30">
        <v>0.8</v>
      </c>
      <c r="DM17" s="30">
        <v>0.8</v>
      </c>
      <c r="DN17" s="30">
        <v>0.8</v>
      </c>
      <c r="DO17" s="30">
        <v>0.8</v>
      </c>
    </row>
    <row r="18" ht="14.5" spans="1:119">
      <c r="A18" s="26"/>
      <c r="B18" s="26"/>
      <c r="C18" s="32" t="s">
        <v>61</v>
      </c>
      <c r="D18" s="26"/>
      <c r="E18" s="30">
        <v>0.8</v>
      </c>
      <c r="F18" s="30">
        <v>0.8</v>
      </c>
      <c r="G18" s="30">
        <v>0.8</v>
      </c>
      <c r="H18" s="30">
        <v>0.8</v>
      </c>
      <c r="I18" s="30">
        <v>0.8</v>
      </c>
      <c r="J18" s="30">
        <v>0.8</v>
      </c>
      <c r="K18" s="30">
        <v>0.8</v>
      </c>
      <c r="L18" s="28"/>
      <c r="M18" s="28"/>
      <c r="N18" s="26"/>
      <c r="O18" s="32" t="s">
        <v>61</v>
      </c>
      <c r="P18" s="26"/>
      <c r="Q18" s="30">
        <v>0.8</v>
      </c>
      <c r="R18" s="30">
        <v>0.8</v>
      </c>
      <c r="S18" s="30">
        <v>0.8</v>
      </c>
      <c r="T18" s="30">
        <v>0.8</v>
      </c>
      <c r="U18" s="30">
        <v>0.8</v>
      </c>
      <c r="V18" s="30">
        <v>0.8</v>
      </c>
      <c r="W18" s="30">
        <v>0.8</v>
      </c>
      <c r="X18" s="28"/>
      <c r="Y18" s="28"/>
      <c r="Z18" s="26"/>
      <c r="AA18" s="32" t="s">
        <v>61</v>
      </c>
      <c r="AB18" s="26"/>
      <c r="AC18" s="30">
        <v>0.8</v>
      </c>
      <c r="AD18" s="30">
        <v>0.8</v>
      </c>
      <c r="AE18" s="30">
        <v>0.8</v>
      </c>
      <c r="AF18" s="30">
        <v>0.8</v>
      </c>
      <c r="AG18" s="30">
        <v>0.8</v>
      </c>
      <c r="AH18" s="30">
        <v>0.8</v>
      </c>
      <c r="AI18" s="30">
        <v>0.8</v>
      </c>
      <c r="AJ18" s="28"/>
      <c r="AK18" s="28"/>
      <c r="AL18" s="26"/>
      <c r="AM18" s="32" t="s">
        <v>61</v>
      </c>
      <c r="AN18" s="26"/>
      <c r="AO18" s="30">
        <v>0.8</v>
      </c>
      <c r="AP18" s="30">
        <v>0.8</v>
      </c>
      <c r="AQ18" s="30">
        <v>0.8</v>
      </c>
      <c r="AR18" s="30">
        <v>0.8</v>
      </c>
      <c r="AS18" s="30">
        <v>0.8</v>
      </c>
      <c r="AT18" s="30">
        <v>0.8</v>
      </c>
      <c r="AU18" s="30">
        <v>0.8</v>
      </c>
      <c r="AX18" s="26"/>
      <c r="AY18" s="32" t="s">
        <v>61</v>
      </c>
      <c r="AZ18" s="26"/>
      <c r="BA18" s="30">
        <v>0.8</v>
      </c>
      <c r="BB18" s="30">
        <v>0.8</v>
      </c>
      <c r="BC18" s="30">
        <v>0.8</v>
      </c>
      <c r="BD18" s="30">
        <v>0.8</v>
      </c>
      <c r="BE18" s="30">
        <v>0.8</v>
      </c>
      <c r="BF18" s="30">
        <v>0.8</v>
      </c>
      <c r="BG18" s="30">
        <v>0.8</v>
      </c>
      <c r="BJ18" s="26"/>
      <c r="BK18" s="32" t="s">
        <v>61</v>
      </c>
      <c r="BL18" s="26"/>
      <c r="BM18" s="30">
        <v>0.8</v>
      </c>
      <c r="BN18" s="30">
        <v>0.8</v>
      </c>
      <c r="BO18" s="30">
        <v>0.8</v>
      </c>
      <c r="BP18" s="30">
        <v>0.8</v>
      </c>
      <c r="BQ18" s="30">
        <v>0.8</v>
      </c>
      <c r="BR18" s="30">
        <v>0.8</v>
      </c>
      <c r="BS18" s="30">
        <v>0.8</v>
      </c>
      <c r="BV18" s="26"/>
      <c r="BW18" s="32" t="s">
        <v>61</v>
      </c>
      <c r="BX18" s="26"/>
      <c r="BY18" s="30">
        <v>0.8</v>
      </c>
      <c r="BZ18" s="30">
        <v>0.8</v>
      </c>
      <c r="CA18" s="30">
        <v>0.8</v>
      </c>
      <c r="CB18" s="30">
        <v>0.8</v>
      </c>
      <c r="CC18" s="30">
        <v>0.8</v>
      </c>
      <c r="CD18" s="30">
        <v>0.8</v>
      </c>
      <c r="CE18" s="30">
        <v>0.8</v>
      </c>
      <c r="CH18" s="26"/>
      <c r="CI18" s="32" t="s">
        <v>61</v>
      </c>
      <c r="CJ18" s="26"/>
      <c r="CK18" s="30">
        <v>0.8</v>
      </c>
      <c r="CL18" s="30">
        <v>0.8</v>
      </c>
      <c r="CM18" s="30">
        <v>0.8</v>
      </c>
      <c r="CN18" s="30">
        <v>0.8</v>
      </c>
      <c r="CO18" s="30">
        <v>0.8</v>
      </c>
      <c r="CP18" s="30">
        <v>0.8</v>
      </c>
      <c r="CQ18" s="30">
        <v>0.8</v>
      </c>
      <c r="CT18" s="26"/>
      <c r="CU18" s="32" t="s">
        <v>61</v>
      </c>
      <c r="CV18" s="26"/>
      <c r="CW18" s="30">
        <v>0.8</v>
      </c>
      <c r="CX18" s="30">
        <v>0.8</v>
      </c>
      <c r="CY18" s="30">
        <v>0.8</v>
      </c>
      <c r="CZ18" s="30">
        <v>0.8</v>
      </c>
      <c r="DA18" s="30">
        <v>0.8</v>
      </c>
      <c r="DB18" s="30">
        <v>0.8</v>
      </c>
      <c r="DC18" s="30">
        <v>0.8</v>
      </c>
      <c r="DF18" s="26"/>
      <c r="DG18" s="32" t="s">
        <v>61</v>
      </c>
      <c r="DH18" s="26"/>
      <c r="DI18" s="30">
        <v>0.8</v>
      </c>
      <c r="DJ18" s="30">
        <v>0.8</v>
      </c>
      <c r="DK18" s="30">
        <v>0.8</v>
      </c>
      <c r="DL18" s="30">
        <v>0.8</v>
      </c>
      <c r="DM18" s="30">
        <v>0.8</v>
      </c>
      <c r="DN18" s="30">
        <v>0.8</v>
      </c>
      <c r="DO18" s="30">
        <v>0.8</v>
      </c>
    </row>
    <row r="19" ht="14.5" spans="1:119">
      <c r="A19" s="26"/>
      <c r="B19" s="26"/>
      <c r="C19" s="31" t="s">
        <v>65</v>
      </c>
      <c r="D19" s="26"/>
      <c r="E19" s="30">
        <v>0.8</v>
      </c>
      <c r="F19" s="30">
        <v>0.8</v>
      </c>
      <c r="G19" s="30">
        <v>0.8</v>
      </c>
      <c r="H19" s="30">
        <v>0.8</v>
      </c>
      <c r="I19" s="30">
        <v>0.8</v>
      </c>
      <c r="J19" s="30">
        <v>0.8</v>
      </c>
      <c r="K19" s="30">
        <v>0.8</v>
      </c>
      <c r="L19" s="28"/>
      <c r="M19" s="28"/>
      <c r="N19" s="26"/>
      <c r="O19" s="31" t="s">
        <v>65</v>
      </c>
      <c r="P19" s="26"/>
      <c r="Q19" s="30">
        <v>0.8</v>
      </c>
      <c r="R19" s="30">
        <v>0.8</v>
      </c>
      <c r="S19" s="30">
        <v>0.8</v>
      </c>
      <c r="T19" s="30">
        <v>0.8</v>
      </c>
      <c r="U19" s="30">
        <v>0.8</v>
      </c>
      <c r="V19" s="30">
        <v>0.8</v>
      </c>
      <c r="W19" s="30">
        <v>0.8</v>
      </c>
      <c r="X19" s="28"/>
      <c r="Y19" s="28"/>
      <c r="Z19" s="26"/>
      <c r="AA19" s="31" t="s">
        <v>65</v>
      </c>
      <c r="AB19" s="26"/>
      <c r="AC19" s="30">
        <v>0.8</v>
      </c>
      <c r="AD19" s="30">
        <v>0.8</v>
      </c>
      <c r="AE19" s="30">
        <v>0.8</v>
      </c>
      <c r="AF19" s="30">
        <v>0.8</v>
      </c>
      <c r="AG19" s="30">
        <v>0.8</v>
      </c>
      <c r="AH19" s="30">
        <v>0.8</v>
      </c>
      <c r="AI19" s="30">
        <v>0.8</v>
      </c>
      <c r="AJ19" s="28"/>
      <c r="AK19" s="28"/>
      <c r="AL19" s="26"/>
      <c r="AM19" s="31" t="s">
        <v>65</v>
      </c>
      <c r="AN19" s="26"/>
      <c r="AO19" s="30">
        <v>0.8</v>
      </c>
      <c r="AP19" s="30">
        <v>0.8</v>
      </c>
      <c r="AQ19" s="30">
        <v>0.8</v>
      </c>
      <c r="AR19" s="30">
        <v>0.8</v>
      </c>
      <c r="AS19" s="30">
        <v>0.8</v>
      </c>
      <c r="AT19" s="30">
        <v>0.8</v>
      </c>
      <c r="AU19" s="30">
        <v>0.8</v>
      </c>
      <c r="AX19" s="26"/>
      <c r="AY19" s="31" t="s">
        <v>65</v>
      </c>
      <c r="AZ19" s="26"/>
      <c r="BA19" s="30">
        <v>0.8</v>
      </c>
      <c r="BB19" s="30">
        <v>0.8</v>
      </c>
      <c r="BC19" s="30">
        <v>0.8</v>
      </c>
      <c r="BD19" s="30">
        <v>0.8</v>
      </c>
      <c r="BE19" s="30">
        <v>0.8</v>
      </c>
      <c r="BF19" s="30">
        <v>0.8</v>
      </c>
      <c r="BG19" s="30">
        <v>0.8</v>
      </c>
      <c r="BJ19" s="26"/>
      <c r="BK19" s="31" t="s">
        <v>65</v>
      </c>
      <c r="BL19" s="26"/>
      <c r="BM19" s="30">
        <v>0.8</v>
      </c>
      <c r="BN19" s="30">
        <v>0.8</v>
      </c>
      <c r="BO19" s="30">
        <v>0.8</v>
      </c>
      <c r="BP19" s="30">
        <v>0.8</v>
      </c>
      <c r="BQ19" s="30">
        <v>0.8</v>
      </c>
      <c r="BR19" s="30">
        <v>0.8</v>
      </c>
      <c r="BS19" s="30">
        <v>0.8</v>
      </c>
      <c r="BV19" s="26"/>
      <c r="BW19" s="31" t="s">
        <v>65</v>
      </c>
      <c r="BX19" s="26"/>
      <c r="BY19" s="30">
        <v>0.8</v>
      </c>
      <c r="BZ19" s="30">
        <v>0.8</v>
      </c>
      <c r="CA19" s="30">
        <v>0.8</v>
      </c>
      <c r="CB19" s="30">
        <v>0.8</v>
      </c>
      <c r="CC19" s="30">
        <v>0.8</v>
      </c>
      <c r="CD19" s="30">
        <v>0.8</v>
      </c>
      <c r="CE19" s="30">
        <v>0.8</v>
      </c>
      <c r="CH19" s="26"/>
      <c r="CI19" s="31" t="s">
        <v>65</v>
      </c>
      <c r="CJ19" s="26"/>
      <c r="CK19" s="30">
        <v>0.8</v>
      </c>
      <c r="CL19" s="30">
        <v>0.8</v>
      </c>
      <c r="CM19" s="30">
        <v>0.8</v>
      </c>
      <c r="CN19" s="30">
        <v>0.8</v>
      </c>
      <c r="CO19" s="30">
        <v>0.8</v>
      </c>
      <c r="CP19" s="30">
        <v>0.8</v>
      </c>
      <c r="CQ19" s="30">
        <v>0.8</v>
      </c>
      <c r="CT19" s="26"/>
      <c r="CU19" s="31" t="s">
        <v>65</v>
      </c>
      <c r="CV19" s="26"/>
      <c r="CW19" s="30">
        <v>0.8</v>
      </c>
      <c r="CX19" s="30">
        <v>0.8</v>
      </c>
      <c r="CY19" s="30">
        <v>0.8</v>
      </c>
      <c r="CZ19" s="30">
        <v>0.8</v>
      </c>
      <c r="DA19" s="30">
        <v>0.8</v>
      </c>
      <c r="DB19" s="30">
        <v>0.8</v>
      </c>
      <c r="DC19" s="30">
        <v>0.8</v>
      </c>
      <c r="DF19" s="26"/>
      <c r="DG19" s="31" t="s">
        <v>65</v>
      </c>
      <c r="DH19" s="26"/>
      <c r="DI19" s="30">
        <v>0.8</v>
      </c>
      <c r="DJ19" s="30">
        <v>0.8</v>
      </c>
      <c r="DK19" s="30">
        <v>0.8</v>
      </c>
      <c r="DL19" s="30">
        <v>0.8</v>
      </c>
      <c r="DM19" s="30">
        <v>0.8</v>
      </c>
      <c r="DN19" s="30">
        <v>0.8</v>
      </c>
      <c r="DO19" s="30">
        <v>0.8</v>
      </c>
    </row>
    <row r="20" ht="14.5" spans="1:119">
      <c r="A20" s="26"/>
      <c r="B20" s="26"/>
      <c r="C20" s="31" t="s">
        <v>70</v>
      </c>
      <c r="D20" s="26"/>
      <c r="E20" s="30">
        <v>0.8</v>
      </c>
      <c r="F20" s="30">
        <v>0.8</v>
      </c>
      <c r="G20" s="30">
        <v>0.8</v>
      </c>
      <c r="H20" s="30">
        <v>0.8</v>
      </c>
      <c r="I20" s="30">
        <v>0.8</v>
      </c>
      <c r="J20" s="30">
        <v>0.8</v>
      </c>
      <c r="K20" s="30">
        <v>0.8</v>
      </c>
      <c r="L20" s="28"/>
      <c r="M20" s="28"/>
      <c r="N20" s="26"/>
      <c r="O20" s="31" t="s">
        <v>70</v>
      </c>
      <c r="P20" s="26"/>
      <c r="Q20" s="30">
        <v>0.8</v>
      </c>
      <c r="R20" s="30">
        <v>0.8</v>
      </c>
      <c r="S20" s="30">
        <v>0.8</v>
      </c>
      <c r="T20" s="30">
        <v>0.8</v>
      </c>
      <c r="U20" s="30">
        <v>0.8</v>
      </c>
      <c r="V20" s="30">
        <v>0.8</v>
      </c>
      <c r="W20" s="30">
        <v>0.8</v>
      </c>
      <c r="X20" s="28"/>
      <c r="Y20" s="28"/>
      <c r="Z20" s="26"/>
      <c r="AA20" s="31" t="s">
        <v>70</v>
      </c>
      <c r="AB20" s="26"/>
      <c r="AC20" s="30">
        <v>0.8</v>
      </c>
      <c r="AD20" s="30">
        <v>0.8</v>
      </c>
      <c r="AE20" s="30">
        <v>0.8</v>
      </c>
      <c r="AF20" s="30">
        <v>0.8</v>
      </c>
      <c r="AG20" s="30">
        <v>0.8</v>
      </c>
      <c r="AH20" s="30">
        <v>0.8</v>
      </c>
      <c r="AI20" s="30">
        <v>0.8</v>
      </c>
      <c r="AJ20" s="28"/>
      <c r="AK20" s="28"/>
      <c r="AL20" s="26"/>
      <c r="AM20" s="31" t="s">
        <v>70</v>
      </c>
      <c r="AN20" s="26"/>
      <c r="AO20" s="30">
        <v>0.8</v>
      </c>
      <c r="AP20" s="30">
        <v>0.8</v>
      </c>
      <c r="AQ20" s="30">
        <v>0.8</v>
      </c>
      <c r="AR20" s="30">
        <v>0.8</v>
      </c>
      <c r="AS20" s="30">
        <v>0.8</v>
      </c>
      <c r="AT20" s="30">
        <v>0.8</v>
      </c>
      <c r="AU20" s="30">
        <v>0.8</v>
      </c>
      <c r="AX20" s="26"/>
      <c r="AY20" s="31" t="s">
        <v>70</v>
      </c>
      <c r="AZ20" s="26"/>
      <c r="BA20" s="30">
        <v>0.8</v>
      </c>
      <c r="BB20" s="30">
        <v>0.8</v>
      </c>
      <c r="BC20" s="30">
        <v>0.8</v>
      </c>
      <c r="BD20" s="30">
        <v>0.8</v>
      </c>
      <c r="BE20" s="30">
        <v>0.8</v>
      </c>
      <c r="BF20" s="30">
        <v>0.8</v>
      </c>
      <c r="BG20" s="30">
        <v>0.8</v>
      </c>
      <c r="BJ20" s="26"/>
      <c r="BK20" s="31" t="s">
        <v>70</v>
      </c>
      <c r="BL20" s="26"/>
      <c r="BM20" s="30">
        <v>0.8</v>
      </c>
      <c r="BN20" s="30">
        <v>0.8</v>
      </c>
      <c r="BO20" s="30">
        <v>0.8</v>
      </c>
      <c r="BP20" s="30">
        <v>0.8</v>
      </c>
      <c r="BQ20" s="30">
        <v>0.8</v>
      </c>
      <c r="BR20" s="30">
        <v>0.8</v>
      </c>
      <c r="BS20" s="30">
        <v>0.8</v>
      </c>
      <c r="BV20" s="26"/>
      <c r="BW20" s="31" t="s">
        <v>70</v>
      </c>
      <c r="BX20" s="26"/>
      <c r="BY20" s="30">
        <v>0.8</v>
      </c>
      <c r="BZ20" s="30">
        <v>0.8</v>
      </c>
      <c r="CA20" s="30">
        <v>0.8</v>
      </c>
      <c r="CB20" s="30">
        <v>0.8</v>
      </c>
      <c r="CC20" s="30">
        <v>0.8</v>
      </c>
      <c r="CD20" s="30">
        <v>0.8</v>
      </c>
      <c r="CE20" s="30">
        <v>0.8</v>
      </c>
      <c r="CH20" s="26"/>
      <c r="CI20" s="31" t="s">
        <v>70</v>
      </c>
      <c r="CJ20" s="26"/>
      <c r="CK20" s="30">
        <v>0.8</v>
      </c>
      <c r="CL20" s="30">
        <v>0.8</v>
      </c>
      <c r="CM20" s="30">
        <v>0.8</v>
      </c>
      <c r="CN20" s="30">
        <v>0.8</v>
      </c>
      <c r="CO20" s="30">
        <v>0.8</v>
      </c>
      <c r="CP20" s="30">
        <v>0.8</v>
      </c>
      <c r="CQ20" s="30">
        <v>0.8</v>
      </c>
      <c r="CT20" s="26"/>
      <c r="CU20" s="31" t="s">
        <v>70</v>
      </c>
      <c r="CV20" s="26"/>
      <c r="CW20" s="30">
        <v>0.8</v>
      </c>
      <c r="CX20" s="30">
        <v>0.8</v>
      </c>
      <c r="CY20" s="30">
        <v>0.8</v>
      </c>
      <c r="CZ20" s="30">
        <v>0.8</v>
      </c>
      <c r="DA20" s="30">
        <v>0.8</v>
      </c>
      <c r="DB20" s="30">
        <v>0.8</v>
      </c>
      <c r="DC20" s="30">
        <v>0.8</v>
      </c>
      <c r="DF20" s="26"/>
      <c r="DG20" s="31" t="s">
        <v>70</v>
      </c>
      <c r="DH20" s="26"/>
      <c r="DI20" s="30">
        <v>0.8</v>
      </c>
      <c r="DJ20" s="30">
        <v>0.8</v>
      </c>
      <c r="DK20" s="30">
        <v>0.8</v>
      </c>
      <c r="DL20" s="30">
        <v>0.8</v>
      </c>
      <c r="DM20" s="30">
        <v>0.8</v>
      </c>
      <c r="DN20" s="30">
        <v>0.8</v>
      </c>
      <c r="DO20" s="30">
        <v>0.8</v>
      </c>
    </row>
    <row r="21" ht="14.5" spans="1:119">
      <c r="A21" s="33"/>
      <c r="B21" s="33"/>
      <c r="C21" s="34" t="s">
        <v>75</v>
      </c>
      <c r="D21" s="33"/>
      <c r="E21" s="30">
        <v>0.8</v>
      </c>
      <c r="F21" s="30">
        <v>0.8</v>
      </c>
      <c r="G21" s="30">
        <v>0.8</v>
      </c>
      <c r="H21" s="30">
        <v>0.8</v>
      </c>
      <c r="I21" s="30">
        <v>0.8</v>
      </c>
      <c r="J21" s="30">
        <v>0.8</v>
      </c>
      <c r="K21" s="30">
        <v>0.8</v>
      </c>
      <c r="L21" s="28"/>
      <c r="M21" s="28"/>
      <c r="N21" s="26"/>
      <c r="O21" s="31" t="s">
        <v>75</v>
      </c>
      <c r="P21" s="26"/>
      <c r="Q21" s="30">
        <v>0.8</v>
      </c>
      <c r="R21" s="30">
        <v>0.8</v>
      </c>
      <c r="S21" s="30">
        <v>0.8</v>
      </c>
      <c r="T21" s="30">
        <v>0.8</v>
      </c>
      <c r="U21" s="30">
        <v>0.8</v>
      </c>
      <c r="V21" s="30">
        <v>0.8</v>
      </c>
      <c r="W21" s="30">
        <v>0.8</v>
      </c>
      <c r="X21" s="28"/>
      <c r="Y21" s="28"/>
      <c r="Z21" s="26"/>
      <c r="AA21" s="31" t="s">
        <v>75</v>
      </c>
      <c r="AB21" s="26"/>
      <c r="AC21" s="30">
        <v>0.8</v>
      </c>
      <c r="AD21" s="30">
        <v>0.8</v>
      </c>
      <c r="AE21" s="30">
        <v>0.8</v>
      </c>
      <c r="AF21" s="30">
        <v>0.8</v>
      </c>
      <c r="AG21" s="30">
        <v>0.8</v>
      </c>
      <c r="AH21" s="30">
        <v>0.8</v>
      </c>
      <c r="AI21" s="30">
        <v>0.8</v>
      </c>
      <c r="AJ21" s="28"/>
      <c r="AK21" s="28"/>
      <c r="AL21" s="26"/>
      <c r="AM21" s="31" t="s">
        <v>75</v>
      </c>
      <c r="AN21" s="26"/>
      <c r="AO21" s="30">
        <v>0.8</v>
      </c>
      <c r="AP21" s="30">
        <v>0.8</v>
      </c>
      <c r="AQ21" s="30">
        <v>0.8</v>
      </c>
      <c r="AR21" s="30">
        <v>0.8</v>
      </c>
      <c r="AS21" s="30">
        <v>0.8</v>
      </c>
      <c r="AT21" s="30">
        <v>0.8</v>
      </c>
      <c r="AU21" s="30">
        <v>0.8</v>
      </c>
      <c r="AX21" s="26"/>
      <c r="AY21" s="31" t="s">
        <v>75</v>
      </c>
      <c r="AZ21" s="26"/>
      <c r="BA21" s="30">
        <v>0.8</v>
      </c>
      <c r="BB21" s="30">
        <v>0.8</v>
      </c>
      <c r="BC21" s="30">
        <v>0.8</v>
      </c>
      <c r="BD21" s="30">
        <v>0.8</v>
      </c>
      <c r="BE21" s="30">
        <v>0.8</v>
      </c>
      <c r="BF21" s="30">
        <v>0.8</v>
      </c>
      <c r="BG21" s="30">
        <v>0.8</v>
      </c>
      <c r="BJ21" s="26"/>
      <c r="BK21" s="31" t="s">
        <v>75</v>
      </c>
      <c r="BL21" s="26"/>
      <c r="BM21" s="30">
        <v>0.8</v>
      </c>
      <c r="BN21" s="30">
        <v>0.8</v>
      </c>
      <c r="BO21" s="30">
        <v>0.8</v>
      </c>
      <c r="BP21" s="30">
        <v>0.8</v>
      </c>
      <c r="BQ21" s="30">
        <v>0.8</v>
      </c>
      <c r="BR21" s="30">
        <v>0.8</v>
      </c>
      <c r="BS21" s="30">
        <v>0.8</v>
      </c>
      <c r="BV21" s="26"/>
      <c r="BW21" s="31" t="s">
        <v>75</v>
      </c>
      <c r="BX21" s="26"/>
      <c r="BY21" s="30">
        <v>0.8</v>
      </c>
      <c r="BZ21" s="30">
        <v>0.8</v>
      </c>
      <c r="CA21" s="30">
        <v>0.8</v>
      </c>
      <c r="CB21" s="30">
        <v>0.8</v>
      </c>
      <c r="CC21" s="30">
        <v>0.8</v>
      </c>
      <c r="CD21" s="30">
        <v>0.8</v>
      </c>
      <c r="CE21" s="30">
        <v>0.8</v>
      </c>
      <c r="CH21" s="26"/>
      <c r="CI21" s="31" t="s">
        <v>75</v>
      </c>
      <c r="CJ21" s="26"/>
      <c r="CK21" s="30">
        <v>0.8</v>
      </c>
      <c r="CL21" s="30">
        <v>0.8</v>
      </c>
      <c r="CM21" s="30">
        <v>0.8</v>
      </c>
      <c r="CN21" s="30">
        <v>0.8</v>
      </c>
      <c r="CO21" s="30">
        <v>0.8</v>
      </c>
      <c r="CP21" s="30">
        <v>0.8</v>
      </c>
      <c r="CQ21" s="30">
        <v>0.8</v>
      </c>
      <c r="CT21" s="26"/>
      <c r="CU21" s="31" t="s">
        <v>75</v>
      </c>
      <c r="CV21" s="26"/>
      <c r="CW21" s="30">
        <v>0.8</v>
      </c>
      <c r="CX21" s="30">
        <v>0.8</v>
      </c>
      <c r="CY21" s="30">
        <v>0.8</v>
      </c>
      <c r="CZ21" s="30">
        <v>0.8</v>
      </c>
      <c r="DA21" s="30">
        <v>0.8</v>
      </c>
      <c r="DB21" s="30">
        <v>0.8</v>
      </c>
      <c r="DC21" s="30">
        <v>0.8</v>
      </c>
      <c r="DF21" s="26"/>
      <c r="DG21" s="31" t="s">
        <v>75</v>
      </c>
      <c r="DH21" s="26"/>
      <c r="DI21" s="30">
        <v>0.8</v>
      </c>
      <c r="DJ21" s="30">
        <v>0.8</v>
      </c>
      <c r="DK21" s="30">
        <v>0.8</v>
      </c>
      <c r="DL21" s="30">
        <v>0.8</v>
      </c>
      <c r="DM21" s="30">
        <v>0.8</v>
      </c>
      <c r="DN21" s="30">
        <v>0.8</v>
      </c>
      <c r="DO21" s="30">
        <v>0.8</v>
      </c>
    </row>
    <row r="22" ht="14.5" spans="1:119">
      <c r="A22" s="26"/>
      <c r="B22" s="26"/>
      <c r="C22" s="26"/>
      <c r="D22" s="26"/>
      <c r="E22" s="30"/>
      <c r="F22" s="30"/>
      <c r="G22" s="30"/>
      <c r="H22" s="30"/>
      <c r="I22" s="30"/>
      <c r="J22" s="30"/>
      <c r="K22" s="30"/>
      <c r="L22" s="26"/>
      <c r="M22" s="26"/>
      <c r="N22" s="26"/>
      <c r="O22" s="26"/>
      <c r="P22" s="26"/>
      <c r="Q22" s="30"/>
      <c r="R22" s="30"/>
      <c r="S22" s="30"/>
      <c r="T22" s="30"/>
      <c r="U22" s="30"/>
      <c r="V22" s="30"/>
      <c r="W22" s="30"/>
      <c r="X22" s="26"/>
      <c r="Y22" s="26"/>
      <c r="Z22" s="26"/>
      <c r="AA22" s="26"/>
      <c r="AB22" s="26"/>
      <c r="AC22" s="30"/>
      <c r="AD22" s="30"/>
      <c r="AE22" s="30"/>
      <c r="AF22" s="30"/>
      <c r="AG22" s="30"/>
      <c r="AH22" s="30"/>
      <c r="AI22" s="30"/>
      <c r="AJ22" s="26"/>
      <c r="AK22" s="26"/>
      <c r="AL22" s="26"/>
      <c r="AM22" s="26"/>
      <c r="AN22" s="26"/>
      <c r="AO22" s="30"/>
      <c r="AP22" s="30"/>
      <c r="AQ22" s="30"/>
      <c r="AR22" s="30"/>
      <c r="AS22" s="30"/>
      <c r="AT22" s="30"/>
      <c r="AU22" s="30"/>
      <c r="AX22" s="26"/>
      <c r="AY22" s="26"/>
      <c r="AZ22" s="26"/>
      <c r="BA22" s="30"/>
      <c r="BB22" s="30"/>
      <c r="BC22" s="30"/>
      <c r="BD22" s="30"/>
      <c r="BE22" s="30"/>
      <c r="BF22" s="30"/>
      <c r="BG22" s="30"/>
      <c r="BJ22" s="26"/>
      <c r="BK22" s="26"/>
      <c r="BL22" s="26"/>
      <c r="BM22" s="30"/>
      <c r="BN22" s="30"/>
      <c r="BO22" s="30"/>
      <c r="BP22" s="30"/>
      <c r="BQ22" s="30"/>
      <c r="BR22" s="30"/>
      <c r="BS22" s="30"/>
      <c r="BV22" s="26"/>
      <c r="BW22" s="26"/>
      <c r="BX22" s="26"/>
      <c r="BY22" s="30"/>
      <c r="BZ22" s="30"/>
      <c r="CA22" s="30"/>
      <c r="CB22" s="30"/>
      <c r="CC22" s="30"/>
      <c r="CD22" s="30"/>
      <c r="CE22" s="30"/>
      <c r="CH22" s="26"/>
      <c r="CI22" s="26"/>
      <c r="CJ22" s="26"/>
      <c r="CK22" s="30"/>
      <c r="CL22" s="30"/>
      <c r="CM22" s="30"/>
      <c r="CN22" s="30"/>
      <c r="CO22" s="30"/>
      <c r="CP22" s="30"/>
      <c r="CQ22" s="30"/>
      <c r="CT22" s="26"/>
      <c r="CU22" s="26"/>
      <c r="CV22" s="26"/>
      <c r="CW22" s="30"/>
      <c r="CX22" s="30"/>
      <c r="CY22" s="30"/>
      <c r="CZ22" s="30"/>
      <c r="DA22" s="30"/>
      <c r="DB22" s="30"/>
      <c r="DC22" s="30"/>
      <c r="DF22" s="26"/>
      <c r="DG22" s="26"/>
      <c r="DH22" s="26"/>
      <c r="DI22" s="30"/>
      <c r="DJ22" s="30"/>
      <c r="DK22" s="30"/>
      <c r="DL22" s="30"/>
      <c r="DM22" s="30"/>
      <c r="DN22" s="30"/>
      <c r="DO22" s="30"/>
    </row>
    <row r="23" ht="14.5" spans="1:119">
      <c r="A23" s="26"/>
      <c r="B23" s="26" t="s">
        <v>104</v>
      </c>
      <c r="C23" s="26"/>
      <c r="D23" s="26"/>
      <c r="E23" s="30"/>
      <c r="F23" s="30"/>
      <c r="G23" s="30"/>
      <c r="H23" s="30"/>
      <c r="I23" s="30"/>
      <c r="J23" s="30"/>
      <c r="K23" s="30"/>
      <c r="L23" s="26"/>
      <c r="M23" s="26"/>
      <c r="N23" s="26" t="s">
        <v>104</v>
      </c>
      <c r="O23" s="26"/>
      <c r="P23" s="26"/>
      <c r="Q23" s="30"/>
      <c r="R23" s="30"/>
      <c r="S23" s="30"/>
      <c r="T23" s="30"/>
      <c r="U23" s="30"/>
      <c r="V23" s="30"/>
      <c r="W23" s="30"/>
      <c r="Y23" s="26"/>
      <c r="Z23" s="26" t="s">
        <v>104</v>
      </c>
      <c r="AA23" s="26"/>
      <c r="AB23" s="26"/>
      <c r="AC23" s="30"/>
      <c r="AD23" s="30"/>
      <c r="AE23" s="30"/>
      <c r="AF23" s="30"/>
      <c r="AG23" s="30"/>
      <c r="AH23" s="30"/>
      <c r="AI23" s="30"/>
      <c r="AJ23" s="26"/>
      <c r="AK23" s="26"/>
      <c r="AL23" s="26" t="s">
        <v>104</v>
      </c>
      <c r="AM23" s="26"/>
      <c r="AN23" s="26"/>
      <c r="AO23" s="30"/>
      <c r="AP23" s="30"/>
      <c r="AQ23" s="30"/>
      <c r="AR23" s="30"/>
      <c r="AS23" s="30"/>
      <c r="AT23" s="30"/>
      <c r="AU23" s="30"/>
      <c r="AX23" s="26" t="s">
        <v>104</v>
      </c>
      <c r="AY23" s="26"/>
      <c r="AZ23" s="26"/>
      <c r="BA23" s="30"/>
      <c r="BB23" s="30"/>
      <c r="BC23" s="30"/>
      <c r="BD23" s="30"/>
      <c r="BE23" s="30"/>
      <c r="BF23" s="30"/>
      <c r="BG23" s="30"/>
      <c r="BJ23" s="26" t="s">
        <v>104</v>
      </c>
      <c r="BK23" s="26"/>
      <c r="BL23" s="26"/>
      <c r="BM23" s="30"/>
      <c r="BN23" s="30"/>
      <c r="BO23" s="30"/>
      <c r="BP23" s="30"/>
      <c r="BQ23" s="30"/>
      <c r="BR23" s="30"/>
      <c r="BS23" s="30"/>
      <c r="BV23" s="26" t="s">
        <v>104</v>
      </c>
      <c r="BW23" s="26"/>
      <c r="BX23" s="26"/>
      <c r="BY23" s="30"/>
      <c r="BZ23" s="30"/>
      <c r="CA23" s="30"/>
      <c r="CB23" s="30"/>
      <c r="CC23" s="30"/>
      <c r="CD23" s="30"/>
      <c r="CE23" s="30"/>
      <c r="CH23" s="26" t="s">
        <v>104</v>
      </c>
      <c r="CI23" s="26"/>
      <c r="CJ23" s="26"/>
      <c r="CK23" s="30"/>
      <c r="CL23" s="30"/>
      <c r="CM23" s="30"/>
      <c r="CN23" s="30"/>
      <c r="CO23" s="30"/>
      <c r="CP23" s="30"/>
      <c r="CQ23" s="30"/>
      <c r="CT23" s="26" t="s">
        <v>104</v>
      </c>
      <c r="CU23" s="26"/>
      <c r="CV23" s="26"/>
      <c r="CW23" s="30"/>
      <c r="CX23" s="30"/>
      <c r="CY23" s="30"/>
      <c r="CZ23" s="30"/>
      <c r="DA23" s="30"/>
      <c r="DB23" s="30"/>
      <c r="DC23" s="30"/>
      <c r="DF23" s="26" t="s">
        <v>104</v>
      </c>
      <c r="DG23" s="26"/>
      <c r="DH23" s="26"/>
      <c r="DI23" s="30"/>
      <c r="DJ23" s="30"/>
      <c r="DK23" s="30"/>
      <c r="DL23" s="30"/>
      <c r="DM23" s="30"/>
      <c r="DN23" s="30"/>
      <c r="DO23" s="30"/>
    </row>
    <row r="24" ht="14.5" spans="1:119">
      <c r="A24" s="26"/>
      <c r="B24" s="26"/>
      <c r="C24" s="29" t="s">
        <v>107</v>
      </c>
      <c r="D24" s="26"/>
      <c r="E24" s="30">
        <v>0.8</v>
      </c>
      <c r="F24" s="30">
        <v>0.8</v>
      </c>
      <c r="G24" s="30">
        <v>0.8</v>
      </c>
      <c r="H24" s="30">
        <v>0.8</v>
      </c>
      <c r="I24" s="30">
        <v>0.8</v>
      </c>
      <c r="J24" s="30">
        <v>0.8</v>
      </c>
      <c r="K24" s="30">
        <v>0.8</v>
      </c>
      <c r="L24" s="30"/>
      <c r="M24" s="26"/>
      <c r="N24" s="26"/>
      <c r="O24" s="29" t="s">
        <v>504</v>
      </c>
      <c r="P24" s="26"/>
      <c r="Q24" s="30">
        <v>0.8</v>
      </c>
      <c r="R24" s="30">
        <v>0.8</v>
      </c>
      <c r="S24" s="30">
        <v>0.8</v>
      </c>
      <c r="T24" s="30">
        <v>0.8</v>
      </c>
      <c r="U24" s="30">
        <v>0.8</v>
      </c>
      <c r="V24" s="30">
        <v>0.8</v>
      </c>
      <c r="W24" s="30">
        <v>0.8</v>
      </c>
      <c r="Y24" s="30"/>
      <c r="Z24" s="26"/>
      <c r="AA24" s="29" t="s">
        <v>451</v>
      </c>
      <c r="AB24" s="26"/>
      <c r="AC24" s="30">
        <v>0.8</v>
      </c>
      <c r="AD24" s="30">
        <v>0.8</v>
      </c>
      <c r="AE24" s="30">
        <v>0.8</v>
      </c>
      <c r="AF24" s="30">
        <v>0.8</v>
      </c>
      <c r="AG24" s="30">
        <v>0.8</v>
      </c>
      <c r="AH24" s="30">
        <v>0.8</v>
      </c>
      <c r="AI24" s="30">
        <v>0.8</v>
      </c>
      <c r="AJ24" s="30"/>
      <c r="AK24" s="30"/>
      <c r="AL24" s="26"/>
      <c r="AM24" s="29" t="s">
        <v>452</v>
      </c>
      <c r="AN24" s="26"/>
      <c r="AO24" s="30">
        <v>0.8</v>
      </c>
      <c r="AP24" s="30">
        <v>0.8</v>
      </c>
      <c r="AQ24" s="30">
        <v>0.8</v>
      </c>
      <c r="AR24" s="30">
        <v>0.8</v>
      </c>
      <c r="AS24" s="30">
        <v>0.8</v>
      </c>
      <c r="AT24" s="30">
        <v>0.8</v>
      </c>
      <c r="AU24" s="30">
        <v>0.8</v>
      </c>
      <c r="AX24" s="26"/>
      <c r="AY24" s="29" t="s">
        <v>453</v>
      </c>
      <c r="AZ24" s="26"/>
      <c r="BA24" s="30">
        <v>0.8</v>
      </c>
      <c r="BB24" s="30">
        <v>0.8</v>
      </c>
      <c r="BC24" s="30">
        <v>0.8</v>
      </c>
      <c r="BD24" s="30">
        <v>0.8</v>
      </c>
      <c r="BE24" s="30">
        <v>0.8</v>
      </c>
      <c r="BF24" s="30">
        <v>0.8</v>
      </c>
      <c r="BG24" s="30">
        <v>0.8</v>
      </c>
      <c r="BJ24" s="26"/>
      <c r="BK24" s="29" t="s">
        <v>454</v>
      </c>
      <c r="BL24" s="26"/>
      <c r="BM24" s="30">
        <v>0.8</v>
      </c>
      <c r="BN24" s="30">
        <v>0.8</v>
      </c>
      <c r="BO24" s="30">
        <v>0.8</v>
      </c>
      <c r="BP24" s="30">
        <v>0.8</v>
      </c>
      <c r="BQ24" s="30">
        <v>0.8</v>
      </c>
      <c r="BR24" s="30">
        <v>0.8</v>
      </c>
      <c r="BS24" s="30">
        <v>0.8</v>
      </c>
      <c r="BV24" s="26"/>
      <c r="BW24" s="29" t="s">
        <v>455</v>
      </c>
      <c r="BX24" s="26"/>
      <c r="BY24" s="30">
        <v>0.8</v>
      </c>
      <c r="BZ24" s="30">
        <v>0.8</v>
      </c>
      <c r="CA24" s="30">
        <v>0.8</v>
      </c>
      <c r="CB24" s="30">
        <v>0.8</v>
      </c>
      <c r="CC24" s="30">
        <v>0.8</v>
      </c>
      <c r="CD24" s="30">
        <v>0.8</v>
      </c>
      <c r="CE24" s="30">
        <v>0.8</v>
      </c>
      <c r="CH24" s="26"/>
      <c r="CI24" s="29" t="s">
        <v>456</v>
      </c>
      <c r="CJ24" s="26"/>
      <c r="CK24" s="30">
        <v>0.8</v>
      </c>
      <c r="CL24" s="30">
        <v>0.8</v>
      </c>
      <c r="CM24" s="30">
        <v>0.8</v>
      </c>
      <c r="CN24" s="30">
        <v>0.8</v>
      </c>
      <c r="CO24" s="30">
        <v>0.8</v>
      </c>
      <c r="CP24" s="30">
        <v>0.8</v>
      </c>
      <c r="CQ24" s="30">
        <v>0.8</v>
      </c>
      <c r="CT24" s="26"/>
      <c r="CU24" s="29" t="s">
        <v>457</v>
      </c>
      <c r="CV24" s="26"/>
      <c r="CW24" s="30">
        <v>0.8</v>
      </c>
      <c r="CX24" s="30">
        <v>0.8</v>
      </c>
      <c r="CY24" s="30">
        <v>0.8</v>
      </c>
      <c r="CZ24" s="30">
        <v>0.8</v>
      </c>
      <c r="DA24" s="30">
        <v>0.8</v>
      </c>
      <c r="DB24" s="30">
        <v>0.8</v>
      </c>
      <c r="DC24" s="30">
        <v>0.8</v>
      </c>
      <c r="DF24" s="26"/>
      <c r="DG24" s="29" t="s">
        <v>505</v>
      </c>
      <c r="DH24" s="26"/>
      <c r="DI24" s="30">
        <v>0.8</v>
      </c>
      <c r="DJ24" s="30">
        <v>0.8</v>
      </c>
      <c r="DK24" s="30">
        <v>0.8</v>
      </c>
      <c r="DL24" s="30">
        <v>0.8</v>
      </c>
      <c r="DM24" s="30">
        <v>0.8</v>
      </c>
      <c r="DN24" s="30">
        <v>0.8</v>
      </c>
      <c r="DO24" s="30">
        <v>0.8</v>
      </c>
    </row>
    <row r="25" ht="14.5" spans="2:119">
      <c r="B25" s="26"/>
      <c r="C25" s="26" t="s">
        <v>35</v>
      </c>
      <c r="D25" s="26"/>
      <c r="E25" s="30">
        <v>0.8</v>
      </c>
      <c r="F25" s="30">
        <v>0.8</v>
      </c>
      <c r="G25" s="30">
        <v>0.8</v>
      </c>
      <c r="H25" s="30">
        <v>0.8</v>
      </c>
      <c r="I25" s="30">
        <v>0.8</v>
      </c>
      <c r="J25" s="30">
        <v>0.8</v>
      </c>
      <c r="K25" s="30">
        <v>0.8</v>
      </c>
      <c r="L25" s="28"/>
      <c r="N25" s="26"/>
      <c r="O25" s="26" t="s">
        <v>35</v>
      </c>
      <c r="P25" s="26"/>
      <c r="Q25" s="30">
        <v>0.8</v>
      </c>
      <c r="R25" s="30">
        <v>0.8</v>
      </c>
      <c r="S25" s="30">
        <v>0.8</v>
      </c>
      <c r="T25" s="30">
        <v>0.8</v>
      </c>
      <c r="U25" s="30">
        <v>0.8</v>
      </c>
      <c r="V25" s="30">
        <v>0.8</v>
      </c>
      <c r="W25" s="30">
        <v>0.8</v>
      </c>
      <c r="Y25" s="28"/>
      <c r="Z25" s="26"/>
      <c r="AA25" s="26" t="s">
        <v>35</v>
      </c>
      <c r="AB25" s="26"/>
      <c r="AC25" s="30">
        <v>0.8</v>
      </c>
      <c r="AD25" s="30">
        <v>0.8</v>
      </c>
      <c r="AE25" s="30">
        <v>0.8</v>
      </c>
      <c r="AF25" s="30">
        <v>0.8</v>
      </c>
      <c r="AG25" s="30">
        <v>0.8</v>
      </c>
      <c r="AH25" s="30">
        <v>0.8</v>
      </c>
      <c r="AI25" s="30">
        <v>0.8</v>
      </c>
      <c r="AJ25" s="28"/>
      <c r="AK25" s="28"/>
      <c r="AL25" s="26"/>
      <c r="AM25" s="26" t="s">
        <v>35</v>
      </c>
      <c r="AN25" s="26"/>
      <c r="AO25" s="30">
        <v>0.8</v>
      </c>
      <c r="AP25" s="30">
        <v>0.8</v>
      </c>
      <c r="AQ25" s="30">
        <v>0.8</v>
      </c>
      <c r="AR25" s="30">
        <v>0.8</v>
      </c>
      <c r="AS25" s="30">
        <v>0.8</v>
      </c>
      <c r="AT25" s="30">
        <v>0.8</v>
      </c>
      <c r="AU25" s="30">
        <v>0.8</v>
      </c>
      <c r="AX25" s="26"/>
      <c r="AY25" s="26" t="s">
        <v>35</v>
      </c>
      <c r="AZ25" s="26"/>
      <c r="BA25" s="30">
        <v>0.8</v>
      </c>
      <c r="BB25" s="30">
        <v>0.8</v>
      </c>
      <c r="BC25" s="30">
        <v>0.8</v>
      </c>
      <c r="BD25" s="30">
        <v>0.8</v>
      </c>
      <c r="BE25" s="30">
        <v>0.8</v>
      </c>
      <c r="BF25" s="30">
        <v>0.8</v>
      </c>
      <c r="BG25" s="30">
        <v>0.8</v>
      </c>
      <c r="BJ25" s="26"/>
      <c r="BK25" s="26" t="s">
        <v>35</v>
      </c>
      <c r="BL25" s="26"/>
      <c r="BM25" s="30">
        <v>0.8</v>
      </c>
      <c r="BN25" s="30">
        <v>0.8</v>
      </c>
      <c r="BO25" s="30">
        <v>0.8</v>
      </c>
      <c r="BP25" s="30">
        <v>0.8</v>
      </c>
      <c r="BQ25" s="30">
        <v>0.8</v>
      </c>
      <c r="BR25" s="30">
        <v>0.8</v>
      </c>
      <c r="BS25" s="30">
        <v>0.8</v>
      </c>
      <c r="BV25" s="26"/>
      <c r="BW25" s="26" t="s">
        <v>35</v>
      </c>
      <c r="BX25" s="26"/>
      <c r="BY25" s="30">
        <v>0.8</v>
      </c>
      <c r="BZ25" s="30">
        <v>0.8</v>
      </c>
      <c r="CA25" s="30">
        <v>0.8</v>
      </c>
      <c r="CB25" s="30">
        <v>0.8</v>
      </c>
      <c r="CC25" s="30">
        <v>0.8</v>
      </c>
      <c r="CD25" s="30">
        <v>0.8</v>
      </c>
      <c r="CE25" s="30">
        <v>0.8</v>
      </c>
      <c r="CH25" s="26"/>
      <c r="CI25" s="26" t="s">
        <v>35</v>
      </c>
      <c r="CJ25" s="26"/>
      <c r="CK25" s="30">
        <v>0.8</v>
      </c>
      <c r="CL25" s="30">
        <v>0.8</v>
      </c>
      <c r="CM25" s="30">
        <v>0.8</v>
      </c>
      <c r="CN25" s="30">
        <v>0.8</v>
      </c>
      <c r="CO25" s="30">
        <v>0.8</v>
      </c>
      <c r="CP25" s="30">
        <v>0.8</v>
      </c>
      <c r="CQ25" s="30">
        <v>0.8</v>
      </c>
      <c r="CT25" s="26"/>
      <c r="CU25" s="26" t="s">
        <v>35</v>
      </c>
      <c r="CV25" s="26"/>
      <c r="CW25" s="30">
        <v>0.8</v>
      </c>
      <c r="CX25" s="30">
        <v>0.8</v>
      </c>
      <c r="CY25" s="30">
        <v>0.8</v>
      </c>
      <c r="CZ25" s="30">
        <v>0.8</v>
      </c>
      <c r="DA25" s="30">
        <v>0.8</v>
      </c>
      <c r="DB25" s="30">
        <v>0.8</v>
      </c>
      <c r="DC25" s="30">
        <v>0.8</v>
      </c>
      <c r="DF25" s="26"/>
      <c r="DG25" s="26" t="s">
        <v>35</v>
      </c>
      <c r="DH25" s="26"/>
      <c r="DI25" s="30">
        <v>0.8</v>
      </c>
      <c r="DJ25" s="30">
        <v>0.8</v>
      </c>
      <c r="DK25" s="30">
        <v>0.8</v>
      </c>
      <c r="DL25" s="30">
        <v>0.8</v>
      </c>
      <c r="DM25" s="30">
        <v>0.8</v>
      </c>
      <c r="DN25" s="30">
        <v>0.8</v>
      </c>
      <c r="DO25" s="30">
        <v>0.8</v>
      </c>
    </row>
    <row r="26" ht="14.5" spans="2:119">
      <c r="B26" s="26"/>
      <c r="C26" s="26" t="s">
        <v>113</v>
      </c>
      <c r="D26" s="26"/>
      <c r="E26" s="30">
        <v>0.8</v>
      </c>
      <c r="F26" s="30">
        <v>0.8</v>
      </c>
      <c r="G26" s="30">
        <v>0.8</v>
      </c>
      <c r="H26" s="30">
        <v>0.8</v>
      </c>
      <c r="I26" s="30">
        <v>0.8</v>
      </c>
      <c r="J26" s="30">
        <v>0.8</v>
      </c>
      <c r="K26" s="30">
        <v>0.8</v>
      </c>
      <c r="L26" s="28"/>
      <c r="N26" s="26"/>
      <c r="O26" s="26" t="s">
        <v>113</v>
      </c>
      <c r="P26" s="26"/>
      <c r="Q26" s="30">
        <v>0.8</v>
      </c>
      <c r="R26" s="30">
        <v>0.8</v>
      </c>
      <c r="S26" s="30">
        <v>0.8</v>
      </c>
      <c r="T26" s="30">
        <v>0.8</v>
      </c>
      <c r="U26" s="30">
        <v>0.8</v>
      </c>
      <c r="V26" s="30">
        <v>0.8</v>
      </c>
      <c r="W26" s="30">
        <v>0.8</v>
      </c>
      <c r="Y26" s="28"/>
      <c r="Z26" s="26"/>
      <c r="AA26" s="26" t="s">
        <v>113</v>
      </c>
      <c r="AB26" s="26"/>
      <c r="AC26" s="30">
        <v>0.8</v>
      </c>
      <c r="AD26" s="30">
        <v>0.8</v>
      </c>
      <c r="AE26" s="30">
        <v>0.8</v>
      </c>
      <c r="AF26" s="30">
        <v>0.8</v>
      </c>
      <c r="AG26" s="30">
        <v>0.8</v>
      </c>
      <c r="AH26" s="30">
        <v>0.8</v>
      </c>
      <c r="AI26" s="30">
        <v>0.8</v>
      </c>
      <c r="AJ26" s="28"/>
      <c r="AK26" s="28"/>
      <c r="AL26" s="26"/>
      <c r="AM26" s="26" t="s">
        <v>113</v>
      </c>
      <c r="AN26" s="26"/>
      <c r="AO26" s="30">
        <v>0.8</v>
      </c>
      <c r="AP26" s="30">
        <v>0.8</v>
      </c>
      <c r="AQ26" s="30">
        <v>0.8</v>
      </c>
      <c r="AR26" s="30">
        <v>0.8</v>
      </c>
      <c r="AS26" s="30">
        <v>0.8</v>
      </c>
      <c r="AT26" s="30">
        <v>0.8</v>
      </c>
      <c r="AU26" s="30">
        <v>0.8</v>
      </c>
      <c r="AX26" s="26"/>
      <c r="AY26" s="26" t="s">
        <v>113</v>
      </c>
      <c r="AZ26" s="26"/>
      <c r="BA26" s="30">
        <v>0.8</v>
      </c>
      <c r="BB26" s="30">
        <v>0.8</v>
      </c>
      <c r="BC26" s="30">
        <v>0.8</v>
      </c>
      <c r="BD26" s="30">
        <v>0.8</v>
      </c>
      <c r="BE26" s="30">
        <v>0.8</v>
      </c>
      <c r="BF26" s="30">
        <v>0.8</v>
      </c>
      <c r="BG26" s="30">
        <v>0.8</v>
      </c>
      <c r="BJ26" s="26"/>
      <c r="BK26" s="26" t="s">
        <v>113</v>
      </c>
      <c r="BL26" s="26"/>
      <c r="BM26" s="30">
        <v>0.8</v>
      </c>
      <c r="BN26" s="30">
        <v>0.8</v>
      </c>
      <c r="BO26" s="30">
        <v>0.8</v>
      </c>
      <c r="BP26" s="30">
        <v>0.8</v>
      </c>
      <c r="BQ26" s="30">
        <v>0.8</v>
      </c>
      <c r="BR26" s="30">
        <v>0.8</v>
      </c>
      <c r="BS26" s="30">
        <v>0.8</v>
      </c>
      <c r="BV26" s="26"/>
      <c r="BW26" s="26" t="s">
        <v>113</v>
      </c>
      <c r="BX26" s="26"/>
      <c r="BY26" s="30">
        <v>0.8</v>
      </c>
      <c r="BZ26" s="30">
        <v>0.8</v>
      </c>
      <c r="CA26" s="30">
        <v>0.8</v>
      </c>
      <c r="CB26" s="30">
        <v>0.8</v>
      </c>
      <c r="CC26" s="30">
        <v>0.8</v>
      </c>
      <c r="CD26" s="30">
        <v>0.8</v>
      </c>
      <c r="CE26" s="30">
        <v>0.8</v>
      </c>
      <c r="CH26" s="26"/>
      <c r="CI26" s="26" t="s">
        <v>113</v>
      </c>
      <c r="CJ26" s="26"/>
      <c r="CK26" s="30">
        <v>0.8</v>
      </c>
      <c r="CL26" s="30">
        <v>0.8</v>
      </c>
      <c r="CM26" s="30">
        <v>0.8</v>
      </c>
      <c r="CN26" s="30">
        <v>0.8</v>
      </c>
      <c r="CO26" s="30">
        <v>0.8</v>
      </c>
      <c r="CP26" s="30">
        <v>0.8</v>
      </c>
      <c r="CQ26" s="30">
        <v>0.8</v>
      </c>
      <c r="CT26" s="26"/>
      <c r="CU26" s="26" t="s">
        <v>113</v>
      </c>
      <c r="CV26" s="26"/>
      <c r="CW26" s="30">
        <v>0.8</v>
      </c>
      <c r="CX26" s="30">
        <v>0.8</v>
      </c>
      <c r="CY26" s="30">
        <v>0.8</v>
      </c>
      <c r="CZ26" s="30">
        <v>0.8</v>
      </c>
      <c r="DA26" s="30">
        <v>0.8</v>
      </c>
      <c r="DB26" s="30">
        <v>0.8</v>
      </c>
      <c r="DC26" s="30">
        <v>0.8</v>
      </c>
      <c r="DF26" s="26"/>
      <c r="DG26" s="26" t="s">
        <v>113</v>
      </c>
      <c r="DH26" s="26"/>
      <c r="DI26" s="30">
        <v>0.8</v>
      </c>
      <c r="DJ26" s="30">
        <v>0.8</v>
      </c>
      <c r="DK26" s="30">
        <v>0.8</v>
      </c>
      <c r="DL26" s="30">
        <v>0.8</v>
      </c>
      <c r="DM26" s="30">
        <v>0.8</v>
      </c>
      <c r="DN26" s="30">
        <v>0.8</v>
      </c>
      <c r="DO26" s="30">
        <v>0.8</v>
      </c>
    </row>
    <row r="27" ht="14.5" spans="2:119">
      <c r="B27" s="26" t="s">
        <v>116</v>
      </c>
      <c r="C27" s="29" t="s">
        <v>107</v>
      </c>
      <c r="D27" s="26"/>
      <c r="E27" s="30">
        <v>0.8</v>
      </c>
      <c r="F27" s="30">
        <v>0.8</v>
      </c>
      <c r="G27" s="30">
        <v>0.8</v>
      </c>
      <c r="H27" s="30">
        <v>0.8</v>
      </c>
      <c r="I27" s="30">
        <v>0.8</v>
      </c>
      <c r="J27" s="30">
        <v>0.8</v>
      </c>
      <c r="K27" s="30">
        <v>0.8</v>
      </c>
      <c r="L27" s="30"/>
      <c r="N27" s="26" t="s">
        <v>116</v>
      </c>
      <c r="O27" s="29" t="s">
        <v>504</v>
      </c>
      <c r="P27" s="26"/>
      <c r="Q27" s="30">
        <v>0.8</v>
      </c>
      <c r="R27" s="30">
        <v>0.8</v>
      </c>
      <c r="S27" s="30">
        <v>0.8</v>
      </c>
      <c r="T27" s="30">
        <v>0.8</v>
      </c>
      <c r="U27" s="30">
        <v>0.8</v>
      </c>
      <c r="V27" s="30">
        <v>0.8</v>
      </c>
      <c r="W27" s="30">
        <v>0.8</v>
      </c>
      <c r="Y27" s="30"/>
      <c r="Z27" s="26" t="s">
        <v>116</v>
      </c>
      <c r="AA27" s="29" t="s">
        <v>451</v>
      </c>
      <c r="AB27" s="26"/>
      <c r="AC27" s="30">
        <v>0.8</v>
      </c>
      <c r="AD27" s="30">
        <v>0.8</v>
      </c>
      <c r="AE27" s="30">
        <v>0.8</v>
      </c>
      <c r="AF27" s="30">
        <v>0.8</v>
      </c>
      <c r="AG27" s="30">
        <v>0.8</v>
      </c>
      <c r="AH27" s="30">
        <v>0.8</v>
      </c>
      <c r="AI27" s="30">
        <v>0.8</v>
      </c>
      <c r="AJ27" s="30"/>
      <c r="AK27" s="30"/>
      <c r="AL27" s="26" t="s">
        <v>116</v>
      </c>
      <c r="AM27" s="29" t="s">
        <v>452</v>
      </c>
      <c r="AN27" s="26"/>
      <c r="AO27" s="30">
        <v>0.8</v>
      </c>
      <c r="AP27" s="30">
        <v>0.8</v>
      </c>
      <c r="AQ27" s="30">
        <v>0.8</v>
      </c>
      <c r="AR27" s="30">
        <v>0.8</v>
      </c>
      <c r="AS27" s="30">
        <v>0.8</v>
      </c>
      <c r="AT27" s="30">
        <v>0.8</v>
      </c>
      <c r="AU27" s="30">
        <v>0.8</v>
      </c>
      <c r="AX27" s="26" t="s">
        <v>116</v>
      </c>
      <c r="AY27" s="29" t="s">
        <v>453</v>
      </c>
      <c r="AZ27" s="26"/>
      <c r="BA27" s="30">
        <v>0.8</v>
      </c>
      <c r="BB27" s="30">
        <v>0.8</v>
      </c>
      <c r="BC27" s="30">
        <v>0.8</v>
      </c>
      <c r="BD27" s="30">
        <v>0.8</v>
      </c>
      <c r="BE27" s="30">
        <v>0.8</v>
      </c>
      <c r="BF27" s="30">
        <v>0.8</v>
      </c>
      <c r="BG27" s="30">
        <v>0.8</v>
      </c>
      <c r="BJ27" s="26" t="s">
        <v>116</v>
      </c>
      <c r="BK27" s="29" t="s">
        <v>454</v>
      </c>
      <c r="BL27" s="26"/>
      <c r="BM27" s="30">
        <v>0.8</v>
      </c>
      <c r="BN27" s="30">
        <v>0.8</v>
      </c>
      <c r="BO27" s="30">
        <v>0.8</v>
      </c>
      <c r="BP27" s="30">
        <v>0.8</v>
      </c>
      <c r="BQ27" s="30">
        <v>0.8</v>
      </c>
      <c r="BR27" s="30">
        <v>0.8</v>
      </c>
      <c r="BS27" s="30">
        <v>0.8</v>
      </c>
      <c r="BV27" s="26" t="s">
        <v>116</v>
      </c>
      <c r="BW27" s="29" t="s">
        <v>455</v>
      </c>
      <c r="BX27" s="26"/>
      <c r="BY27" s="30">
        <v>0.8</v>
      </c>
      <c r="BZ27" s="30">
        <v>0.8</v>
      </c>
      <c r="CA27" s="30">
        <v>0.8</v>
      </c>
      <c r="CB27" s="30">
        <v>0.8</v>
      </c>
      <c r="CC27" s="30">
        <v>0.8</v>
      </c>
      <c r="CD27" s="30">
        <v>0.8</v>
      </c>
      <c r="CE27" s="30">
        <v>0.8</v>
      </c>
      <c r="CH27" s="26" t="s">
        <v>116</v>
      </c>
      <c r="CI27" s="29" t="s">
        <v>456</v>
      </c>
      <c r="CJ27" s="26"/>
      <c r="CK27" s="30">
        <v>0.8</v>
      </c>
      <c r="CL27" s="30">
        <v>0.8</v>
      </c>
      <c r="CM27" s="30">
        <v>0.8</v>
      </c>
      <c r="CN27" s="30">
        <v>0.8</v>
      </c>
      <c r="CO27" s="30">
        <v>0.8</v>
      </c>
      <c r="CP27" s="30">
        <v>0.8</v>
      </c>
      <c r="CQ27" s="30">
        <v>0.8</v>
      </c>
      <c r="CT27" s="26" t="s">
        <v>116</v>
      </c>
      <c r="CU27" s="29" t="s">
        <v>457</v>
      </c>
      <c r="CV27" s="26"/>
      <c r="CW27" s="30">
        <v>0.8</v>
      </c>
      <c r="CX27" s="30">
        <v>0.8</v>
      </c>
      <c r="CY27" s="30">
        <v>0.8</v>
      </c>
      <c r="CZ27" s="30">
        <v>0.8</v>
      </c>
      <c r="DA27" s="30">
        <v>0.8</v>
      </c>
      <c r="DB27" s="30">
        <v>0.8</v>
      </c>
      <c r="DC27" s="30">
        <v>0.8</v>
      </c>
      <c r="DF27" s="26" t="s">
        <v>116</v>
      </c>
      <c r="DG27" s="29" t="s">
        <v>505</v>
      </c>
      <c r="DH27" s="26"/>
      <c r="DI27" s="30">
        <v>0.8</v>
      </c>
      <c r="DJ27" s="30">
        <v>0.8</v>
      </c>
      <c r="DK27" s="30">
        <v>0.8</v>
      </c>
      <c r="DL27" s="30">
        <v>0.8</v>
      </c>
      <c r="DM27" s="30">
        <v>0.8</v>
      </c>
      <c r="DN27" s="30">
        <v>0.8</v>
      </c>
      <c r="DO27" s="30">
        <v>0.8</v>
      </c>
    </row>
    <row r="28" ht="14.5" spans="2:119">
      <c r="B28" s="26"/>
      <c r="C28" s="35" t="s">
        <v>35</v>
      </c>
      <c r="D28" s="26"/>
      <c r="E28" s="30">
        <v>0.8</v>
      </c>
      <c r="F28" s="30">
        <v>0.8</v>
      </c>
      <c r="G28" s="30">
        <v>0.8</v>
      </c>
      <c r="H28" s="30">
        <v>0.8</v>
      </c>
      <c r="I28" s="30">
        <v>0.8</v>
      </c>
      <c r="J28" s="30">
        <v>0.8</v>
      </c>
      <c r="K28" s="30">
        <v>0.8</v>
      </c>
      <c r="L28" s="42"/>
      <c r="N28" s="26"/>
      <c r="O28" s="35" t="s">
        <v>35</v>
      </c>
      <c r="P28" s="26"/>
      <c r="Q28" s="30">
        <v>0.8</v>
      </c>
      <c r="R28" s="30">
        <v>0.8</v>
      </c>
      <c r="S28" s="30">
        <v>0.8</v>
      </c>
      <c r="T28" s="30">
        <v>0.8</v>
      </c>
      <c r="U28" s="30">
        <v>0.8</v>
      </c>
      <c r="V28" s="30">
        <v>0.8</v>
      </c>
      <c r="W28" s="30">
        <v>0.8</v>
      </c>
      <c r="Y28" s="42"/>
      <c r="Z28" s="26"/>
      <c r="AA28" s="35" t="s">
        <v>35</v>
      </c>
      <c r="AB28" s="26"/>
      <c r="AC28" s="30">
        <v>0.8</v>
      </c>
      <c r="AD28" s="30">
        <v>0.8</v>
      </c>
      <c r="AE28" s="30">
        <v>0.8</v>
      </c>
      <c r="AF28" s="30">
        <v>0.8</v>
      </c>
      <c r="AG28" s="30">
        <v>0.8</v>
      </c>
      <c r="AH28" s="30">
        <v>0.8</v>
      </c>
      <c r="AI28" s="30">
        <v>0.8</v>
      </c>
      <c r="AJ28" s="42"/>
      <c r="AK28" s="42"/>
      <c r="AL28" s="26"/>
      <c r="AM28" s="35" t="s">
        <v>35</v>
      </c>
      <c r="AN28" s="26"/>
      <c r="AO28" s="30">
        <v>0.8</v>
      </c>
      <c r="AP28" s="30">
        <v>0.8</v>
      </c>
      <c r="AQ28" s="30">
        <v>0.8</v>
      </c>
      <c r="AR28" s="30">
        <v>0.8</v>
      </c>
      <c r="AS28" s="30">
        <v>0.8</v>
      </c>
      <c r="AT28" s="30">
        <v>0.8</v>
      </c>
      <c r="AU28" s="30">
        <v>0.8</v>
      </c>
      <c r="AX28" s="26"/>
      <c r="AY28" s="35" t="s">
        <v>35</v>
      </c>
      <c r="AZ28" s="26"/>
      <c r="BA28" s="30">
        <v>0.8</v>
      </c>
      <c r="BB28" s="30">
        <v>0.8</v>
      </c>
      <c r="BC28" s="30">
        <v>0.8</v>
      </c>
      <c r="BD28" s="30">
        <v>0.8</v>
      </c>
      <c r="BE28" s="30">
        <v>0.8</v>
      </c>
      <c r="BF28" s="30">
        <v>0.8</v>
      </c>
      <c r="BG28" s="30">
        <v>0.8</v>
      </c>
      <c r="BJ28" s="26"/>
      <c r="BK28" s="35" t="s">
        <v>35</v>
      </c>
      <c r="BL28" s="26"/>
      <c r="BM28" s="30">
        <v>0.8</v>
      </c>
      <c r="BN28" s="30">
        <v>0.8</v>
      </c>
      <c r="BO28" s="30">
        <v>0.8</v>
      </c>
      <c r="BP28" s="30">
        <v>0.8</v>
      </c>
      <c r="BQ28" s="30">
        <v>0.8</v>
      </c>
      <c r="BR28" s="30">
        <v>0.8</v>
      </c>
      <c r="BS28" s="30">
        <v>0.8</v>
      </c>
      <c r="BV28" s="26"/>
      <c r="BW28" s="35" t="s">
        <v>35</v>
      </c>
      <c r="BX28" s="26"/>
      <c r="BY28" s="30">
        <v>0.8</v>
      </c>
      <c r="BZ28" s="30">
        <v>0.8</v>
      </c>
      <c r="CA28" s="30">
        <v>0.8</v>
      </c>
      <c r="CB28" s="30">
        <v>0.8</v>
      </c>
      <c r="CC28" s="30">
        <v>0.8</v>
      </c>
      <c r="CD28" s="30">
        <v>0.8</v>
      </c>
      <c r="CE28" s="30">
        <v>0.8</v>
      </c>
      <c r="CH28" s="26"/>
      <c r="CI28" s="35" t="s">
        <v>35</v>
      </c>
      <c r="CJ28" s="26"/>
      <c r="CK28" s="30">
        <v>0.8</v>
      </c>
      <c r="CL28" s="30">
        <v>0.8</v>
      </c>
      <c r="CM28" s="30">
        <v>0.8</v>
      </c>
      <c r="CN28" s="30">
        <v>0.8</v>
      </c>
      <c r="CO28" s="30">
        <v>0.8</v>
      </c>
      <c r="CP28" s="30">
        <v>0.8</v>
      </c>
      <c r="CQ28" s="30">
        <v>0.8</v>
      </c>
      <c r="CT28" s="26"/>
      <c r="CU28" s="35" t="s">
        <v>35</v>
      </c>
      <c r="CV28" s="26"/>
      <c r="CW28" s="30">
        <v>0.8</v>
      </c>
      <c r="CX28" s="30">
        <v>0.8</v>
      </c>
      <c r="CY28" s="30">
        <v>0.8</v>
      </c>
      <c r="CZ28" s="30">
        <v>0.8</v>
      </c>
      <c r="DA28" s="30">
        <v>0.8</v>
      </c>
      <c r="DB28" s="30">
        <v>0.8</v>
      </c>
      <c r="DC28" s="30">
        <v>0.8</v>
      </c>
      <c r="DF28" s="26"/>
      <c r="DG28" s="35" t="s">
        <v>35</v>
      </c>
      <c r="DH28" s="26"/>
      <c r="DI28" s="30">
        <v>0.8</v>
      </c>
      <c r="DJ28" s="30">
        <v>0.8</v>
      </c>
      <c r="DK28" s="30">
        <v>0.8</v>
      </c>
      <c r="DL28" s="30">
        <v>0.8</v>
      </c>
      <c r="DM28" s="30">
        <v>0.8</v>
      </c>
      <c r="DN28" s="30">
        <v>0.8</v>
      </c>
      <c r="DO28" s="30">
        <v>0.8</v>
      </c>
    </row>
    <row r="29" ht="14.5" spans="1:119">
      <c r="A29" s="36"/>
      <c r="B29" s="37"/>
      <c r="C29" s="35" t="s">
        <v>113</v>
      </c>
      <c r="D29" s="26"/>
      <c r="E29" s="30">
        <v>0.8</v>
      </c>
      <c r="F29" s="30">
        <v>0.8</v>
      </c>
      <c r="G29" s="30">
        <v>0.8</v>
      </c>
      <c r="H29" s="30">
        <v>0.8</v>
      </c>
      <c r="I29" s="30">
        <v>0.8</v>
      </c>
      <c r="J29" s="30">
        <v>0.8</v>
      </c>
      <c r="K29" s="30">
        <v>0.8</v>
      </c>
      <c r="L29" s="42"/>
      <c r="M29" s="36"/>
      <c r="N29" s="37"/>
      <c r="O29" s="35" t="s">
        <v>113</v>
      </c>
      <c r="P29" s="26"/>
      <c r="Q29" s="30">
        <v>0.8</v>
      </c>
      <c r="R29" s="30">
        <v>0.8</v>
      </c>
      <c r="S29" s="30">
        <v>0.8</v>
      </c>
      <c r="T29" s="30">
        <v>0.8</v>
      </c>
      <c r="U29" s="30">
        <v>0.8</v>
      </c>
      <c r="V29" s="30">
        <v>0.8</v>
      </c>
      <c r="W29" s="30">
        <v>0.8</v>
      </c>
      <c r="Y29" s="42"/>
      <c r="Z29" s="37"/>
      <c r="AA29" s="35" t="s">
        <v>113</v>
      </c>
      <c r="AB29" s="26"/>
      <c r="AC29" s="30">
        <v>0.8</v>
      </c>
      <c r="AD29" s="30">
        <v>0.8</v>
      </c>
      <c r="AE29" s="30">
        <v>0.8</v>
      </c>
      <c r="AF29" s="30">
        <v>0.8</v>
      </c>
      <c r="AG29" s="30">
        <v>0.8</v>
      </c>
      <c r="AH29" s="30">
        <v>0.8</v>
      </c>
      <c r="AI29" s="30">
        <v>0.8</v>
      </c>
      <c r="AJ29" s="42"/>
      <c r="AK29" s="42"/>
      <c r="AL29" s="37"/>
      <c r="AM29" s="35" t="s">
        <v>113</v>
      </c>
      <c r="AN29" s="26"/>
      <c r="AO29" s="30">
        <v>0.8</v>
      </c>
      <c r="AP29" s="30">
        <v>0.8</v>
      </c>
      <c r="AQ29" s="30">
        <v>0.8</v>
      </c>
      <c r="AR29" s="30">
        <v>0.8</v>
      </c>
      <c r="AS29" s="30">
        <v>0.8</v>
      </c>
      <c r="AT29" s="30">
        <v>0.8</v>
      </c>
      <c r="AU29" s="30">
        <v>0.8</v>
      </c>
      <c r="AX29" s="37"/>
      <c r="AY29" s="35" t="s">
        <v>113</v>
      </c>
      <c r="AZ29" s="26"/>
      <c r="BA29" s="30">
        <v>0.8</v>
      </c>
      <c r="BB29" s="30">
        <v>0.8</v>
      </c>
      <c r="BC29" s="30">
        <v>0.8</v>
      </c>
      <c r="BD29" s="30">
        <v>0.8</v>
      </c>
      <c r="BE29" s="30">
        <v>0.8</v>
      </c>
      <c r="BF29" s="30">
        <v>0.8</v>
      </c>
      <c r="BG29" s="30">
        <v>0.8</v>
      </c>
      <c r="BJ29" s="37"/>
      <c r="BK29" s="35" t="s">
        <v>113</v>
      </c>
      <c r="BL29" s="26"/>
      <c r="BM29" s="30">
        <v>0.8</v>
      </c>
      <c r="BN29" s="30">
        <v>0.8</v>
      </c>
      <c r="BO29" s="30">
        <v>0.8</v>
      </c>
      <c r="BP29" s="30">
        <v>0.8</v>
      </c>
      <c r="BQ29" s="30">
        <v>0.8</v>
      </c>
      <c r="BR29" s="30">
        <v>0.8</v>
      </c>
      <c r="BS29" s="30">
        <v>0.8</v>
      </c>
      <c r="BV29" s="37"/>
      <c r="BW29" s="35" t="s">
        <v>113</v>
      </c>
      <c r="BX29" s="26"/>
      <c r="BY29" s="30">
        <v>0.8</v>
      </c>
      <c r="BZ29" s="30">
        <v>0.8</v>
      </c>
      <c r="CA29" s="30">
        <v>0.8</v>
      </c>
      <c r="CB29" s="30">
        <v>0.8</v>
      </c>
      <c r="CC29" s="30">
        <v>0.8</v>
      </c>
      <c r="CD29" s="30">
        <v>0.8</v>
      </c>
      <c r="CE29" s="30">
        <v>0.8</v>
      </c>
      <c r="CH29" s="37"/>
      <c r="CI29" s="35" t="s">
        <v>113</v>
      </c>
      <c r="CJ29" s="26"/>
      <c r="CK29" s="30">
        <v>0.8</v>
      </c>
      <c r="CL29" s="30">
        <v>0.8</v>
      </c>
      <c r="CM29" s="30">
        <v>0.8</v>
      </c>
      <c r="CN29" s="30">
        <v>0.8</v>
      </c>
      <c r="CO29" s="30">
        <v>0.8</v>
      </c>
      <c r="CP29" s="30">
        <v>0.8</v>
      </c>
      <c r="CQ29" s="30">
        <v>0.8</v>
      </c>
      <c r="CT29" s="37"/>
      <c r="CU29" s="35" t="s">
        <v>113</v>
      </c>
      <c r="CV29" s="26"/>
      <c r="CW29" s="30">
        <v>0.8</v>
      </c>
      <c r="CX29" s="30">
        <v>0.8</v>
      </c>
      <c r="CY29" s="30">
        <v>0.8</v>
      </c>
      <c r="CZ29" s="30">
        <v>0.8</v>
      </c>
      <c r="DA29" s="30">
        <v>0.8</v>
      </c>
      <c r="DB29" s="30">
        <v>0.8</v>
      </c>
      <c r="DC29" s="30">
        <v>0.8</v>
      </c>
      <c r="DF29" s="37"/>
      <c r="DG29" s="35" t="s">
        <v>113</v>
      </c>
      <c r="DH29" s="26"/>
      <c r="DI29" s="30">
        <v>0.8</v>
      </c>
      <c r="DJ29" s="30">
        <v>0.8</v>
      </c>
      <c r="DK29" s="30">
        <v>0.8</v>
      </c>
      <c r="DL29" s="30">
        <v>0.8</v>
      </c>
      <c r="DM29" s="30">
        <v>0.8</v>
      </c>
      <c r="DN29" s="30">
        <v>0.8</v>
      </c>
      <c r="DO29" s="30">
        <v>0.8</v>
      </c>
    </row>
    <row r="30" ht="14.5" spans="1:119">
      <c r="A30" s="26"/>
      <c r="B30" s="26"/>
      <c r="C30" s="32" t="s">
        <v>61</v>
      </c>
      <c r="D30" s="26"/>
      <c r="E30" s="30">
        <v>0.8</v>
      </c>
      <c r="F30" s="30">
        <v>0.8</v>
      </c>
      <c r="G30" s="30">
        <v>0.8</v>
      </c>
      <c r="H30" s="30">
        <v>0.8</v>
      </c>
      <c r="I30" s="30">
        <v>0.8</v>
      </c>
      <c r="J30" s="30">
        <v>0.8</v>
      </c>
      <c r="K30" s="30">
        <v>0.8</v>
      </c>
      <c r="L30" s="28"/>
      <c r="M30" s="26"/>
      <c r="N30" s="26"/>
      <c r="O30" s="32" t="s">
        <v>61</v>
      </c>
      <c r="P30" s="26"/>
      <c r="Q30" s="30">
        <v>0.8</v>
      </c>
      <c r="R30" s="30">
        <v>0.8</v>
      </c>
      <c r="S30" s="30">
        <v>0.8</v>
      </c>
      <c r="T30" s="30">
        <v>0.8</v>
      </c>
      <c r="U30" s="30">
        <v>0.8</v>
      </c>
      <c r="V30" s="30">
        <v>0.8</v>
      </c>
      <c r="W30" s="30">
        <v>0.8</v>
      </c>
      <c r="Y30" s="28"/>
      <c r="Z30" s="26"/>
      <c r="AA30" s="32" t="s">
        <v>61</v>
      </c>
      <c r="AB30" s="26"/>
      <c r="AC30" s="30">
        <v>0.8</v>
      </c>
      <c r="AD30" s="30">
        <v>0.8</v>
      </c>
      <c r="AE30" s="30">
        <v>0.8</v>
      </c>
      <c r="AF30" s="30">
        <v>0.8</v>
      </c>
      <c r="AG30" s="30">
        <v>0.8</v>
      </c>
      <c r="AH30" s="30">
        <v>0.8</v>
      </c>
      <c r="AI30" s="30">
        <v>0.8</v>
      </c>
      <c r="AJ30" s="28"/>
      <c r="AK30" s="28"/>
      <c r="AL30" s="26"/>
      <c r="AM30" s="32" t="s">
        <v>61</v>
      </c>
      <c r="AN30" s="26"/>
      <c r="AO30" s="30">
        <v>0.8</v>
      </c>
      <c r="AP30" s="30">
        <v>0.8</v>
      </c>
      <c r="AQ30" s="30">
        <v>0.8</v>
      </c>
      <c r="AR30" s="30">
        <v>0.8</v>
      </c>
      <c r="AS30" s="30">
        <v>0.8</v>
      </c>
      <c r="AT30" s="30">
        <v>0.8</v>
      </c>
      <c r="AU30" s="30">
        <v>0.8</v>
      </c>
      <c r="AX30" s="26"/>
      <c r="AY30" s="32" t="s">
        <v>61</v>
      </c>
      <c r="AZ30" s="26"/>
      <c r="BA30" s="30">
        <v>0.8</v>
      </c>
      <c r="BB30" s="30">
        <v>0.8</v>
      </c>
      <c r="BC30" s="30">
        <v>0.8</v>
      </c>
      <c r="BD30" s="30">
        <v>0.8</v>
      </c>
      <c r="BE30" s="30">
        <v>0.8</v>
      </c>
      <c r="BF30" s="30">
        <v>0.8</v>
      </c>
      <c r="BG30" s="30">
        <v>0.8</v>
      </c>
      <c r="BJ30" s="26"/>
      <c r="BK30" s="32" t="s">
        <v>61</v>
      </c>
      <c r="BL30" s="26"/>
      <c r="BM30" s="30">
        <v>0.8</v>
      </c>
      <c r="BN30" s="30">
        <v>0.8</v>
      </c>
      <c r="BO30" s="30">
        <v>0.8</v>
      </c>
      <c r="BP30" s="30">
        <v>0.8</v>
      </c>
      <c r="BQ30" s="30">
        <v>0.8</v>
      </c>
      <c r="BR30" s="30">
        <v>0.8</v>
      </c>
      <c r="BS30" s="30">
        <v>0.8</v>
      </c>
      <c r="BV30" s="26"/>
      <c r="BW30" s="32" t="s">
        <v>61</v>
      </c>
      <c r="BX30" s="26"/>
      <c r="BY30" s="30">
        <v>0.8</v>
      </c>
      <c r="BZ30" s="30">
        <v>0.8</v>
      </c>
      <c r="CA30" s="30">
        <v>0.8</v>
      </c>
      <c r="CB30" s="30">
        <v>0.8</v>
      </c>
      <c r="CC30" s="30">
        <v>0.8</v>
      </c>
      <c r="CD30" s="30">
        <v>0.8</v>
      </c>
      <c r="CE30" s="30">
        <v>0.8</v>
      </c>
      <c r="CH30" s="26"/>
      <c r="CI30" s="32" t="s">
        <v>61</v>
      </c>
      <c r="CJ30" s="26"/>
      <c r="CK30" s="30">
        <v>0.8</v>
      </c>
      <c r="CL30" s="30">
        <v>0.8</v>
      </c>
      <c r="CM30" s="30">
        <v>0.8</v>
      </c>
      <c r="CN30" s="30">
        <v>0.8</v>
      </c>
      <c r="CO30" s="30">
        <v>0.8</v>
      </c>
      <c r="CP30" s="30">
        <v>0.8</v>
      </c>
      <c r="CQ30" s="30">
        <v>0.8</v>
      </c>
      <c r="CT30" s="26"/>
      <c r="CU30" s="32" t="s">
        <v>61</v>
      </c>
      <c r="CV30" s="26"/>
      <c r="CW30" s="30">
        <v>0.8</v>
      </c>
      <c r="CX30" s="30">
        <v>0.8</v>
      </c>
      <c r="CY30" s="30">
        <v>0.8</v>
      </c>
      <c r="CZ30" s="30">
        <v>0.8</v>
      </c>
      <c r="DA30" s="30">
        <v>0.8</v>
      </c>
      <c r="DB30" s="30">
        <v>0.8</v>
      </c>
      <c r="DC30" s="30">
        <v>0.8</v>
      </c>
      <c r="DF30" s="26"/>
      <c r="DG30" s="32" t="s">
        <v>61</v>
      </c>
      <c r="DH30" s="26"/>
      <c r="DI30" s="30">
        <v>0.8</v>
      </c>
      <c r="DJ30" s="30">
        <v>0.8</v>
      </c>
      <c r="DK30" s="30">
        <v>0.8</v>
      </c>
      <c r="DL30" s="30">
        <v>0.8</v>
      </c>
      <c r="DM30" s="30">
        <v>0.8</v>
      </c>
      <c r="DN30" s="30">
        <v>0.8</v>
      </c>
      <c r="DO30" s="30">
        <v>0.8</v>
      </c>
    </row>
    <row r="31" ht="14.5" spans="1:119">
      <c r="A31" s="26"/>
      <c r="B31" s="26"/>
      <c r="C31" s="31" t="s">
        <v>65</v>
      </c>
      <c r="D31" s="26"/>
      <c r="E31" s="30">
        <v>0.8</v>
      </c>
      <c r="F31" s="30">
        <v>0.8</v>
      </c>
      <c r="G31" s="30">
        <v>0.8</v>
      </c>
      <c r="H31" s="30">
        <v>0.8</v>
      </c>
      <c r="I31" s="30">
        <v>0.8</v>
      </c>
      <c r="J31" s="30">
        <v>0.8</v>
      </c>
      <c r="K31" s="30">
        <v>0.8</v>
      </c>
      <c r="L31" s="28"/>
      <c r="M31" s="26"/>
      <c r="N31" s="26"/>
      <c r="O31" s="31" t="s">
        <v>65</v>
      </c>
      <c r="P31" s="26"/>
      <c r="Q31" s="30">
        <v>0.8</v>
      </c>
      <c r="R31" s="30">
        <v>0.8</v>
      </c>
      <c r="S31" s="30">
        <v>0.8</v>
      </c>
      <c r="T31" s="30">
        <v>0.8</v>
      </c>
      <c r="U31" s="30">
        <v>0.8</v>
      </c>
      <c r="V31" s="30">
        <v>0.8</v>
      </c>
      <c r="W31" s="30">
        <v>0.8</v>
      </c>
      <c r="Y31" s="28"/>
      <c r="Z31" s="26"/>
      <c r="AA31" s="31" t="s">
        <v>65</v>
      </c>
      <c r="AB31" s="26"/>
      <c r="AC31" s="30">
        <v>0.8</v>
      </c>
      <c r="AD31" s="30">
        <v>0.8</v>
      </c>
      <c r="AE31" s="30">
        <v>0.8</v>
      </c>
      <c r="AF31" s="30">
        <v>0.8</v>
      </c>
      <c r="AG31" s="30">
        <v>0.8</v>
      </c>
      <c r="AH31" s="30">
        <v>0.8</v>
      </c>
      <c r="AI31" s="30">
        <v>0.8</v>
      </c>
      <c r="AJ31" s="28"/>
      <c r="AK31" s="28"/>
      <c r="AL31" s="26"/>
      <c r="AM31" s="31" t="s">
        <v>65</v>
      </c>
      <c r="AN31" s="26"/>
      <c r="AO31" s="30">
        <v>0.8</v>
      </c>
      <c r="AP31" s="30">
        <v>0.8</v>
      </c>
      <c r="AQ31" s="30">
        <v>0.8</v>
      </c>
      <c r="AR31" s="30">
        <v>0.8</v>
      </c>
      <c r="AS31" s="30">
        <v>0.8</v>
      </c>
      <c r="AT31" s="30">
        <v>0.8</v>
      </c>
      <c r="AU31" s="30">
        <v>0.8</v>
      </c>
      <c r="AX31" s="26"/>
      <c r="AY31" s="31" t="s">
        <v>65</v>
      </c>
      <c r="AZ31" s="26"/>
      <c r="BA31" s="30">
        <v>0.8</v>
      </c>
      <c r="BB31" s="30">
        <v>0.8</v>
      </c>
      <c r="BC31" s="30">
        <v>0.8</v>
      </c>
      <c r="BD31" s="30">
        <v>0.8</v>
      </c>
      <c r="BE31" s="30">
        <v>0.8</v>
      </c>
      <c r="BF31" s="30">
        <v>0.8</v>
      </c>
      <c r="BG31" s="30">
        <v>0.8</v>
      </c>
      <c r="BJ31" s="26"/>
      <c r="BK31" s="31" t="s">
        <v>65</v>
      </c>
      <c r="BL31" s="26"/>
      <c r="BM31" s="30">
        <v>0.8</v>
      </c>
      <c r="BN31" s="30">
        <v>0.8</v>
      </c>
      <c r="BO31" s="30">
        <v>0.8</v>
      </c>
      <c r="BP31" s="30">
        <v>0.8</v>
      </c>
      <c r="BQ31" s="30">
        <v>0.8</v>
      </c>
      <c r="BR31" s="30">
        <v>0.8</v>
      </c>
      <c r="BS31" s="30">
        <v>0.8</v>
      </c>
      <c r="BV31" s="26"/>
      <c r="BW31" s="31" t="s">
        <v>65</v>
      </c>
      <c r="BX31" s="26"/>
      <c r="BY31" s="30">
        <v>0.8</v>
      </c>
      <c r="BZ31" s="30">
        <v>0.8</v>
      </c>
      <c r="CA31" s="30">
        <v>0.8</v>
      </c>
      <c r="CB31" s="30">
        <v>0.8</v>
      </c>
      <c r="CC31" s="30">
        <v>0.8</v>
      </c>
      <c r="CD31" s="30">
        <v>0.8</v>
      </c>
      <c r="CE31" s="30">
        <v>0.8</v>
      </c>
      <c r="CH31" s="26"/>
      <c r="CI31" s="31" t="s">
        <v>65</v>
      </c>
      <c r="CJ31" s="26"/>
      <c r="CK31" s="30">
        <v>0.8</v>
      </c>
      <c r="CL31" s="30">
        <v>0.8</v>
      </c>
      <c r="CM31" s="30">
        <v>0.8</v>
      </c>
      <c r="CN31" s="30">
        <v>0.8</v>
      </c>
      <c r="CO31" s="30">
        <v>0.8</v>
      </c>
      <c r="CP31" s="30">
        <v>0.8</v>
      </c>
      <c r="CQ31" s="30">
        <v>0.8</v>
      </c>
      <c r="CT31" s="26"/>
      <c r="CU31" s="31" t="s">
        <v>65</v>
      </c>
      <c r="CV31" s="26"/>
      <c r="CW31" s="30">
        <v>0.8</v>
      </c>
      <c r="CX31" s="30">
        <v>0.8</v>
      </c>
      <c r="CY31" s="30">
        <v>0.8</v>
      </c>
      <c r="CZ31" s="30">
        <v>0.8</v>
      </c>
      <c r="DA31" s="30">
        <v>0.8</v>
      </c>
      <c r="DB31" s="30">
        <v>0.8</v>
      </c>
      <c r="DC31" s="30">
        <v>0.8</v>
      </c>
      <c r="DF31" s="26"/>
      <c r="DG31" s="31" t="s">
        <v>65</v>
      </c>
      <c r="DH31" s="26"/>
      <c r="DI31" s="30">
        <v>0.8</v>
      </c>
      <c r="DJ31" s="30">
        <v>0.8</v>
      </c>
      <c r="DK31" s="30">
        <v>0.8</v>
      </c>
      <c r="DL31" s="30">
        <v>0.8</v>
      </c>
      <c r="DM31" s="30">
        <v>0.8</v>
      </c>
      <c r="DN31" s="30">
        <v>0.8</v>
      </c>
      <c r="DO31" s="30">
        <v>0.8</v>
      </c>
    </row>
    <row r="32" ht="14.5" spans="1:119">
      <c r="A32" s="26"/>
      <c r="B32" s="26"/>
      <c r="C32" s="31" t="s">
        <v>70</v>
      </c>
      <c r="D32" s="26"/>
      <c r="E32" s="30">
        <v>0.8</v>
      </c>
      <c r="F32" s="30">
        <v>0.8</v>
      </c>
      <c r="G32" s="30">
        <v>0.8</v>
      </c>
      <c r="H32" s="30">
        <v>0.8</v>
      </c>
      <c r="I32" s="30">
        <v>0.8</v>
      </c>
      <c r="J32" s="30">
        <v>0.8</v>
      </c>
      <c r="K32" s="30">
        <v>0.8</v>
      </c>
      <c r="L32" s="28"/>
      <c r="M32" s="26"/>
      <c r="N32" s="26"/>
      <c r="O32" s="31" t="s">
        <v>70</v>
      </c>
      <c r="P32" s="26"/>
      <c r="Q32" s="30">
        <v>0.8</v>
      </c>
      <c r="R32" s="30">
        <v>0.8</v>
      </c>
      <c r="S32" s="30">
        <v>0.8</v>
      </c>
      <c r="T32" s="30">
        <v>0.8</v>
      </c>
      <c r="U32" s="30">
        <v>0.8</v>
      </c>
      <c r="V32" s="30">
        <v>0.8</v>
      </c>
      <c r="W32" s="30">
        <v>0.8</v>
      </c>
      <c r="Y32" s="28"/>
      <c r="Z32" s="26"/>
      <c r="AA32" s="31" t="s">
        <v>70</v>
      </c>
      <c r="AB32" s="26"/>
      <c r="AC32" s="30">
        <v>0.8</v>
      </c>
      <c r="AD32" s="30">
        <v>0.8</v>
      </c>
      <c r="AE32" s="30">
        <v>0.8</v>
      </c>
      <c r="AF32" s="30">
        <v>0.8</v>
      </c>
      <c r="AG32" s="30">
        <v>0.8</v>
      </c>
      <c r="AH32" s="30">
        <v>0.8</v>
      </c>
      <c r="AI32" s="30">
        <v>0.8</v>
      </c>
      <c r="AJ32" s="28"/>
      <c r="AK32" s="28"/>
      <c r="AL32" s="26"/>
      <c r="AM32" s="31" t="s">
        <v>70</v>
      </c>
      <c r="AN32" s="26"/>
      <c r="AO32" s="30">
        <v>0.8</v>
      </c>
      <c r="AP32" s="30">
        <v>0.8</v>
      </c>
      <c r="AQ32" s="30">
        <v>0.8</v>
      </c>
      <c r="AR32" s="30">
        <v>0.8</v>
      </c>
      <c r="AS32" s="30">
        <v>0.8</v>
      </c>
      <c r="AT32" s="30">
        <v>0.8</v>
      </c>
      <c r="AU32" s="30">
        <v>0.8</v>
      </c>
      <c r="AX32" s="26"/>
      <c r="AY32" s="31" t="s">
        <v>70</v>
      </c>
      <c r="AZ32" s="26"/>
      <c r="BA32" s="30">
        <v>0.8</v>
      </c>
      <c r="BB32" s="30">
        <v>0.8</v>
      </c>
      <c r="BC32" s="30">
        <v>0.8</v>
      </c>
      <c r="BD32" s="30">
        <v>0.8</v>
      </c>
      <c r="BE32" s="30">
        <v>0.8</v>
      </c>
      <c r="BF32" s="30">
        <v>0.8</v>
      </c>
      <c r="BG32" s="30">
        <v>0.8</v>
      </c>
      <c r="BJ32" s="26"/>
      <c r="BK32" s="31" t="s">
        <v>70</v>
      </c>
      <c r="BL32" s="26"/>
      <c r="BM32" s="30">
        <v>0.8</v>
      </c>
      <c r="BN32" s="30">
        <v>0.8</v>
      </c>
      <c r="BO32" s="30">
        <v>0.8</v>
      </c>
      <c r="BP32" s="30">
        <v>0.8</v>
      </c>
      <c r="BQ32" s="30">
        <v>0.8</v>
      </c>
      <c r="BR32" s="30">
        <v>0.8</v>
      </c>
      <c r="BS32" s="30">
        <v>0.8</v>
      </c>
      <c r="BV32" s="26"/>
      <c r="BW32" s="31" t="s">
        <v>70</v>
      </c>
      <c r="BX32" s="26"/>
      <c r="BY32" s="30">
        <v>0.8</v>
      </c>
      <c r="BZ32" s="30">
        <v>0.8</v>
      </c>
      <c r="CA32" s="30">
        <v>0.8</v>
      </c>
      <c r="CB32" s="30">
        <v>0.8</v>
      </c>
      <c r="CC32" s="30">
        <v>0.8</v>
      </c>
      <c r="CD32" s="30">
        <v>0.8</v>
      </c>
      <c r="CE32" s="30">
        <v>0.8</v>
      </c>
      <c r="CH32" s="26"/>
      <c r="CI32" s="31" t="s">
        <v>70</v>
      </c>
      <c r="CJ32" s="26"/>
      <c r="CK32" s="30">
        <v>0.8</v>
      </c>
      <c r="CL32" s="30">
        <v>0.8</v>
      </c>
      <c r="CM32" s="30">
        <v>0.8</v>
      </c>
      <c r="CN32" s="30">
        <v>0.8</v>
      </c>
      <c r="CO32" s="30">
        <v>0.8</v>
      </c>
      <c r="CP32" s="30">
        <v>0.8</v>
      </c>
      <c r="CQ32" s="30">
        <v>0.8</v>
      </c>
      <c r="CT32" s="26"/>
      <c r="CU32" s="31" t="s">
        <v>70</v>
      </c>
      <c r="CV32" s="26"/>
      <c r="CW32" s="30">
        <v>0.8</v>
      </c>
      <c r="CX32" s="30">
        <v>0.8</v>
      </c>
      <c r="CY32" s="30">
        <v>0.8</v>
      </c>
      <c r="CZ32" s="30">
        <v>0.8</v>
      </c>
      <c r="DA32" s="30">
        <v>0.8</v>
      </c>
      <c r="DB32" s="30">
        <v>0.8</v>
      </c>
      <c r="DC32" s="30">
        <v>0.8</v>
      </c>
      <c r="DF32" s="26"/>
      <c r="DG32" s="31" t="s">
        <v>70</v>
      </c>
      <c r="DH32" s="26"/>
      <c r="DI32" s="30">
        <v>0.8</v>
      </c>
      <c r="DJ32" s="30">
        <v>0.8</v>
      </c>
      <c r="DK32" s="30">
        <v>0.8</v>
      </c>
      <c r="DL32" s="30">
        <v>0.8</v>
      </c>
      <c r="DM32" s="30">
        <v>0.8</v>
      </c>
      <c r="DN32" s="30">
        <v>0.8</v>
      </c>
      <c r="DO32" s="30">
        <v>0.8</v>
      </c>
    </row>
    <row r="33" ht="14.5" spans="1:119">
      <c r="A33" s="33"/>
      <c r="B33" s="33"/>
      <c r="C33" s="34" t="s">
        <v>75</v>
      </c>
      <c r="D33" s="33"/>
      <c r="E33" s="30">
        <v>0.8</v>
      </c>
      <c r="F33" s="30">
        <v>0.8</v>
      </c>
      <c r="G33" s="30">
        <v>0.8</v>
      </c>
      <c r="H33" s="30">
        <v>0.8</v>
      </c>
      <c r="I33" s="30">
        <v>0.8</v>
      </c>
      <c r="J33" s="30">
        <v>0.8</v>
      </c>
      <c r="K33" s="30">
        <v>0.8</v>
      </c>
      <c r="L33" s="28"/>
      <c r="M33" s="26"/>
      <c r="N33" s="26"/>
      <c r="O33" s="31" t="s">
        <v>75</v>
      </c>
      <c r="P33" s="26"/>
      <c r="Q33" s="30">
        <v>0.8</v>
      </c>
      <c r="R33" s="30">
        <v>0.8</v>
      </c>
      <c r="S33" s="30">
        <v>0.8</v>
      </c>
      <c r="T33" s="30">
        <v>0.8</v>
      </c>
      <c r="U33" s="30">
        <v>0.8</v>
      </c>
      <c r="V33" s="30">
        <v>0.8</v>
      </c>
      <c r="W33" s="30">
        <v>0.8</v>
      </c>
      <c r="Y33" s="28"/>
      <c r="Z33" s="26"/>
      <c r="AA33" s="31" t="s">
        <v>75</v>
      </c>
      <c r="AB33" s="26"/>
      <c r="AC33" s="30">
        <v>0.8</v>
      </c>
      <c r="AD33" s="30">
        <v>0.8</v>
      </c>
      <c r="AE33" s="30">
        <v>0.8</v>
      </c>
      <c r="AF33" s="30">
        <v>0.8</v>
      </c>
      <c r="AG33" s="30">
        <v>0.8</v>
      </c>
      <c r="AH33" s="30">
        <v>0.8</v>
      </c>
      <c r="AI33" s="30">
        <v>0.8</v>
      </c>
      <c r="AJ33" s="28"/>
      <c r="AK33" s="28"/>
      <c r="AL33" s="26"/>
      <c r="AM33" s="31" t="s">
        <v>75</v>
      </c>
      <c r="AN33" s="26"/>
      <c r="AO33" s="30">
        <v>0.8</v>
      </c>
      <c r="AP33" s="30">
        <v>0.8</v>
      </c>
      <c r="AQ33" s="30">
        <v>0.8</v>
      </c>
      <c r="AR33" s="30">
        <v>0.8</v>
      </c>
      <c r="AS33" s="30">
        <v>0.8</v>
      </c>
      <c r="AT33" s="30">
        <v>0.8</v>
      </c>
      <c r="AU33" s="30">
        <v>0.8</v>
      </c>
      <c r="AX33" s="26"/>
      <c r="AY33" s="31" t="s">
        <v>75</v>
      </c>
      <c r="AZ33" s="26"/>
      <c r="BA33" s="30">
        <v>0.8</v>
      </c>
      <c r="BB33" s="30">
        <v>0.8</v>
      </c>
      <c r="BC33" s="30">
        <v>0.8</v>
      </c>
      <c r="BD33" s="30">
        <v>0.8</v>
      </c>
      <c r="BE33" s="30">
        <v>0.8</v>
      </c>
      <c r="BF33" s="30">
        <v>0.8</v>
      </c>
      <c r="BG33" s="30">
        <v>0.8</v>
      </c>
      <c r="BJ33" s="26"/>
      <c r="BK33" s="31" t="s">
        <v>75</v>
      </c>
      <c r="BL33" s="26"/>
      <c r="BM33" s="30">
        <v>0.8</v>
      </c>
      <c r="BN33" s="30">
        <v>0.8</v>
      </c>
      <c r="BO33" s="30">
        <v>0.8</v>
      </c>
      <c r="BP33" s="30">
        <v>0.8</v>
      </c>
      <c r="BQ33" s="30">
        <v>0.8</v>
      </c>
      <c r="BR33" s="30">
        <v>0.8</v>
      </c>
      <c r="BS33" s="30">
        <v>0.8</v>
      </c>
      <c r="BV33" s="26"/>
      <c r="BW33" s="31" t="s">
        <v>75</v>
      </c>
      <c r="BX33" s="26"/>
      <c r="BY33" s="30">
        <v>0.8</v>
      </c>
      <c r="BZ33" s="30">
        <v>0.8</v>
      </c>
      <c r="CA33" s="30">
        <v>0.8</v>
      </c>
      <c r="CB33" s="30">
        <v>0.8</v>
      </c>
      <c r="CC33" s="30">
        <v>0.8</v>
      </c>
      <c r="CD33" s="30">
        <v>0.8</v>
      </c>
      <c r="CE33" s="30">
        <v>0.8</v>
      </c>
      <c r="CH33" s="26"/>
      <c r="CI33" s="31" t="s">
        <v>75</v>
      </c>
      <c r="CJ33" s="26"/>
      <c r="CK33" s="30">
        <v>0.8</v>
      </c>
      <c r="CL33" s="30">
        <v>0.8</v>
      </c>
      <c r="CM33" s="30">
        <v>0.8</v>
      </c>
      <c r="CN33" s="30">
        <v>0.8</v>
      </c>
      <c r="CO33" s="30">
        <v>0.8</v>
      </c>
      <c r="CP33" s="30">
        <v>0.8</v>
      </c>
      <c r="CQ33" s="30">
        <v>0.8</v>
      </c>
      <c r="CT33" s="26"/>
      <c r="CU33" s="31" t="s">
        <v>75</v>
      </c>
      <c r="CV33" s="26"/>
      <c r="CW33" s="30">
        <v>0.8</v>
      </c>
      <c r="CX33" s="30">
        <v>0.8</v>
      </c>
      <c r="CY33" s="30">
        <v>0.8</v>
      </c>
      <c r="CZ33" s="30">
        <v>0.8</v>
      </c>
      <c r="DA33" s="30">
        <v>0.8</v>
      </c>
      <c r="DB33" s="30">
        <v>0.8</v>
      </c>
      <c r="DC33" s="30">
        <v>0.8</v>
      </c>
      <c r="DF33" s="26"/>
      <c r="DG33" s="31" t="s">
        <v>75</v>
      </c>
      <c r="DH33" s="26"/>
      <c r="DI33" s="30">
        <v>0.8</v>
      </c>
      <c r="DJ33" s="30">
        <v>0.8</v>
      </c>
      <c r="DK33" s="30">
        <v>0.8</v>
      </c>
      <c r="DL33" s="30">
        <v>0.8</v>
      </c>
      <c r="DM33" s="30">
        <v>0.8</v>
      </c>
      <c r="DN33" s="30">
        <v>0.8</v>
      </c>
      <c r="DO33" s="30">
        <v>0.8</v>
      </c>
    </row>
    <row r="34" ht="14.5" spans="2:41">
      <c r="B34" s="26"/>
      <c r="C34" s="26"/>
      <c r="D34" s="26"/>
      <c r="E34" s="38"/>
      <c r="F34" s="38"/>
      <c r="G34" s="38"/>
      <c r="H34" s="39"/>
      <c r="I34" s="38"/>
      <c r="J34" s="38"/>
      <c r="K34" s="38"/>
      <c r="L34" s="38"/>
      <c r="M34" s="38"/>
      <c r="N34" s="38"/>
      <c r="O34" s="38"/>
      <c r="P34" s="38"/>
      <c r="Q34" s="38"/>
      <c r="R34" s="38"/>
      <c r="S34" s="38"/>
      <c r="T34" s="38"/>
      <c r="U34" s="39"/>
      <c r="V34" s="38"/>
      <c r="W34" s="38"/>
      <c r="X34" s="38"/>
      <c r="Y34" s="38"/>
      <c r="Z34" s="38"/>
      <c r="AA34" s="38"/>
      <c r="AB34" s="39"/>
      <c r="AC34" s="38"/>
      <c r="AD34" s="38"/>
      <c r="AE34" s="38"/>
      <c r="AF34" s="38"/>
      <c r="AG34" s="38"/>
      <c r="AH34" s="38"/>
      <c r="AI34" s="38"/>
      <c r="AJ34" s="39"/>
      <c r="AK34" s="39"/>
      <c r="AL34" s="39"/>
      <c r="AM34" s="39"/>
      <c r="AN34" s="39"/>
      <c r="AO34" s="39"/>
    </row>
    <row r="35" ht="14.5" spans="2:41">
      <c r="B35" s="26"/>
      <c r="C35" s="26"/>
      <c r="D35" s="26"/>
      <c r="E35" s="38"/>
      <c r="F35" s="38"/>
      <c r="G35" s="38"/>
      <c r="H35" s="39"/>
      <c r="I35" s="38"/>
      <c r="J35" s="38"/>
      <c r="K35" s="38"/>
      <c r="L35" s="38"/>
      <c r="M35" s="38"/>
      <c r="N35" s="38"/>
      <c r="O35" s="38"/>
      <c r="P35" s="38"/>
      <c r="Q35" s="38"/>
      <c r="R35" s="38"/>
      <c r="S35" s="38"/>
      <c r="T35" s="38"/>
      <c r="U35" s="39"/>
      <c r="V35" s="38"/>
      <c r="W35" s="38"/>
      <c r="X35" s="38"/>
      <c r="Y35" s="38"/>
      <c r="Z35" s="38"/>
      <c r="AA35" s="38"/>
      <c r="AB35" s="39"/>
      <c r="AC35" s="38"/>
      <c r="AD35" s="38"/>
      <c r="AE35" s="38"/>
      <c r="AF35" s="38"/>
      <c r="AG35" s="38"/>
      <c r="AH35" s="38"/>
      <c r="AI35" s="38"/>
      <c r="AJ35" s="39"/>
      <c r="AK35" s="39"/>
      <c r="AL35" s="39"/>
      <c r="AM35" s="39"/>
      <c r="AN35" s="39"/>
      <c r="AO35" s="39"/>
    </row>
    <row r="37" ht="14.5" spans="1:41">
      <c r="A37" s="40" t="s">
        <v>506</v>
      </c>
      <c r="B37" s="41"/>
      <c r="C37" s="26"/>
      <c r="D37" s="26"/>
      <c r="E37" s="27" t="s">
        <v>393</v>
      </c>
      <c r="F37" s="27" t="s">
        <v>394</v>
      </c>
      <c r="G37" s="27" t="s">
        <v>395</v>
      </c>
      <c r="H37" s="27" t="s">
        <v>396</v>
      </c>
      <c r="I37" s="27" t="s">
        <v>397</v>
      </c>
      <c r="J37" s="27" t="s">
        <v>398</v>
      </c>
      <c r="K37" s="27" t="s">
        <v>399</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row>
    <row r="38" ht="14.5" spans="1:119">
      <c r="A38" s="28" t="s">
        <v>28</v>
      </c>
      <c r="B38" s="26" t="s">
        <v>20</v>
      </c>
      <c r="C38" s="26"/>
      <c r="D38" s="26"/>
      <c r="E38" s="26"/>
      <c r="F38" s="26"/>
      <c r="G38" s="26"/>
      <c r="H38" s="26"/>
      <c r="I38" s="26"/>
      <c r="J38" s="26"/>
      <c r="K38" s="26"/>
      <c r="L38" s="26"/>
      <c r="M38" s="26"/>
      <c r="N38" s="26" t="s">
        <v>20</v>
      </c>
      <c r="O38" s="26"/>
      <c r="P38" s="26"/>
      <c r="Q38" s="26"/>
      <c r="R38" s="26"/>
      <c r="S38" s="26"/>
      <c r="T38" s="26"/>
      <c r="U38" s="26"/>
      <c r="V38" s="26"/>
      <c r="W38" s="26"/>
      <c r="X38" s="26"/>
      <c r="Y38" s="26"/>
      <c r="Z38" s="26" t="s">
        <v>20</v>
      </c>
      <c r="AA38" s="26"/>
      <c r="AB38" s="26"/>
      <c r="AC38" s="26"/>
      <c r="AD38" s="26"/>
      <c r="AE38" s="26"/>
      <c r="AF38" s="26"/>
      <c r="AG38" s="26"/>
      <c r="AH38" s="26"/>
      <c r="AI38" s="26"/>
      <c r="AJ38" s="26"/>
      <c r="AK38" s="26"/>
      <c r="AL38" s="26" t="s">
        <v>20</v>
      </c>
      <c r="AM38" s="26"/>
      <c r="AN38" s="26"/>
      <c r="AO38" s="26" t="s">
        <v>488</v>
      </c>
      <c r="AP38" s="26" t="s">
        <v>489</v>
      </c>
      <c r="AQ38" s="26" t="s">
        <v>490</v>
      </c>
      <c r="AR38" s="26" t="s">
        <v>491</v>
      </c>
      <c r="AS38" s="26" t="s">
        <v>492</v>
      </c>
      <c r="AT38" s="26" t="s">
        <v>493</v>
      </c>
      <c r="AU38" s="26" t="s">
        <v>494</v>
      </c>
      <c r="AX38" s="26" t="s">
        <v>20</v>
      </c>
      <c r="AY38" s="26"/>
      <c r="AZ38" s="26"/>
      <c r="BA38" s="26"/>
      <c r="BB38" s="26"/>
      <c r="BC38" s="26"/>
      <c r="BD38" s="26"/>
      <c r="BE38" s="26"/>
      <c r="BF38" s="26"/>
      <c r="BG38" s="26"/>
      <c r="BJ38" s="26" t="s">
        <v>20</v>
      </c>
      <c r="BK38" s="26"/>
      <c r="BL38" s="26"/>
      <c r="BM38" s="26" t="s">
        <v>488</v>
      </c>
      <c r="BN38" s="26" t="s">
        <v>489</v>
      </c>
      <c r="BO38" s="26" t="s">
        <v>490</v>
      </c>
      <c r="BP38" s="26" t="s">
        <v>491</v>
      </c>
      <c r="BQ38" s="26" t="s">
        <v>492</v>
      </c>
      <c r="BR38" s="26" t="s">
        <v>493</v>
      </c>
      <c r="BS38" s="26" t="s">
        <v>494</v>
      </c>
      <c r="BV38" s="26" t="s">
        <v>20</v>
      </c>
      <c r="BW38" s="26"/>
      <c r="BX38" s="26"/>
      <c r="BY38" s="26" t="s">
        <v>488</v>
      </c>
      <c r="BZ38" s="26" t="s">
        <v>489</v>
      </c>
      <c r="CA38" s="26" t="s">
        <v>490</v>
      </c>
      <c r="CB38" s="26" t="s">
        <v>491</v>
      </c>
      <c r="CC38" s="26" t="s">
        <v>492</v>
      </c>
      <c r="CD38" s="26" t="s">
        <v>493</v>
      </c>
      <c r="CE38" s="26" t="s">
        <v>494</v>
      </c>
      <c r="CH38" s="26" t="s">
        <v>20</v>
      </c>
      <c r="CI38" s="26"/>
      <c r="CJ38" s="26"/>
      <c r="CK38" s="26"/>
      <c r="CL38" s="26"/>
      <c r="CM38" s="26"/>
      <c r="CN38" s="26"/>
      <c r="CO38" s="26"/>
      <c r="CP38" s="26"/>
      <c r="CQ38" s="26"/>
      <c r="CT38" s="26" t="s">
        <v>20</v>
      </c>
      <c r="CU38" s="26"/>
      <c r="CV38" s="26"/>
      <c r="CW38" s="26" t="s">
        <v>488</v>
      </c>
      <c r="CX38" s="26" t="s">
        <v>489</v>
      </c>
      <c r="CY38" s="26" t="s">
        <v>490</v>
      </c>
      <c r="CZ38" s="26" t="s">
        <v>491</v>
      </c>
      <c r="DA38" s="26" t="s">
        <v>492</v>
      </c>
      <c r="DB38" s="26" t="s">
        <v>493</v>
      </c>
      <c r="DC38" s="26" t="s">
        <v>494</v>
      </c>
      <c r="DF38" s="26" t="s">
        <v>20</v>
      </c>
      <c r="DG38" s="26"/>
      <c r="DH38" s="26"/>
      <c r="DI38" s="26"/>
      <c r="DJ38" s="26"/>
      <c r="DK38" s="26"/>
      <c r="DL38" s="26"/>
      <c r="DM38" s="26"/>
      <c r="DN38" s="26"/>
      <c r="DO38" s="26"/>
    </row>
    <row r="39" ht="14.5" spans="1:119">
      <c r="A39" s="28"/>
      <c r="B39" s="26"/>
      <c r="C39" s="29" t="s">
        <v>30</v>
      </c>
      <c r="D39" s="26"/>
      <c r="E39" s="30">
        <f>'Attached_WholesaleTradeNon-Sp'!W13</f>
        <v>0.5</v>
      </c>
      <c r="F39" s="30">
        <f>'Attached_WholesaleTradeNon-Sp'!AU13</f>
        <v>1.8</v>
      </c>
      <c r="G39" s="30">
        <f>'Attached_WholesaleTradeNon-Sp'!BS13</f>
        <v>2.9</v>
      </c>
      <c r="H39" s="30">
        <f>'Attached_WholesaleTradeNon-Sp'!CQ13</f>
        <v>0.2</v>
      </c>
      <c r="I39" s="30">
        <f>'Attached_WholesaleTradeNon-Sp'!DO13</f>
        <v>0.5</v>
      </c>
      <c r="J39" s="30">
        <f>'Attached_WholesaleTradeNon-Sp'!EM13</f>
        <v>1.3</v>
      </c>
      <c r="K39" s="30">
        <f>'Attached_WholesaleTradeNon-Sp'!FK13</f>
        <v>1</v>
      </c>
      <c r="L39" s="30"/>
      <c r="M39" s="30"/>
      <c r="N39" s="26"/>
      <c r="O39" s="29" t="s">
        <v>495</v>
      </c>
      <c r="P39" s="26"/>
      <c r="Q39" s="30">
        <f>'Attached_RetailTrade Non-Space'!W13</f>
        <v>1.7</v>
      </c>
      <c r="R39" s="30">
        <f>'Attached_RetailTrade Non-Space'!AU13</f>
        <v>6.3</v>
      </c>
      <c r="S39" s="30">
        <f>'Attached_RetailTrade Non-Space'!BS13</f>
        <v>10.9</v>
      </c>
      <c r="T39" s="30">
        <f>'Attached_RetailTrade Non-Space'!CQ13</f>
        <v>0.9</v>
      </c>
      <c r="U39" s="30">
        <f>'Attached_RetailTrade Non-Space'!DO13</f>
        <v>1.3</v>
      </c>
      <c r="V39" s="30">
        <f>'Attached_RetailTrade Non-Space'!EM13</f>
        <v>4.5</v>
      </c>
      <c r="W39" s="30">
        <f>'Attached_RetailTrade Non-Space'!FK13</f>
        <v>3.7</v>
      </c>
      <c r="X39" s="30"/>
      <c r="Y39" s="30"/>
      <c r="Z39" s="26"/>
      <c r="AA39" s="29" t="s">
        <v>496</v>
      </c>
      <c r="AB39" s="26"/>
      <c r="AC39" s="30">
        <f>AttachedTransWarehouseNonspace!W13</f>
        <v>0.4</v>
      </c>
      <c r="AD39" s="30">
        <f>AttachedTransWarehouseNonspace!AU13</f>
        <v>1.2</v>
      </c>
      <c r="AE39" s="30">
        <f>AttachedTransWarehouseNonspace!BS13</f>
        <v>1.8</v>
      </c>
      <c r="AF39" s="30">
        <f>AttachedTransWarehouseNonspace!CQ13</f>
        <v>0.2</v>
      </c>
      <c r="AG39" s="30">
        <f>AttachedTransWarehouseNonspace!DO13</f>
        <v>0.5</v>
      </c>
      <c r="AH39" s="30">
        <f>AttachedTransWarehouseNonspace!EM13</f>
        <v>1</v>
      </c>
      <c r="AI39" s="30">
        <f>AttachedTransWarehouseNonspace!FK13</f>
        <v>0.7</v>
      </c>
      <c r="AJ39" s="30"/>
      <c r="AK39" s="30"/>
      <c r="AL39" s="26"/>
      <c r="AM39" s="29" t="s">
        <v>497</v>
      </c>
      <c r="AN39" s="26"/>
      <c r="AO39" s="30">
        <f>AttachedInformCultIndNonSpace!W13</f>
        <v>0.2</v>
      </c>
      <c r="AP39" s="30">
        <f>AttachedInformCultIndNonSpace!AU13</f>
        <v>0.9</v>
      </c>
      <c r="AQ39" s="30">
        <f>AttachedInformCultIndNonSpace!BS13</f>
        <v>1.2</v>
      </c>
      <c r="AR39" s="30">
        <f>AttachedInformCultIndNonSpace!CQ13</f>
        <v>0.1</v>
      </c>
      <c r="AS39" s="30">
        <f>AttachedInformCultIndNonSpace!DO13</f>
        <v>0.1</v>
      </c>
      <c r="AT39" s="30">
        <f>AttachedInformCultIndNonSpace!EM13</f>
        <v>0.5</v>
      </c>
      <c r="AU39" s="30">
        <f>AttachedInformCultIndNonSpace!FK13</f>
        <v>0.3</v>
      </c>
      <c r="AX39" s="26"/>
      <c r="AY39" s="29" t="s">
        <v>498</v>
      </c>
      <c r="AZ39" s="26"/>
      <c r="BA39" s="30">
        <f>AttachedOfficesNonSpace!W13</f>
        <v>3.3</v>
      </c>
      <c r="BB39" s="30">
        <f>AttachedOfficesNonSpace!AU13</f>
        <v>14.8</v>
      </c>
      <c r="BC39" s="30">
        <f>AttachedOfficesNonSpace!BS13</f>
        <v>25.9</v>
      </c>
      <c r="BD39" s="30">
        <f>AttachedOfficesNonSpace!CQ13</f>
        <v>1.8</v>
      </c>
      <c r="BE39" s="30">
        <f>AttachedOfficesNonSpace!DO13</f>
        <v>2.2</v>
      </c>
      <c r="BF39" s="30">
        <f>AttachedOfficesNonSpace!EM13</f>
        <v>7.6</v>
      </c>
      <c r="BG39" s="30">
        <f>AttachedOfficesNonSpace!FK13</f>
        <v>6.5</v>
      </c>
      <c r="BJ39" s="26"/>
      <c r="BK39" s="29" t="s">
        <v>499</v>
      </c>
      <c r="BL39" s="26"/>
      <c r="BM39" s="30">
        <f>EducServNonSpace!W13</f>
        <v>1.4</v>
      </c>
      <c r="BN39" s="30">
        <f>EducServNonSpace!AU13</f>
        <v>4.5</v>
      </c>
      <c r="BO39" s="30">
        <f>EducServNonSpace!BS13</f>
        <v>7</v>
      </c>
      <c r="BP39" s="30">
        <f>EducServNonSpace!CQ13</f>
        <v>0.6</v>
      </c>
      <c r="BQ39" s="30">
        <f>EducServNonSpace!DO13</f>
        <v>1</v>
      </c>
      <c r="BR39" s="30">
        <f>EducServNonSpace!EM13</f>
        <v>2.6</v>
      </c>
      <c r="BS39" s="30">
        <f>EducServNonSpace!FK13</f>
        <v>2.2</v>
      </c>
      <c r="BV39" s="26"/>
      <c r="BW39" s="29" t="s">
        <v>500</v>
      </c>
      <c r="BX39" s="26"/>
      <c r="BY39" s="30">
        <f>HeaSocNonSpace!W13</f>
        <v>1.7</v>
      </c>
      <c r="BZ39" s="30">
        <f>HeaSocNonSpace!AU13</f>
        <v>6.4</v>
      </c>
      <c r="CA39" s="30">
        <f>HeaSocNonSpace!BS13</f>
        <v>9.8</v>
      </c>
      <c r="CB39" s="30">
        <f>HeaSocNonSpace!CQ13</f>
        <v>0.7</v>
      </c>
      <c r="CC39" s="30">
        <f>HeaSocNonSpace!DO13</f>
        <v>1.2</v>
      </c>
      <c r="CD39" s="30">
        <f>HeaSocNonSpace!EM13</f>
        <v>2.9</v>
      </c>
      <c r="CE39" s="30">
        <f>HeaSocNonSpace!FK13</f>
        <v>4</v>
      </c>
      <c r="CH39" s="26"/>
      <c r="CI39" s="29" t="s">
        <v>501</v>
      </c>
      <c r="CJ39" s="26"/>
      <c r="CK39" s="30">
        <f>ArtsNonSpace!W13</f>
        <v>0.2</v>
      </c>
      <c r="CL39" s="30">
        <f>ArtsNonSpace!AU13</f>
        <v>1.1</v>
      </c>
      <c r="CM39" s="30">
        <f>ArtsNonSpace!BS13</f>
        <v>1.2</v>
      </c>
      <c r="CN39" s="30">
        <f>ArtsNonSpace!CQ13</f>
        <v>0.1</v>
      </c>
      <c r="CO39" s="30">
        <f>ArtsNonSpace!DO13</f>
        <v>0.1</v>
      </c>
      <c r="CP39" s="30">
        <f>ArtsNonSpace!EM13</f>
        <v>0.5</v>
      </c>
      <c r="CQ39" s="30">
        <f>ArtsNonSpace!FK13</f>
        <v>0.6</v>
      </c>
      <c r="CT39" s="26"/>
      <c r="CU39" s="29" t="s">
        <v>502</v>
      </c>
      <c r="CV39" s="26"/>
      <c r="CW39" s="30">
        <f>AcommFoodNonSpace!W13</f>
        <v>0.7</v>
      </c>
      <c r="CX39" s="30">
        <f>AcommFoodNonSpace!AU13</f>
        <v>2.6</v>
      </c>
      <c r="CY39" s="30">
        <f>AcommFoodNonSpace!BS13</f>
        <v>3.4</v>
      </c>
      <c r="CZ39" s="30">
        <f>AcommFoodNonSpace!CQ13</f>
        <v>0.3</v>
      </c>
      <c r="DA39" s="30">
        <f>AcommFoodNonSpace!DO13</f>
        <v>0.4</v>
      </c>
      <c r="DB39" s="30">
        <f>AcommFoodNonSpace!EM13</f>
        <v>2</v>
      </c>
      <c r="DC39" s="30">
        <f>AcommFoodNonSpace!FK13</f>
        <v>1.9</v>
      </c>
      <c r="DF39" s="26"/>
      <c r="DG39" s="29" t="s">
        <v>503</v>
      </c>
      <c r="DH39" s="26"/>
      <c r="DI39" s="30">
        <f>OthersNonSpace!W13</f>
        <v>0.2</v>
      </c>
      <c r="DJ39" s="30">
        <f>OthersNonSpace!AU13</f>
        <v>0.5</v>
      </c>
      <c r="DK39" s="30">
        <f>OthersNonSpace!BS13</f>
        <v>0.9</v>
      </c>
      <c r="DL39" s="30">
        <f>OthersNonSpace!CQ13</f>
        <v>0.1</v>
      </c>
      <c r="DM39" s="30">
        <f>OthersNonSpace!DO13</f>
        <v>0.1</v>
      </c>
      <c r="DN39" s="30">
        <f>OthersNonSpace!EM13</f>
        <v>0.4</v>
      </c>
      <c r="DO39" s="30">
        <f>OthersNonSpace!FK13</f>
        <v>0.3</v>
      </c>
    </row>
    <row r="40" ht="14.5" spans="1:119">
      <c r="A40" s="26"/>
      <c r="B40" s="26"/>
      <c r="C40" s="31" t="s">
        <v>35</v>
      </c>
      <c r="D40" s="26"/>
      <c r="E40" s="28">
        <f t="shared" ref="E40:K40" si="0">E39</f>
        <v>0.5</v>
      </c>
      <c r="F40" s="28">
        <f t="shared" si="0"/>
        <v>1.8</v>
      </c>
      <c r="G40" s="28">
        <f t="shared" si="0"/>
        <v>2.9</v>
      </c>
      <c r="H40" s="28">
        <f t="shared" si="0"/>
        <v>0.2</v>
      </c>
      <c r="I40" s="28">
        <f t="shared" si="0"/>
        <v>0.5</v>
      </c>
      <c r="J40" s="28">
        <f t="shared" si="0"/>
        <v>1.3</v>
      </c>
      <c r="K40" s="28">
        <f t="shared" si="0"/>
        <v>1</v>
      </c>
      <c r="L40" s="28"/>
      <c r="M40" s="28"/>
      <c r="N40" s="26"/>
      <c r="O40" s="26" t="s">
        <v>35</v>
      </c>
      <c r="P40" s="26"/>
      <c r="Q40" s="28">
        <f>Q39</f>
        <v>1.7</v>
      </c>
      <c r="R40" s="28">
        <f t="shared" ref="R40:W40" si="1">R39</f>
        <v>6.3</v>
      </c>
      <c r="S40" s="28">
        <f t="shared" si="1"/>
        <v>10.9</v>
      </c>
      <c r="T40" s="28">
        <f t="shared" si="1"/>
        <v>0.9</v>
      </c>
      <c r="U40" s="28">
        <f t="shared" si="1"/>
        <v>1.3</v>
      </c>
      <c r="V40" s="28">
        <f t="shared" si="1"/>
        <v>4.5</v>
      </c>
      <c r="W40" s="28">
        <f t="shared" si="1"/>
        <v>3.7</v>
      </c>
      <c r="X40" s="28"/>
      <c r="Y40" s="28"/>
      <c r="Z40" s="26"/>
      <c r="AA40" s="26" t="s">
        <v>35</v>
      </c>
      <c r="AB40" s="26"/>
      <c r="AC40" s="28">
        <f>AC39</f>
        <v>0.4</v>
      </c>
      <c r="AD40" s="28">
        <f t="shared" ref="AD40:AI40" si="2">AD39</f>
        <v>1.2</v>
      </c>
      <c r="AE40" s="28">
        <f t="shared" si="2"/>
        <v>1.8</v>
      </c>
      <c r="AF40" s="28">
        <f t="shared" si="2"/>
        <v>0.2</v>
      </c>
      <c r="AG40" s="28">
        <f t="shared" si="2"/>
        <v>0.5</v>
      </c>
      <c r="AH40" s="28">
        <f t="shared" si="2"/>
        <v>1</v>
      </c>
      <c r="AI40" s="28">
        <f t="shared" si="2"/>
        <v>0.7</v>
      </c>
      <c r="AJ40" s="28"/>
      <c r="AK40" s="28"/>
      <c r="AL40" s="26"/>
      <c r="AM40" s="26" t="s">
        <v>35</v>
      </c>
      <c r="AN40" s="26"/>
      <c r="AO40" s="28">
        <f>AO39</f>
        <v>0.2</v>
      </c>
      <c r="AP40" s="28">
        <f t="shared" ref="AP40:AU40" si="3">AP39</f>
        <v>0.9</v>
      </c>
      <c r="AQ40" s="28">
        <f t="shared" si="3"/>
        <v>1.2</v>
      </c>
      <c r="AR40" s="28">
        <f t="shared" si="3"/>
        <v>0.1</v>
      </c>
      <c r="AS40" s="28">
        <f t="shared" si="3"/>
        <v>0.1</v>
      </c>
      <c r="AT40" s="28">
        <f t="shared" si="3"/>
        <v>0.5</v>
      </c>
      <c r="AU40" s="28">
        <f t="shared" si="3"/>
        <v>0.3</v>
      </c>
      <c r="AX40" s="26"/>
      <c r="AY40" s="26" t="s">
        <v>35</v>
      </c>
      <c r="AZ40" s="26"/>
      <c r="BA40" s="28">
        <f>BA39</f>
        <v>3.3</v>
      </c>
      <c r="BB40" s="28">
        <f t="shared" ref="BB40:BG40" si="4">BB39</f>
        <v>14.8</v>
      </c>
      <c r="BC40" s="28">
        <f t="shared" si="4"/>
        <v>25.9</v>
      </c>
      <c r="BD40" s="28">
        <f t="shared" si="4"/>
        <v>1.8</v>
      </c>
      <c r="BE40" s="28">
        <f t="shared" si="4"/>
        <v>2.2</v>
      </c>
      <c r="BF40" s="28">
        <f t="shared" si="4"/>
        <v>7.6</v>
      </c>
      <c r="BG40" s="28">
        <f t="shared" si="4"/>
        <v>6.5</v>
      </c>
      <c r="BJ40" s="26"/>
      <c r="BK40" s="26" t="s">
        <v>35</v>
      </c>
      <c r="BL40" s="26"/>
      <c r="BM40" s="28">
        <f>BM39</f>
        <v>1.4</v>
      </c>
      <c r="BN40" s="28">
        <f t="shared" ref="BN40:BS40" si="5">BN39</f>
        <v>4.5</v>
      </c>
      <c r="BO40" s="28">
        <f t="shared" si="5"/>
        <v>7</v>
      </c>
      <c r="BP40" s="28">
        <f t="shared" si="5"/>
        <v>0.6</v>
      </c>
      <c r="BQ40" s="28">
        <f t="shared" si="5"/>
        <v>1</v>
      </c>
      <c r="BR40" s="28">
        <f t="shared" si="5"/>
        <v>2.6</v>
      </c>
      <c r="BS40" s="28">
        <f t="shared" si="5"/>
        <v>2.2</v>
      </c>
      <c r="BV40" s="26"/>
      <c r="BW40" s="26" t="s">
        <v>35</v>
      </c>
      <c r="BX40" s="26"/>
      <c r="BY40" s="28">
        <f>BY39</f>
        <v>1.7</v>
      </c>
      <c r="BZ40" s="28">
        <f t="shared" ref="BZ40:CE40" si="6">BZ39</f>
        <v>6.4</v>
      </c>
      <c r="CA40" s="28">
        <f t="shared" si="6"/>
        <v>9.8</v>
      </c>
      <c r="CB40" s="28">
        <f t="shared" si="6"/>
        <v>0.7</v>
      </c>
      <c r="CC40" s="28">
        <f t="shared" si="6"/>
        <v>1.2</v>
      </c>
      <c r="CD40" s="28">
        <f t="shared" si="6"/>
        <v>2.9</v>
      </c>
      <c r="CE40" s="28">
        <f t="shared" si="6"/>
        <v>4</v>
      </c>
      <c r="CH40" s="26"/>
      <c r="CI40" s="26" t="s">
        <v>35</v>
      </c>
      <c r="CJ40" s="26"/>
      <c r="CK40" s="28">
        <f>CK39</f>
        <v>0.2</v>
      </c>
      <c r="CL40" s="28">
        <f t="shared" ref="CL40:CQ40" si="7">CL39</f>
        <v>1.1</v>
      </c>
      <c r="CM40" s="28">
        <f t="shared" si="7"/>
        <v>1.2</v>
      </c>
      <c r="CN40" s="28">
        <f t="shared" si="7"/>
        <v>0.1</v>
      </c>
      <c r="CO40" s="28">
        <f t="shared" si="7"/>
        <v>0.1</v>
      </c>
      <c r="CP40" s="28">
        <f t="shared" si="7"/>
        <v>0.5</v>
      </c>
      <c r="CQ40" s="28">
        <f t="shared" si="7"/>
        <v>0.6</v>
      </c>
      <c r="CT40" s="26"/>
      <c r="CU40" s="26" t="s">
        <v>35</v>
      </c>
      <c r="CV40" s="26"/>
      <c r="CW40" s="28">
        <f>CW39</f>
        <v>0.7</v>
      </c>
      <c r="CX40" s="28">
        <f t="shared" ref="CX40:DC40" si="8">CX39</f>
        <v>2.6</v>
      </c>
      <c r="CY40" s="28">
        <f t="shared" si="8"/>
        <v>3.4</v>
      </c>
      <c r="CZ40" s="28">
        <f t="shared" si="8"/>
        <v>0.3</v>
      </c>
      <c r="DA40" s="28">
        <f t="shared" si="8"/>
        <v>0.4</v>
      </c>
      <c r="DB40" s="28">
        <f t="shared" si="8"/>
        <v>2</v>
      </c>
      <c r="DC40" s="28">
        <f t="shared" si="8"/>
        <v>1.9</v>
      </c>
      <c r="DF40" s="26"/>
      <c r="DG40" s="26" t="s">
        <v>35</v>
      </c>
      <c r="DH40" s="26"/>
      <c r="DI40" s="28">
        <f>DI39</f>
        <v>0.2</v>
      </c>
      <c r="DJ40" s="28">
        <f t="shared" ref="DJ40:DO40" si="9">DJ39</f>
        <v>0.5</v>
      </c>
      <c r="DK40" s="28">
        <f t="shared" si="9"/>
        <v>0.9</v>
      </c>
      <c r="DL40" s="28">
        <f t="shared" si="9"/>
        <v>0.1</v>
      </c>
      <c r="DM40" s="28">
        <f t="shared" si="9"/>
        <v>0.1</v>
      </c>
      <c r="DN40" s="28">
        <f t="shared" si="9"/>
        <v>0.4</v>
      </c>
      <c r="DO40" s="28">
        <f t="shared" si="9"/>
        <v>0.3</v>
      </c>
    </row>
    <row r="41" ht="14.5" spans="1:119">
      <c r="A41" s="28"/>
      <c r="B41" s="26" t="s">
        <v>40</v>
      </c>
      <c r="C41" s="29" t="s">
        <v>30</v>
      </c>
      <c r="D41" s="26"/>
      <c r="E41" s="30">
        <f>'Attached_WholesaleTradeNon-Sp'!W21</f>
        <v>0.1</v>
      </c>
      <c r="F41" s="30">
        <f>'Attached_WholesaleTradeNon-Sp'!AU21</f>
        <v>0.4</v>
      </c>
      <c r="G41" s="30">
        <f>'Attached_WholesaleTradeNon-Sp'!BS21</f>
        <v>0.8</v>
      </c>
      <c r="H41" s="30">
        <f>'Attached_WholesaleTradeNon-Sp'!CQ21</f>
        <v>0.1</v>
      </c>
      <c r="I41" s="30">
        <f>'Attached_WholesaleTradeNon-Sp'!DO21</f>
        <v>0.1</v>
      </c>
      <c r="J41" s="30">
        <f>'Attached_WholesaleTradeNon-Sp'!EM21</f>
        <v>0.4</v>
      </c>
      <c r="K41" s="30">
        <f>'Attached_WholesaleTradeNon-Sp'!FK21</f>
        <v>0.3</v>
      </c>
      <c r="L41" s="30"/>
      <c r="M41" s="30"/>
      <c r="N41" s="26" t="s">
        <v>40</v>
      </c>
      <c r="O41" s="29" t="s">
        <v>495</v>
      </c>
      <c r="P41" s="26"/>
      <c r="Q41" s="30">
        <f>'Attached_RetailTrade Non-Space'!W21</f>
        <v>0.3</v>
      </c>
      <c r="R41" s="30">
        <f>'Attached_RetailTrade Non-Space'!AU21</f>
        <v>1.1</v>
      </c>
      <c r="S41" s="30">
        <f>'Attached_RetailTrade Non-Space'!BS21</f>
        <v>2.1</v>
      </c>
      <c r="T41" s="30">
        <f>'Attached_RetailTrade Non-Space'!CQ21</f>
        <v>0.2</v>
      </c>
      <c r="U41" s="30">
        <f>'Attached_RetailTrade Non-Space'!DO21</f>
        <v>0.3</v>
      </c>
      <c r="V41" s="30">
        <f>'Attached_RetailTrade Non-Space'!EM21</f>
        <v>1</v>
      </c>
      <c r="W41" s="30">
        <f>'Attached_RetailTrade Non-Space'!FK21</f>
        <v>0.9</v>
      </c>
      <c r="X41" s="30"/>
      <c r="Y41" s="30"/>
      <c r="Z41" s="26" t="s">
        <v>40</v>
      </c>
      <c r="AA41" s="29" t="s">
        <v>496</v>
      </c>
      <c r="AB41" s="26"/>
      <c r="AC41" s="30">
        <f>AttachedTransWarehouseNonspace!W21</f>
        <v>0.1</v>
      </c>
      <c r="AD41" s="30">
        <f>AttachedTransWarehouseNonspace!AU21</f>
        <v>0.3</v>
      </c>
      <c r="AE41" s="30">
        <f>AttachedTransWarehouseNonspace!BS21</f>
        <v>0.7</v>
      </c>
      <c r="AF41" s="30">
        <f>AttachedTransWarehouseNonspace!CQ21</f>
        <v>0.1</v>
      </c>
      <c r="AG41" s="30">
        <f>AttachedTransWarehouseNonspace!DO21</f>
        <v>0.2</v>
      </c>
      <c r="AH41" s="30">
        <f>AttachedTransWarehouseNonspace!EM21</f>
        <v>0.3</v>
      </c>
      <c r="AI41" s="30">
        <f>AttachedTransWarehouseNonspace!FK21</f>
        <v>0.3</v>
      </c>
      <c r="AJ41" s="30"/>
      <c r="AK41" s="30"/>
      <c r="AL41" s="26" t="s">
        <v>40</v>
      </c>
      <c r="AM41" s="29" t="s">
        <v>497</v>
      </c>
      <c r="AN41" s="26"/>
      <c r="AO41" s="30">
        <f>AttachedInformCultIndNonSpace!W21</f>
        <v>0</v>
      </c>
      <c r="AP41" s="30">
        <f>AttachedInformCultIndNonSpace!AU21</f>
        <v>0.2</v>
      </c>
      <c r="AQ41" s="30">
        <f>AttachedInformCultIndNonSpace!BS21</f>
        <v>0.2</v>
      </c>
      <c r="AR41" s="30">
        <f>AttachedInformCultIndNonSpace!CQ21</f>
        <v>0</v>
      </c>
      <c r="AS41" s="30">
        <f>AttachedInformCultIndNonSpace!DO21</f>
        <v>0</v>
      </c>
      <c r="AT41" s="30">
        <f>AttachedInformCultIndNonSpace!EM21</f>
        <v>0.1</v>
      </c>
      <c r="AU41" s="30">
        <f>AttachedInformCultIndNonSpace!FK21</f>
        <v>0.1</v>
      </c>
      <c r="AX41" s="26" t="s">
        <v>40</v>
      </c>
      <c r="AY41" s="29" t="s">
        <v>498</v>
      </c>
      <c r="AZ41" s="26"/>
      <c r="BA41" s="30">
        <f>AttachedOfficesNonSpace!W21</f>
        <v>0.6</v>
      </c>
      <c r="BB41" s="30">
        <f>AttachedOfficesNonSpace!AU21</f>
        <v>3.1</v>
      </c>
      <c r="BC41" s="30">
        <f>AttachedOfficesNonSpace!BS21</f>
        <v>5</v>
      </c>
      <c r="BD41" s="30">
        <f>AttachedOfficesNonSpace!CQ21</f>
        <v>0.5</v>
      </c>
      <c r="BE41" s="30">
        <f>AttachedOfficesNonSpace!DO21</f>
        <v>0.6</v>
      </c>
      <c r="BF41" s="30">
        <f>AttachedOfficesNonSpace!EM21</f>
        <v>2.1</v>
      </c>
      <c r="BG41" s="30">
        <f>AttachedOfficesNonSpace!FK21</f>
        <v>1.8</v>
      </c>
      <c r="BJ41" s="26" t="s">
        <v>40</v>
      </c>
      <c r="BK41" s="29" t="s">
        <v>499</v>
      </c>
      <c r="BL41" s="26"/>
      <c r="BM41" s="30">
        <f>EducServNonSpace!W21</f>
        <v>0.3</v>
      </c>
      <c r="BN41" s="30">
        <f>EducServNonSpace!AU21</f>
        <v>1.1</v>
      </c>
      <c r="BO41" s="30">
        <f>EducServNonSpace!BS21</f>
        <v>1.8</v>
      </c>
      <c r="BP41" s="30">
        <f>EducServNonSpace!CQ21</f>
        <v>0.2</v>
      </c>
      <c r="BQ41" s="30">
        <f>EducServNonSpace!DO21</f>
        <v>0.3</v>
      </c>
      <c r="BR41" s="30">
        <f>EducServNonSpace!EM21</f>
        <v>0.9</v>
      </c>
      <c r="BS41" s="30">
        <f>EducServNonSpace!FK21</f>
        <v>0.8</v>
      </c>
      <c r="BV41" s="26" t="s">
        <v>40</v>
      </c>
      <c r="BW41" s="29" t="s">
        <v>500</v>
      </c>
      <c r="BX41" s="26"/>
      <c r="BY41" s="30">
        <f>HeaSocNonSpace!W21</f>
        <v>0.5</v>
      </c>
      <c r="BZ41" s="30">
        <f>HeaSocNonSpace!AU21</f>
        <v>1.9</v>
      </c>
      <c r="CA41" s="30">
        <f>HeaSocNonSpace!BS21</f>
        <v>2.5</v>
      </c>
      <c r="CB41" s="30">
        <f>HeaSocNonSpace!CQ21</f>
        <v>0.3</v>
      </c>
      <c r="CC41" s="30">
        <f>HeaSocNonSpace!DO21</f>
        <v>0.4</v>
      </c>
      <c r="CD41" s="30">
        <f>HeaSocNonSpace!EM21</f>
        <v>0.9</v>
      </c>
      <c r="CE41" s="30">
        <f>HeaSocNonSpace!FK21</f>
        <v>1.3</v>
      </c>
      <c r="CH41" s="26" t="s">
        <v>40</v>
      </c>
      <c r="CI41" s="29" t="s">
        <v>501</v>
      </c>
      <c r="CJ41" s="26"/>
      <c r="CK41" s="30">
        <f>ArtsNonSpace!W21</f>
        <v>0</v>
      </c>
      <c r="CL41" s="30">
        <f>ArtsNonSpace!AU21</f>
        <v>0.2</v>
      </c>
      <c r="CM41" s="30">
        <f>ArtsNonSpace!BS21</f>
        <v>0.3</v>
      </c>
      <c r="CN41" s="30">
        <f>ArtsNonSpace!CQ21</f>
        <v>0</v>
      </c>
      <c r="CO41" s="30">
        <f>ArtsNonSpace!DO21</f>
        <v>0</v>
      </c>
      <c r="CP41" s="30">
        <f>ArtsNonSpace!EM21</f>
        <v>0.2</v>
      </c>
      <c r="CQ41" s="30">
        <f>ArtsNonSpace!FK21</f>
        <v>0.2</v>
      </c>
      <c r="CT41" s="26" t="s">
        <v>40</v>
      </c>
      <c r="CU41" s="29" t="s">
        <v>502</v>
      </c>
      <c r="CV41" s="26"/>
      <c r="CW41" s="30">
        <f>AcommFoodNonSpace!W21</f>
        <v>0.2</v>
      </c>
      <c r="CX41" s="30">
        <f>AcommFoodNonSpace!AU21</f>
        <v>0.6</v>
      </c>
      <c r="CY41" s="30">
        <f>AcommFoodNonSpace!BS21</f>
        <v>0.9</v>
      </c>
      <c r="CZ41" s="30">
        <f>AcommFoodNonSpace!CQ21</f>
        <v>0.1</v>
      </c>
      <c r="DA41" s="30">
        <f>AcommFoodNonSpace!DO21</f>
        <v>0.1</v>
      </c>
      <c r="DB41" s="30">
        <f>AcommFoodNonSpace!EM21</f>
        <v>0.5</v>
      </c>
      <c r="DC41" s="30">
        <f>AcommFoodNonSpace!FK21</f>
        <v>0.6</v>
      </c>
      <c r="DF41" s="26" t="s">
        <v>40</v>
      </c>
      <c r="DG41" s="29" t="s">
        <v>503</v>
      </c>
      <c r="DH41" s="26"/>
      <c r="DI41" s="30">
        <f>OthersNonSpace!W21</f>
        <v>0</v>
      </c>
      <c r="DJ41" s="30">
        <f>OthersNonSpace!AU21</f>
        <v>0.1</v>
      </c>
      <c r="DK41" s="30">
        <f>OthersNonSpace!BS21</f>
        <v>0.2</v>
      </c>
      <c r="DL41" s="30">
        <f>OthersNonSpace!CQ21</f>
        <v>0</v>
      </c>
      <c r="DM41" s="30">
        <f>OthersNonSpace!DO21</f>
        <v>0</v>
      </c>
      <c r="DN41" s="30">
        <f>OthersNonSpace!EM21</f>
        <v>0.1</v>
      </c>
      <c r="DO41" s="30">
        <f>OthersNonSpace!FK21</f>
        <v>0.1</v>
      </c>
    </row>
    <row r="42" ht="14.5" spans="1:119">
      <c r="A42" s="26"/>
      <c r="B42" s="26"/>
      <c r="C42" s="31" t="s">
        <v>35</v>
      </c>
      <c r="D42" s="26"/>
      <c r="E42" s="28">
        <f>E41</f>
        <v>0.1</v>
      </c>
      <c r="F42" s="28">
        <v>0.623703744273285</v>
      </c>
      <c r="G42" s="28">
        <v>1.62370374427329</v>
      </c>
      <c r="H42" s="28">
        <v>2.62370374427329</v>
      </c>
      <c r="I42" s="28">
        <v>3.62370374427329</v>
      </c>
      <c r="J42" s="28">
        <v>4.62370374427329</v>
      </c>
      <c r="K42" s="28">
        <v>5.62370374427329</v>
      </c>
      <c r="L42" s="28"/>
      <c r="M42" s="28"/>
      <c r="N42" s="26"/>
      <c r="O42" s="26" t="s">
        <v>35</v>
      </c>
      <c r="P42" s="26"/>
      <c r="Q42" s="28">
        <f>Q41</f>
        <v>0.3</v>
      </c>
      <c r="R42" s="28">
        <f t="shared" ref="R42:W42" si="10">R41</f>
        <v>1.1</v>
      </c>
      <c r="S42" s="28">
        <f t="shared" si="10"/>
        <v>2.1</v>
      </c>
      <c r="T42" s="28">
        <f t="shared" si="10"/>
        <v>0.2</v>
      </c>
      <c r="U42" s="28">
        <f t="shared" si="10"/>
        <v>0.3</v>
      </c>
      <c r="V42" s="28">
        <f t="shared" si="10"/>
        <v>1</v>
      </c>
      <c r="W42" s="28">
        <f t="shared" si="10"/>
        <v>0.9</v>
      </c>
      <c r="X42" s="28"/>
      <c r="Y42" s="28"/>
      <c r="Z42" s="26"/>
      <c r="AA42" s="26" t="s">
        <v>35</v>
      </c>
      <c r="AB42" s="26"/>
      <c r="AC42" s="28">
        <f>AC41</f>
        <v>0.1</v>
      </c>
      <c r="AD42" s="28">
        <f t="shared" ref="AD42:AI42" si="11">AD41</f>
        <v>0.3</v>
      </c>
      <c r="AE42" s="28">
        <f t="shared" si="11"/>
        <v>0.7</v>
      </c>
      <c r="AF42" s="28">
        <f t="shared" si="11"/>
        <v>0.1</v>
      </c>
      <c r="AG42" s="28">
        <f t="shared" si="11"/>
        <v>0.2</v>
      </c>
      <c r="AH42" s="28">
        <f t="shared" si="11"/>
        <v>0.3</v>
      </c>
      <c r="AI42" s="28">
        <f t="shared" si="11"/>
        <v>0.3</v>
      </c>
      <c r="AJ42" s="28"/>
      <c r="AK42" s="28"/>
      <c r="AL42" s="26"/>
      <c r="AM42" s="26" t="s">
        <v>35</v>
      </c>
      <c r="AN42" s="26"/>
      <c r="AO42" s="28">
        <f>AO41</f>
        <v>0</v>
      </c>
      <c r="AP42" s="28">
        <f t="shared" ref="AP42:AU42" si="12">AP41</f>
        <v>0.2</v>
      </c>
      <c r="AQ42" s="28">
        <f t="shared" si="12"/>
        <v>0.2</v>
      </c>
      <c r="AR42" s="28">
        <f t="shared" si="12"/>
        <v>0</v>
      </c>
      <c r="AS42" s="28">
        <f t="shared" si="12"/>
        <v>0</v>
      </c>
      <c r="AT42" s="28">
        <f t="shared" si="12"/>
        <v>0.1</v>
      </c>
      <c r="AU42" s="28">
        <f t="shared" si="12"/>
        <v>0.1</v>
      </c>
      <c r="AX42" s="26"/>
      <c r="AY42" s="26" t="s">
        <v>35</v>
      </c>
      <c r="AZ42" s="26"/>
      <c r="BA42" s="28">
        <f>BA41</f>
        <v>0.6</v>
      </c>
      <c r="BB42" s="28">
        <f t="shared" ref="BB42:BG42" si="13">BB41</f>
        <v>3.1</v>
      </c>
      <c r="BC42" s="28">
        <f t="shared" si="13"/>
        <v>5</v>
      </c>
      <c r="BD42" s="28">
        <f t="shared" si="13"/>
        <v>0.5</v>
      </c>
      <c r="BE42" s="28">
        <f t="shared" si="13"/>
        <v>0.6</v>
      </c>
      <c r="BF42" s="28">
        <f t="shared" si="13"/>
        <v>2.1</v>
      </c>
      <c r="BG42" s="28">
        <f t="shared" si="13"/>
        <v>1.8</v>
      </c>
      <c r="BJ42" s="26"/>
      <c r="BK42" s="26" t="s">
        <v>35</v>
      </c>
      <c r="BL42" s="26"/>
      <c r="BM42" s="28">
        <f>BM41</f>
        <v>0.3</v>
      </c>
      <c r="BN42" s="28">
        <f t="shared" ref="BN42:BS42" si="14">BN41</f>
        <v>1.1</v>
      </c>
      <c r="BO42" s="28">
        <f t="shared" si="14"/>
        <v>1.8</v>
      </c>
      <c r="BP42" s="28">
        <f t="shared" si="14"/>
        <v>0.2</v>
      </c>
      <c r="BQ42" s="28">
        <f t="shared" si="14"/>
        <v>0.3</v>
      </c>
      <c r="BR42" s="28">
        <f t="shared" si="14"/>
        <v>0.9</v>
      </c>
      <c r="BS42" s="28">
        <f t="shared" si="14"/>
        <v>0.8</v>
      </c>
      <c r="BV42" s="26"/>
      <c r="BW42" s="26" t="s">
        <v>35</v>
      </c>
      <c r="BX42" s="26"/>
      <c r="BY42" s="28">
        <f>BY41</f>
        <v>0.5</v>
      </c>
      <c r="BZ42" s="28">
        <f t="shared" ref="BZ42:CE42" si="15">BZ41</f>
        <v>1.9</v>
      </c>
      <c r="CA42" s="28">
        <f t="shared" si="15"/>
        <v>2.5</v>
      </c>
      <c r="CB42" s="28">
        <f t="shared" si="15"/>
        <v>0.3</v>
      </c>
      <c r="CC42" s="28">
        <f t="shared" si="15"/>
        <v>0.4</v>
      </c>
      <c r="CD42" s="28">
        <f t="shared" si="15"/>
        <v>0.9</v>
      </c>
      <c r="CE42" s="28">
        <f t="shared" si="15"/>
        <v>1.3</v>
      </c>
      <c r="CH42" s="26"/>
      <c r="CI42" s="26" t="s">
        <v>35</v>
      </c>
      <c r="CJ42" s="26"/>
      <c r="CK42" s="28">
        <f>CK41</f>
        <v>0</v>
      </c>
      <c r="CL42" s="28">
        <f t="shared" ref="CL42:CQ42" si="16">CL41</f>
        <v>0.2</v>
      </c>
      <c r="CM42" s="28">
        <f t="shared" si="16"/>
        <v>0.3</v>
      </c>
      <c r="CN42" s="28">
        <f t="shared" si="16"/>
        <v>0</v>
      </c>
      <c r="CO42" s="28">
        <f t="shared" si="16"/>
        <v>0</v>
      </c>
      <c r="CP42" s="28">
        <f t="shared" si="16"/>
        <v>0.2</v>
      </c>
      <c r="CQ42" s="28">
        <f t="shared" si="16"/>
        <v>0.2</v>
      </c>
      <c r="CT42" s="26"/>
      <c r="CU42" s="26" t="s">
        <v>35</v>
      </c>
      <c r="CV42" s="26"/>
      <c r="CW42" s="28">
        <f>CW41</f>
        <v>0.2</v>
      </c>
      <c r="CX42" s="28">
        <f t="shared" ref="CX42:DC42" si="17">CX41</f>
        <v>0.6</v>
      </c>
      <c r="CY42" s="28">
        <f t="shared" si="17"/>
        <v>0.9</v>
      </c>
      <c r="CZ42" s="28">
        <f t="shared" si="17"/>
        <v>0.1</v>
      </c>
      <c r="DA42" s="28">
        <f t="shared" si="17"/>
        <v>0.1</v>
      </c>
      <c r="DB42" s="28">
        <f t="shared" si="17"/>
        <v>0.5</v>
      </c>
      <c r="DC42" s="28">
        <f t="shared" si="17"/>
        <v>0.6</v>
      </c>
      <c r="DF42" s="26"/>
      <c r="DG42" s="26" t="s">
        <v>35</v>
      </c>
      <c r="DH42" s="26"/>
      <c r="DI42" s="28">
        <f>DI41</f>
        <v>0</v>
      </c>
      <c r="DJ42" s="28">
        <f t="shared" ref="DJ42:DO42" si="18">DJ41</f>
        <v>0.1</v>
      </c>
      <c r="DK42" s="28">
        <f t="shared" si="18"/>
        <v>0.2</v>
      </c>
      <c r="DL42" s="28">
        <f t="shared" si="18"/>
        <v>0</v>
      </c>
      <c r="DM42" s="28">
        <f t="shared" si="18"/>
        <v>0</v>
      </c>
      <c r="DN42" s="28">
        <f t="shared" si="18"/>
        <v>0.1</v>
      </c>
      <c r="DO42" s="28">
        <f t="shared" si="18"/>
        <v>0.1</v>
      </c>
    </row>
    <row r="43" ht="14.5" spans="1:119">
      <c r="A43" s="28"/>
      <c r="B43" s="26" t="s">
        <v>49</v>
      </c>
      <c r="C43" s="29" t="s">
        <v>30</v>
      </c>
      <c r="D43" s="26"/>
      <c r="E43" s="30">
        <f>'Attached_WholesaleTradeNon-Sp'!W29</f>
        <v>0.5</v>
      </c>
      <c r="F43" s="30">
        <f>'Attached_WholesaleTradeNon-Sp'!AU29</f>
        <v>2.1</v>
      </c>
      <c r="G43" s="30">
        <f>'Attached_WholesaleTradeNon-Sp'!BS29</f>
        <v>2.4</v>
      </c>
      <c r="H43" s="30">
        <f>'Attached_WholesaleTradeNon-Sp'!CQ29</f>
        <v>0.2</v>
      </c>
      <c r="I43" s="30">
        <f>'Attached_WholesaleTradeNon-Sp'!DO29</f>
        <v>0.4</v>
      </c>
      <c r="J43" s="30">
        <f>'Attached_WholesaleTradeNon-Sp'!EM29</f>
        <v>1.7</v>
      </c>
      <c r="K43" s="30">
        <f>'Attached_WholesaleTradeNon-Sp'!FK29</f>
        <v>0.8</v>
      </c>
      <c r="L43" s="30"/>
      <c r="M43" s="30"/>
      <c r="N43" s="26" t="s">
        <v>49</v>
      </c>
      <c r="O43" s="29" t="s">
        <v>495</v>
      </c>
      <c r="P43" s="26"/>
      <c r="Q43" s="30">
        <f>'Attached_RetailTrade Non-Space'!W29</f>
        <v>1.3</v>
      </c>
      <c r="R43" s="30">
        <f>'Attached_RetailTrade Non-Space'!AU29</f>
        <v>5.2</v>
      </c>
      <c r="S43" s="30">
        <f>'Attached_RetailTrade Non-Space'!BS29</f>
        <v>6.3</v>
      </c>
      <c r="T43" s="30">
        <f>'Attached_RetailTrade Non-Space'!CQ29</f>
        <v>0.6</v>
      </c>
      <c r="U43" s="30">
        <f>'Attached_RetailTrade Non-Space'!DO29</f>
        <v>0.8</v>
      </c>
      <c r="V43" s="30">
        <f>'Attached_RetailTrade Non-Space'!EM29</f>
        <v>4.1</v>
      </c>
      <c r="W43" s="30">
        <f>'Attached_RetailTrade Non-Space'!FK29</f>
        <v>2.5</v>
      </c>
      <c r="X43" s="30"/>
      <c r="Y43" s="30"/>
      <c r="Z43" s="26" t="s">
        <v>49</v>
      </c>
      <c r="AA43" s="29" t="s">
        <v>496</v>
      </c>
      <c r="AB43" s="26"/>
      <c r="AC43" s="30">
        <f>AttachedTransWarehouseNonspace!W29</f>
        <v>0.2</v>
      </c>
      <c r="AD43" s="30">
        <f>AttachedTransWarehouseNonspace!AU29</f>
        <v>1.2</v>
      </c>
      <c r="AE43" s="30">
        <f>AttachedTransWarehouseNonspace!BS29</f>
        <v>1.3</v>
      </c>
      <c r="AF43" s="30">
        <f>AttachedTransWarehouseNonspace!CQ29</f>
        <v>0</v>
      </c>
      <c r="AG43" s="30">
        <f>AttachedTransWarehouseNonspace!DO29</f>
        <v>0</v>
      </c>
      <c r="AH43" s="30">
        <f>AttachedTransWarehouseNonspace!EM29</f>
        <v>0</v>
      </c>
      <c r="AI43" s="30">
        <f>AttachedTransWarehouseNonspace!FK29</f>
        <v>0.1</v>
      </c>
      <c r="AJ43" s="30"/>
      <c r="AK43" s="30"/>
      <c r="AL43" s="26" t="s">
        <v>49</v>
      </c>
      <c r="AM43" s="29" t="s">
        <v>497</v>
      </c>
      <c r="AN43" s="26"/>
      <c r="AO43" s="30">
        <f>AttachedInformCultIndNonSpace!W29</f>
        <v>0.2</v>
      </c>
      <c r="AP43" s="30">
        <f>AttachedInformCultIndNonSpace!AU29</f>
        <v>1.2</v>
      </c>
      <c r="AQ43" s="30">
        <f>AttachedInformCultIndNonSpace!BS29</f>
        <v>0.9</v>
      </c>
      <c r="AR43" s="30">
        <f>AttachedInformCultIndNonSpace!CQ29</f>
        <v>0.1</v>
      </c>
      <c r="AS43" s="30">
        <f>AttachedInformCultIndNonSpace!DO29</f>
        <v>0.1</v>
      </c>
      <c r="AT43" s="30">
        <f>AttachedInformCultIndNonSpace!EM29</f>
        <v>0.8</v>
      </c>
      <c r="AU43" s="30">
        <f>AttachedInformCultIndNonSpace!FK29</f>
        <v>0.2</v>
      </c>
      <c r="AX43" s="26" t="s">
        <v>49</v>
      </c>
      <c r="AY43" s="29" t="s">
        <v>498</v>
      </c>
      <c r="AZ43" s="26"/>
      <c r="BA43" s="30">
        <f>AttachedOfficesNonSpace!W29</f>
        <v>2.6</v>
      </c>
      <c r="BB43" s="30">
        <f>AttachedOfficesNonSpace!AU29</f>
        <v>14.7</v>
      </c>
      <c r="BC43" s="30">
        <f>AttachedOfficesNonSpace!BS29</f>
        <v>24.8</v>
      </c>
      <c r="BD43" s="30">
        <f>AttachedOfficesNonSpace!CQ29</f>
        <v>1.6</v>
      </c>
      <c r="BE43" s="30">
        <f>AttachedOfficesNonSpace!DO29</f>
        <v>1.8</v>
      </c>
      <c r="BF43" s="30">
        <f>AttachedOfficesNonSpace!EM29</f>
        <v>8.6</v>
      </c>
      <c r="BG43" s="30">
        <f>AttachedOfficesNonSpace!FK29</f>
        <v>6.2</v>
      </c>
      <c r="BJ43" s="26" t="s">
        <v>49</v>
      </c>
      <c r="BK43" s="29" t="s">
        <v>499</v>
      </c>
      <c r="BL43" s="26"/>
      <c r="BM43" s="30">
        <f>EducServNonSpace!W29</f>
        <v>1.3</v>
      </c>
      <c r="BN43" s="30">
        <f>EducServNonSpace!AU29</f>
        <v>5.5</v>
      </c>
      <c r="BO43" s="30">
        <f>EducServNonSpace!BS29</f>
        <v>8.1</v>
      </c>
      <c r="BP43" s="30">
        <f>EducServNonSpace!CQ29</f>
        <v>0.7</v>
      </c>
      <c r="BQ43" s="30">
        <f>EducServNonSpace!DO29</f>
        <v>1</v>
      </c>
      <c r="BR43" s="30">
        <f>EducServNonSpace!EM29</f>
        <v>3.8</v>
      </c>
      <c r="BS43" s="30">
        <f>EducServNonSpace!FK29</f>
        <v>2.2</v>
      </c>
      <c r="BV43" s="26" t="s">
        <v>49</v>
      </c>
      <c r="BW43" s="29" t="s">
        <v>500</v>
      </c>
      <c r="BX43" s="26"/>
      <c r="BY43" s="30">
        <f>HeaSocNonSpace!W29</f>
        <v>2.8</v>
      </c>
      <c r="BZ43" s="30">
        <f>HeaSocNonSpace!AU29</f>
        <v>11.3</v>
      </c>
      <c r="CA43" s="30">
        <f>HeaSocNonSpace!BS29</f>
        <v>16.7</v>
      </c>
      <c r="CB43" s="30">
        <f>HeaSocNonSpace!CQ29</f>
        <v>1.3</v>
      </c>
      <c r="CC43" s="30">
        <f>HeaSocNonSpace!DO29</f>
        <v>1.8</v>
      </c>
      <c r="CD43" s="30">
        <f>HeaSocNonSpace!EM29</f>
        <v>8.2</v>
      </c>
      <c r="CE43" s="30">
        <f>HeaSocNonSpace!FK29</f>
        <v>5.2</v>
      </c>
      <c r="CH43" s="26" t="s">
        <v>49</v>
      </c>
      <c r="CI43" s="29" t="s">
        <v>501</v>
      </c>
      <c r="CJ43" s="26"/>
      <c r="CK43" s="30">
        <f>ArtsNonSpace!W29</f>
        <v>0.2</v>
      </c>
      <c r="CL43" s="30">
        <f>ArtsNonSpace!AU29</f>
        <v>1.2</v>
      </c>
      <c r="CM43" s="30">
        <f>ArtsNonSpace!BS29</f>
        <v>1.1</v>
      </c>
      <c r="CN43" s="30">
        <f>ArtsNonSpace!CQ29</f>
        <v>0.1</v>
      </c>
      <c r="CO43" s="30">
        <f>ArtsNonSpace!DO29</f>
        <v>0.1</v>
      </c>
      <c r="CP43" s="30">
        <f>ArtsNonSpace!EM29</f>
        <v>0.7</v>
      </c>
      <c r="CQ43" s="30">
        <f>ArtsNonSpace!FK29</f>
        <v>0.4</v>
      </c>
      <c r="CT43" s="26" t="s">
        <v>49</v>
      </c>
      <c r="CU43" s="29" t="s">
        <v>502</v>
      </c>
      <c r="CV43" s="26"/>
      <c r="CW43" s="30">
        <f>AcommFoodNonSpace!W29</f>
        <v>0.7</v>
      </c>
      <c r="CX43" s="30">
        <f>AcommFoodNonSpace!AU29</f>
        <v>2.9</v>
      </c>
      <c r="CY43" s="30">
        <f>AcommFoodNonSpace!BS29</f>
        <v>3.8</v>
      </c>
      <c r="CZ43" s="30">
        <f>AcommFoodNonSpace!CQ29</f>
        <v>0.3</v>
      </c>
      <c r="DA43" s="30">
        <f>AcommFoodNonSpace!DO29</f>
        <v>0.4</v>
      </c>
      <c r="DB43" s="30">
        <f>AcommFoodNonSpace!EM29</f>
        <v>2.3</v>
      </c>
      <c r="DC43" s="30">
        <f>AcommFoodNonSpace!FK29</f>
        <v>1.8</v>
      </c>
      <c r="DF43" s="26" t="s">
        <v>49</v>
      </c>
      <c r="DG43" s="29" t="s">
        <v>503</v>
      </c>
      <c r="DH43" s="26"/>
      <c r="DI43" s="30">
        <f>OthersNonSpace!W29</f>
        <v>0.2</v>
      </c>
      <c r="DJ43" s="30">
        <f>OthersNonSpace!AU29</f>
        <v>0.5</v>
      </c>
      <c r="DK43" s="30">
        <f>OthersNonSpace!BS29</f>
        <v>0.8</v>
      </c>
      <c r="DL43" s="30">
        <f>OthersNonSpace!CQ29</f>
        <v>0.1</v>
      </c>
      <c r="DM43" s="30">
        <f>OthersNonSpace!DO29</f>
        <v>0.1</v>
      </c>
      <c r="DN43" s="30">
        <f>OthersNonSpace!EM29</f>
        <v>0.6</v>
      </c>
      <c r="DO43" s="30">
        <f>OthersNonSpace!FK29</f>
        <v>0.2</v>
      </c>
    </row>
    <row r="44" ht="14.5" spans="1:119">
      <c r="A44" s="26"/>
      <c r="B44" s="26"/>
      <c r="C44" s="31" t="s">
        <v>35</v>
      </c>
      <c r="D44" s="26"/>
      <c r="E44" s="28">
        <f>'Attached_WholesaleTradeNon-Sp'!W31</f>
        <v>0.4</v>
      </c>
      <c r="F44" s="28">
        <f>'Attached_WholesaleTradeNon-Sp'!AU31</f>
        <v>2</v>
      </c>
      <c r="G44" s="28">
        <f>'Attached_WholesaleTradeNon-Sp'!BS31</f>
        <v>2.2</v>
      </c>
      <c r="H44" s="28">
        <f>'Attached_WholesaleTradeNon-Sp'!CQ31</f>
        <v>0.2</v>
      </c>
      <c r="I44" s="28">
        <f>'Attached_WholesaleTradeNon-Sp'!DO31</f>
        <v>0.4</v>
      </c>
      <c r="J44" s="28">
        <f>'Attached_WholesaleTradeNon-Sp'!EM31</f>
        <v>1.6</v>
      </c>
      <c r="K44" s="28">
        <f>'Attached_WholesaleTradeNon-Sp'!FK31</f>
        <v>0.7</v>
      </c>
      <c r="L44" s="28"/>
      <c r="M44" s="28"/>
      <c r="N44" s="26"/>
      <c r="O44" s="35" t="s">
        <v>35</v>
      </c>
      <c r="P44" s="26"/>
      <c r="Q44" s="28">
        <f>'Attached_RetailTrade Non-Space'!W31</f>
        <v>1.2</v>
      </c>
      <c r="R44" s="28">
        <f>'Attached_RetailTrade Non-Space'!AU31</f>
        <v>4.9</v>
      </c>
      <c r="S44" s="28">
        <f>'Attached_RetailTrade Non-Space'!BS31</f>
        <v>5.8</v>
      </c>
      <c r="T44" s="28">
        <f>'Attached_RetailTrade Non-Space'!CQ31</f>
        <v>0.5</v>
      </c>
      <c r="U44" s="28">
        <f>'Attached_RetailTrade Non-Space'!DO31</f>
        <v>0.7</v>
      </c>
      <c r="V44" s="28">
        <f>'Attached_RetailTrade Non-Space'!EM31</f>
        <v>3.8</v>
      </c>
      <c r="W44" s="28">
        <f>'Attached_RetailTrade Non-Space'!FK31</f>
        <v>2.4</v>
      </c>
      <c r="X44" s="28"/>
      <c r="Y44" s="28"/>
      <c r="Z44" s="26"/>
      <c r="AA44" s="35" t="s">
        <v>35</v>
      </c>
      <c r="AB44" s="26"/>
      <c r="AC44" s="28">
        <f>AC43</f>
        <v>0.2</v>
      </c>
      <c r="AD44" s="28">
        <f t="shared" ref="AD44:AI44" si="19">AD43</f>
        <v>1.2</v>
      </c>
      <c r="AE44" s="28">
        <f t="shared" si="19"/>
        <v>1.3</v>
      </c>
      <c r="AF44" s="28">
        <f t="shared" si="19"/>
        <v>0</v>
      </c>
      <c r="AG44" s="28">
        <f t="shared" si="19"/>
        <v>0</v>
      </c>
      <c r="AH44" s="28">
        <f t="shared" si="19"/>
        <v>0</v>
      </c>
      <c r="AI44" s="28">
        <f t="shared" si="19"/>
        <v>0.1</v>
      </c>
      <c r="AJ44" s="28"/>
      <c r="AK44" s="28"/>
      <c r="AL44" s="26"/>
      <c r="AM44" s="35" t="s">
        <v>35</v>
      </c>
      <c r="AN44" s="26"/>
      <c r="AO44" s="28">
        <f>AttachedInformCultIndNonSpace!W31</f>
        <v>0.2</v>
      </c>
      <c r="AP44" s="28">
        <f>AttachedInformCultIndNonSpace!AU31</f>
        <v>1.1</v>
      </c>
      <c r="AQ44" s="28">
        <f>AttachedInformCultIndNonSpace!BS31</f>
        <v>0.8</v>
      </c>
      <c r="AR44" s="28">
        <f>AttachedInformCultIndNonSpace!CQ31</f>
        <v>0.1</v>
      </c>
      <c r="AS44" s="28">
        <f>AttachedInformCultIndNonSpace!DO31</f>
        <v>0.1</v>
      </c>
      <c r="AT44" s="28">
        <f>AttachedInformCultIndNonSpace!EM31</f>
        <v>0.7</v>
      </c>
      <c r="AU44" s="28">
        <f>AttachedInformCultIndNonSpace!FK31</f>
        <v>0.2</v>
      </c>
      <c r="AX44" s="26"/>
      <c r="AY44" s="35" t="s">
        <v>35</v>
      </c>
      <c r="AZ44" s="26"/>
      <c r="BA44" s="28">
        <f>AttachedOfficesNonSpace!W31</f>
        <v>2.5</v>
      </c>
      <c r="BB44" s="28">
        <f>AttachedOfficesNonSpace!AU31</f>
        <v>13.6</v>
      </c>
      <c r="BC44" s="28">
        <f>AttachedOfficesNonSpace!BS31</f>
        <v>22.9</v>
      </c>
      <c r="BD44" s="28">
        <f>AttachedOfficesNonSpace!CQ31</f>
        <v>1.6</v>
      </c>
      <c r="BE44" s="28">
        <f>AttachedOfficesNonSpace!DO31</f>
        <v>1.6</v>
      </c>
      <c r="BF44" s="28">
        <f>AttachedOfficesNonSpace!EM31</f>
        <v>8</v>
      </c>
      <c r="BG44" s="28">
        <f>AttachedOfficesNonSpace!FK31</f>
        <v>5.8</v>
      </c>
      <c r="BJ44" s="26"/>
      <c r="BK44" s="35" t="s">
        <v>35</v>
      </c>
      <c r="BL44" s="26"/>
      <c r="BM44" s="28">
        <f>EducServNonSpace!W31</f>
        <v>1.2</v>
      </c>
      <c r="BN44" s="28">
        <f>EducServNonSpace!AU31</f>
        <v>5</v>
      </c>
      <c r="BO44" s="28">
        <f>EducServNonSpace!BS31</f>
        <v>7.4</v>
      </c>
      <c r="BP44" s="28">
        <f>EducServNonSpace!CQ31</f>
        <v>0.7</v>
      </c>
      <c r="BQ44" s="28">
        <f>EducServNonSpace!DO31</f>
        <v>0.9</v>
      </c>
      <c r="BR44" s="28">
        <f>EducServNonSpace!EM31</f>
        <v>3.5</v>
      </c>
      <c r="BS44" s="28">
        <f>EducServNonSpace!FK31</f>
        <v>2.1</v>
      </c>
      <c r="BV44" s="26"/>
      <c r="BW44" s="35" t="s">
        <v>35</v>
      </c>
      <c r="BX44" s="26"/>
      <c r="BY44" s="28">
        <f>HeaSocNonSpace!W31</f>
        <v>2.1</v>
      </c>
      <c r="BZ44" s="28">
        <f>HeaSocNonSpace!AU31</f>
        <v>9.1</v>
      </c>
      <c r="CA44" s="28">
        <f>HeaSocNonSpace!BS31</f>
        <v>9.2</v>
      </c>
      <c r="CB44" s="28">
        <f>HeaSocNonSpace!CQ31</f>
        <v>1.1</v>
      </c>
      <c r="CC44" s="28">
        <f>HeaSocNonSpace!DO31</f>
        <v>1.4</v>
      </c>
      <c r="CD44" s="28">
        <f>HeaSocNonSpace!EM31</f>
        <v>6.5</v>
      </c>
      <c r="CE44" s="28">
        <f>HeaSocNonSpace!FK31</f>
        <v>4.1</v>
      </c>
      <c r="CH44" s="26"/>
      <c r="CI44" s="35" t="s">
        <v>35</v>
      </c>
      <c r="CJ44" s="26"/>
      <c r="CK44" s="28">
        <f>ArtsNonSpace!W31</f>
        <v>0.2</v>
      </c>
      <c r="CL44" s="28">
        <f>ArtsNonSpace!AU31</f>
        <v>1.1</v>
      </c>
      <c r="CM44" s="28">
        <f>ArtsNonSpace!BS31</f>
        <v>1</v>
      </c>
      <c r="CN44" s="28">
        <f>ArtsNonSpace!CQ31</f>
        <v>0.1</v>
      </c>
      <c r="CO44" s="28">
        <f>ArtsNonSpace!DO31</f>
        <v>0.1</v>
      </c>
      <c r="CP44" s="28">
        <f>ArtsNonSpace!EM31</f>
        <v>0.6</v>
      </c>
      <c r="CQ44" s="28">
        <f>ArtsNonSpace!FK31</f>
        <v>0.4</v>
      </c>
      <c r="CT44" s="26"/>
      <c r="CU44" s="35" t="s">
        <v>35</v>
      </c>
      <c r="CV44" s="26"/>
      <c r="CW44" s="28">
        <f>AcommFoodNonSpace!W31</f>
        <v>0.6</v>
      </c>
      <c r="CX44" s="28">
        <f>AcommFoodNonSpace!AU31</f>
        <v>2.5</v>
      </c>
      <c r="CY44" s="28">
        <f>AcommFoodNonSpace!BS31</f>
        <v>3.3</v>
      </c>
      <c r="CZ44" s="28">
        <f>AcommFoodNonSpace!CQ31</f>
        <v>0.2</v>
      </c>
      <c r="DA44" s="28">
        <f>AcommFoodNonSpace!DO31</f>
        <v>0.3</v>
      </c>
      <c r="DB44" s="28">
        <f>AcommFoodNonSpace!EM31</f>
        <v>1.9</v>
      </c>
      <c r="DC44" s="28">
        <f>AcommFoodNonSpace!FK31</f>
        <v>1.5</v>
      </c>
      <c r="DF44" s="26"/>
      <c r="DG44" s="35" t="s">
        <v>35</v>
      </c>
      <c r="DH44" s="26"/>
      <c r="DI44" s="28">
        <f>OthersNonSpace!W31</f>
        <v>0.2</v>
      </c>
      <c r="DJ44" s="28">
        <f>OthersNonSpace!AU31</f>
        <v>0.5</v>
      </c>
      <c r="DK44" s="28">
        <f>OthersNonSpace!BS31</f>
        <v>0.7</v>
      </c>
      <c r="DL44" s="28">
        <f>OthersNonSpace!CQ31</f>
        <v>0.1</v>
      </c>
      <c r="DM44" s="28">
        <f>OthersNonSpace!DO31</f>
        <v>0.1</v>
      </c>
      <c r="DN44" s="28">
        <f>OthersNonSpace!EM31</f>
        <v>0.5</v>
      </c>
      <c r="DO44" s="28">
        <f>OthersNonSpace!FK31</f>
        <v>0.2</v>
      </c>
    </row>
    <row r="45" ht="14.5" spans="1:119">
      <c r="A45" s="26"/>
      <c r="B45" s="26"/>
      <c r="C45" s="31" t="s">
        <v>57</v>
      </c>
      <c r="D45" s="26"/>
      <c r="E45" s="28">
        <f>'Attached_WholesaleTradeNon-Sp'!W32</f>
        <v>0</v>
      </c>
      <c r="F45" s="28">
        <f>'Attached_WholesaleTradeNon-Sp'!AU32</f>
        <v>0.1</v>
      </c>
      <c r="G45" s="28">
        <f>'Attached_WholesaleTradeNon-Sp'!BS32</f>
        <v>0.1</v>
      </c>
      <c r="H45" s="28">
        <f>'Attached_WholesaleTradeNon-Sp'!CQ32</f>
        <v>0</v>
      </c>
      <c r="I45" s="28">
        <f>'Attached_WholesaleTradeNon-Sp'!DO32</f>
        <v>0</v>
      </c>
      <c r="J45" s="28">
        <f>'Attached_WholesaleTradeNon-Sp'!EM32</f>
        <v>0.1</v>
      </c>
      <c r="K45" s="28">
        <f>'Attached_WholesaleTradeNon-Sp'!FK32</f>
        <v>0</v>
      </c>
      <c r="L45" s="28"/>
      <c r="M45" s="28"/>
      <c r="N45" s="26"/>
      <c r="O45" s="35" t="s">
        <v>113</v>
      </c>
      <c r="P45" s="26"/>
      <c r="Q45" s="28">
        <f>'Attached_RetailTrade Non-Space'!W32</f>
        <v>0</v>
      </c>
      <c r="R45" s="28">
        <f>'Attached_RetailTrade Non-Space'!AU32</f>
        <v>0.1</v>
      </c>
      <c r="S45" s="28">
        <f>'Attached_RetailTrade Non-Space'!BS32</f>
        <v>0.3</v>
      </c>
      <c r="T45" s="28">
        <f>'Attached_RetailTrade Non-Space'!CQ32</f>
        <v>0</v>
      </c>
      <c r="U45" s="28">
        <f>'Attached_RetailTrade Non-Space'!DO32</f>
        <v>0.1</v>
      </c>
      <c r="V45" s="28">
        <f>'Attached_RetailTrade Non-Space'!EM32</f>
        <v>0.2</v>
      </c>
      <c r="W45" s="28">
        <f>'Attached_RetailTrade Non-Space'!FK32</f>
        <v>0.1</v>
      </c>
      <c r="X45" s="28"/>
      <c r="Y45" s="28"/>
      <c r="Z45" s="26"/>
      <c r="AA45" s="35"/>
      <c r="AB45" s="26"/>
      <c r="AC45" s="28"/>
      <c r="AD45" s="28"/>
      <c r="AE45" s="28"/>
      <c r="AF45" s="28"/>
      <c r="AG45" s="28"/>
      <c r="AH45" s="28"/>
      <c r="AI45" s="28"/>
      <c r="AJ45" s="28"/>
      <c r="AK45" s="28"/>
      <c r="AL45" s="26"/>
      <c r="AM45" s="35" t="s">
        <v>113</v>
      </c>
      <c r="AN45" s="26"/>
      <c r="AO45" s="28">
        <f>AttachedInformCultIndNonSpace!W32</f>
        <v>0</v>
      </c>
      <c r="AP45" s="28">
        <f>AttachedInformCultIndNonSpace!AU32</f>
        <v>0</v>
      </c>
      <c r="AQ45" s="28">
        <f>AttachedInformCultIndNonSpace!BS32</f>
        <v>0</v>
      </c>
      <c r="AR45" s="28">
        <f>AttachedInformCultIndNonSpace!CQ32</f>
        <v>0</v>
      </c>
      <c r="AS45" s="28">
        <f>AttachedInformCultIndNonSpace!DO32</f>
        <v>0</v>
      </c>
      <c r="AT45" s="28">
        <f>AttachedInformCultIndNonSpace!EM32</f>
        <v>0</v>
      </c>
      <c r="AU45" s="28">
        <f>AttachedInformCultIndNonSpace!FK32</f>
        <v>0</v>
      </c>
      <c r="AX45" s="26"/>
      <c r="AY45" s="35" t="s">
        <v>113</v>
      </c>
      <c r="AZ45" s="26"/>
      <c r="BA45" s="28">
        <f>AttachedOfficesNonSpace!W32</f>
        <v>0</v>
      </c>
      <c r="BB45" s="28">
        <f>AttachedOfficesNonSpace!AU32</f>
        <v>0.5</v>
      </c>
      <c r="BC45" s="28">
        <f>AttachedOfficesNonSpace!BS32</f>
        <v>1</v>
      </c>
      <c r="BD45" s="28">
        <f>AttachedOfficesNonSpace!CQ32</f>
        <v>0</v>
      </c>
      <c r="BE45" s="28">
        <f>AttachedOfficesNonSpace!DO32</f>
        <v>0.1</v>
      </c>
      <c r="BF45" s="28">
        <f>AttachedOfficesNonSpace!EM32</f>
        <v>0.3</v>
      </c>
      <c r="BG45" s="28">
        <f>AttachedOfficesNonSpace!FK32</f>
        <v>0.2</v>
      </c>
      <c r="BJ45" s="26"/>
      <c r="BK45" s="35" t="s">
        <v>113</v>
      </c>
      <c r="BL45" s="26"/>
      <c r="BM45" s="28">
        <f>EducServNonSpace!W32</f>
        <v>0</v>
      </c>
      <c r="BN45" s="28">
        <f>EducServNonSpace!AU32</f>
        <v>0.3</v>
      </c>
      <c r="BO45" s="28">
        <f>EducServNonSpace!BS32</f>
        <v>0.4</v>
      </c>
      <c r="BP45" s="28">
        <f>EducServNonSpace!CQ32</f>
        <v>0</v>
      </c>
      <c r="BQ45" s="28">
        <f>EducServNonSpace!DO32</f>
        <v>0</v>
      </c>
      <c r="BR45" s="28">
        <f>EducServNonSpace!EM32</f>
        <v>0.1</v>
      </c>
      <c r="BS45" s="28">
        <f>EducServNonSpace!FK32</f>
        <v>0.1</v>
      </c>
      <c r="BV45" s="26"/>
      <c r="BW45" s="35" t="s">
        <v>113</v>
      </c>
      <c r="BX45" s="26"/>
      <c r="BY45" s="28">
        <f>HeaSocNonSpace!W32</f>
        <v>0</v>
      </c>
      <c r="BZ45" s="28">
        <f>HeaSocNonSpace!AU32</f>
        <v>1.3</v>
      </c>
      <c r="CA45" s="28">
        <f>HeaSocNonSpace!BS32</f>
        <v>4.6</v>
      </c>
      <c r="CB45" s="28">
        <f>HeaSocNonSpace!CQ32</f>
        <v>0.1</v>
      </c>
      <c r="CC45" s="28">
        <f>HeaSocNonSpace!DO32</f>
        <v>0.1</v>
      </c>
      <c r="CD45" s="28">
        <f>HeaSocNonSpace!EM32</f>
        <v>0.8</v>
      </c>
      <c r="CE45" s="28">
        <f>HeaSocNonSpace!FK32</f>
        <v>0.5</v>
      </c>
      <c r="CH45" s="26"/>
      <c r="CI45" s="35" t="s">
        <v>113</v>
      </c>
      <c r="CJ45" s="26"/>
      <c r="CK45" s="28">
        <f>ArtsNonSpace!W32</f>
        <v>0</v>
      </c>
      <c r="CL45" s="28">
        <f>ArtsNonSpace!AU32</f>
        <v>0</v>
      </c>
      <c r="CM45" s="28">
        <f>ArtsNonSpace!BS32</f>
        <v>0</v>
      </c>
      <c r="CN45" s="28">
        <f>ArtsNonSpace!CQ32</f>
        <v>0</v>
      </c>
      <c r="CO45" s="28">
        <f>ArtsNonSpace!DO32</f>
        <v>0</v>
      </c>
      <c r="CP45" s="28">
        <f>ArtsNonSpace!EM32</f>
        <v>0</v>
      </c>
      <c r="CQ45" s="28">
        <f>ArtsNonSpace!FK32</f>
        <v>0</v>
      </c>
      <c r="CT45" s="26"/>
      <c r="CU45" s="35" t="s">
        <v>113</v>
      </c>
      <c r="CV45" s="26"/>
      <c r="CW45" s="28">
        <f>AcommFoodNonSpace!W32</f>
        <v>0</v>
      </c>
      <c r="CX45" s="28">
        <f>AcommFoodNonSpace!AU32</f>
        <v>0.2</v>
      </c>
      <c r="CY45" s="28">
        <f>AcommFoodNonSpace!BS32</f>
        <v>0.4</v>
      </c>
      <c r="CZ45" s="28">
        <f>AcommFoodNonSpace!CQ32</f>
        <v>0</v>
      </c>
      <c r="DA45" s="28">
        <f>AcommFoodNonSpace!DO32</f>
        <v>0</v>
      </c>
      <c r="DB45" s="28">
        <f>AcommFoodNonSpace!EM32</f>
        <v>0.2</v>
      </c>
      <c r="DC45" s="28">
        <f>AcommFoodNonSpace!FK32</f>
        <v>0.2</v>
      </c>
      <c r="DF45" s="26"/>
      <c r="DG45" s="35" t="s">
        <v>113</v>
      </c>
      <c r="DH45" s="26"/>
      <c r="DI45" s="28">
        <f>OthersNonSpace!W32</f>
        <v>0</v>
      </c>
      <c r="DJ45" s="28">
        <f>OthersNonSpace!AU32</f>
        <v>0</v>
      </c>
      <c r="DK45" s="28">
        <f>OthersNonSpace!BS32</f>
        <v>0</v>
      </c>
      <c r="DL45" s="28">
        <f>OthersNonSpace!CQ32</f>
        <v>0</v>
      </c>
      <c r="DM45" s="28">
        <f>OthersNonSpace!DO32</f>
        <v>0</v>
      </c>
      <c r="DN45" s="28">
        <f>OthersNonSpace!EM32</f>
        <v>0</v>
      </c>
      <c r="DO45" s="28">
        <f>OthersNonSpace!FK32</f>
        <v>0</v>
      </c>
    </row>
    <row r="46" ht="14.5" spans="1:119">
      <c r="A46" s="26"/>
      <c r="B46" s="26"/>
      <c r="C46" s="32" t="s">
        <v>61</v>
      </c>
      <c r="D46" s="26"/>
      <c r="E46" s="28">
        <f>'Attached_WholesaleTradeNon-Sp'!W33</f>
        <v>0</v>
      </c>
      <c r="F46" s="28">
        <f>'Attached_WholesaleTradeNon-Sp'!AU33</f>
        <v>0</v>
      </c>
      <c r="G46" s="28">
        <f>'Attached_WholesaleTradeNon-Sp'!BS33</f>
        <v>0</v>
      </c>
      <c r="H46" s="28">
        <f>'Attached_WholesaleTradeNon-Sp'!CQ33</f>
        <v>0</v>
      </c>
      <c r="I46" s="28">
        <f>'Attached_WholesaleTradeNon-Sp'!DO33</f>
        <v>0</v>
      </c>
      <c r="J46" s="28">
        <f>'Attached_WholesaleTradeNon-Sp'!EM33</f>
        <v>0</v>
      </c>
      <c r="K46" s="28">
        <f>'Attached_WholesaleTradeNon-Sp'!FK33</f>
        <v>0</v>
      </c>
      <c r="L46" s="28"/>
      <c r="M46" s="28"/>
      <c r="N46" s="26"/>
      <c r="O46" s="32" t="s">
        <v>61</v>
      </c>
      <c r="P46" s="26"/>
      <c r="Q46" s="28">
        <f>'Attached_RetailTrade Non-Space'!W33</f>
        <v>0</v>
      </c>
      <c r="R46" s="28">
        <f>'Attached_RetailTrade Non-Space'!AU33</f>
        <v>0</v>
      </c>
      <c r="S46" s="28">
        <f>'Attached_RetailTrade Non-Space'!BS33</f>
        <v>0</v>
      </c>
      <c r="T46" s="28">
        <f>'Attached_RetailTrade Non-Space'!CQ33</f>
        <v>0</v>
      </c>
      <c r="U46" s="28">
        <f>'Attached_RetailTrade Non-Space'!DO33</f>
        <v>0</v>
      </c>
      <c r="V46" s="28">
        <f>'Attached_RetailTrade Non-Space'!EM33</f>
        <v>0</v>
      </c>
      <c r="W46" s="28">
        <f>'Attached_RetailTrade Non-Space'!FK33</f>
        <v>0</v>
      </c>
      <c r="X46" s="28"/>
      <c r="Y46" s="28"/>
      <c r="Z46" s="26"/>
      <c r="AA46" s="32"/>
      <c r="AB46" s="26"/>
      <c r="AC46" s="28"/>
      <c r="AD46" s="28"/>
      <c r="AE46" s="28"/>
      <c r="AF46" s="28"/>
      <c r="AG46" s="28"/>
      <c r="AH46" s="28"/>
      <c r="AI46" s="28"/>
      <c r="AJ46" s="28"/>
      <c r="AK46" s="28"/>
      <c r="AL46" s="26"/>
      <c r="AM46" s="32" t="s">
        <v>61</v>
      </c>
      <c r="AN46" s="26"/>
      <c r="AO46" s="28">
        <f>AttachedInformCultIndNonSpace!W33</f>
        <v>0</v>
      </c>
      <c r="AP46" s="28">
        <f>AttachedInformCultIndNonSpace!AU33</f>
        <v>0</v>
      </c>
      <c r="AQ46" s="28">
        <f>AttachedInformCultIndNonSpace!BS33</f>
        <v>0</v>
      </c>
      <c r="AR46" s="28">
        <f>AttachedInformCultIndNonSpace!CQ33</f>
        <v>0</v>
      </c>
      <c r="AS46" s="28">
        <f>AttachedInformCultIndNonSpace!DO33</f>
        <v>0</v>
      </c>
      <c r="AT46" s="28">
        <f>AttachedInformCultIndNonSpace!EM33</f>
        <v>0</v>
      </c>
      <c r="AU46" s="28">
        <f>AttachedInformCultIndNonSpace!FK33</f>
        <v>0</v>
      </c>
      <c r="AX46" s="26"/>
      <c r="AY46" s="32" t="s">
        <v>61</v>
      </c>
      <c r="AZ46" s="26"/>
      <c r="BA46" s="28">
        <f>AttachedOfficesNonSpace!W33</f>
        <v>0</v>
      </c>
      <c r="BB46" s="28">
        <f>AttachedOfficesNonSpace!AU33</f>
        <v>0</v>
      </c>
      <c r="BC46" s="28">
        <f>AttachedOfficesNonSpace!BS33</f>
        <v>0</v>
      </c>
      <c r="BD46" s="28">
        <f>AttachedOfficesNonSpace!CQ33</f>
        <v>0</v>
      </c>
      <c r="BE46" s="28">
        <f>AttachedOfficesNonSpace!DO33</f>
        <v>0</v>
      </c>
      <c r="BF46" s="28">
        <f>AttachedOfficesNonSpace!EM33</f>
        <v>0</v>
      </c>
      <c r="BG46" s="28">
        <f>AttachedOfficesNonSpace!FK33</f>
        <v>0</v>
      </c>
      <c r="BJ46" s="26"/>
      <c r="BK46" s="32" t="s">
        <v>61</v>
      </c>
      <c r="BL46" s="26"/>
      <c r="BM46" s="28">
        <f>EducServNonSpace!W33</f>
        <v>0</v>
      </c>
      <c r="BN46" s="28">
        <f>EducServNonSpace!AU33</f>
        <v>0</v>
      </c>
      <c r="BO46" s="28">
        <f>EducServNonSpace!BS33</f>
        <v>0</v>
      </c>
      <c r="BP46" s="28">
        <f>EducServNonSpace!CQ33</f>
        <v>0</v>
      </c>
      <c r="BQ46" s="28">
        <f>EducServNonSpace!DO33</f>
        <v>0</v>
      </c>
      <c r="BR46" s="28">
        <f>EducServNonSpace!EM33</f>
        <v>0</v>
      </c>
      <c r="BS46" s="28">
        <f>EducServNonSpace!FK33</f>
        <v>0</v>
      </c>
      <c r="BV46" s="26"/>
      <c r="BW46" s="32" t="s">
        <v>61</v>
      </c>
      <c r="BX46" s="26"/>
      <c r="BY46" s="28">
        <f>HeaSocNonSpace!W33</f>
        <v>0</v>
      </c>
      <c r="BZ46" s="28">
        <f>HeaSocNonSpace!AU33</f>
        <v>0</v>
      </c>
      <c r="CA46" s="28">
        <f>HeaSocNonSpace!BS33</f>
        <v>0</v>
      </c>
      <c r="CB46" s="28">
        <f>HeaSocNonSpace!CQ33</f>
        <v>0</v>
      </c>
      <c r="CC46" s="28">
        <f>HeaSocNonSpace!DO33</f>
        <v>0</v>
      </c>
      <c r="CD46" s="28">
        <f>HeaSocNonSpace!EM33</f>
        <v>0</v>
      </c>
      <c r="CE46" s="28">
        <f>HeaSocNonSpace!FK33</f>
        <v>0</v>
      </c>
      <c r="CH46" s="26"/>
      <c r="CI46" s="32" t="s">
        <v>61</v>
      </c>
      <c r="CJ46" s="26"/>
      <c r="CK46" s="28">
        <f>ArtsNonSpace!W33</f>
        <v>0</v>
      </c>
      <c r="CL46" s="28">
        <f>ArtsNonSpace!AU33</f>
        <v>0</v>
      </c>
      <c r="CM46" s="28">
        <f>ArtsNonSpace!BS33</f>
        <v>0</v>
      </c>
      <c r="CN46" s="28">
        <f>ArtsNonSpace!CQ33</f>
        <v>0</v>
      </c>
      <c r="CO46" s="28">
        <f>ArtsNonSpace!DO33</f>
        <v>0</v>
      </c>
      <c r="CP46" s="28">
        <f>ArtsNonSpace!EM33</f>
        <v>0</v>
      </c>
      <c r="CQ46" s="28">
        <f>ArtsNonSpace!FK33</f>
        <v>0</v>
      </c>
      <c r="CT46" s="26"/>
      <c r="CU46" s="32" t="s">
        <v>61</v>
      </c>
      <c r="CV46" s="26"/>
      <c r="CW46" s="28">
        <f>AcommFoodNonSpace!W33</f>
        <v>0</v>
      </c>
      <c r="CX46" s="28">
        <f>AcommFoodNonSpace!AU33</f>
        <v>0</v>
      </c>
      <c r="CY46" s="28">
        <f>AcommFoodNonSpace!BS33</f>
        <v>0</v>
      </c>
      <c r="CZ46" s="28">
        <f>AcommFoodNonSpace!CQ33</f>
        <v>0</v>
      </c>
      <c r="DA46" s="28">
        <f>AcommFoodNonSpace!DO33</f>
        <v>0</v>
      </c>
      <c r="DB46" s="28">
        <f>AcommFoodNonSpace!EM33</f>
        <v>0</v>
      </c>
      <c r="DC46" s="28">
        <f>AcommFoodNonSpace!FK33</f>
        <v>0</v>
      </c>
      <c r="DF46" s="26"/>
      <c r="DG46" s="32" t="s">
        <v>61</v>
      </c>
      <c r="DH46" s="26"/>
      <c r="DI46" s="28">
        <f>OthersNonSpace!W33</f>
        <v>0</v>
      </c>
      <c r="DJ46" s="28">
        <f>OthersNonSpace!AU33</f>
        <v>0</v>
      </c>
      <c r="DK46" s="28">
        <f>OthersNonSpace!BS33</f>
        <v>0</v>
      </c>
      <c r="DL46" s="28">
        <f>OthersNonSpace!CQ33</f>
        <v>0</v>
      </c>
      <c r="DM46" s="28">
        <f>OthersNonSpace!DO33</f>
        <v>0</v>
      </c>
      <c r="DN46" s="28">
        <f>OthersNonSpace!EM33</f>
        <v>0</v>
      </c>
      <c r="DO46" s="28">
        <f>OthersNonSpace!FK33</f>
        <v>0</v>
      </c>
    </row>
    <row r="47" ht="14.5" spans="1:119">
      <c r="A47" s="26"/>
      <c r="B47" s="26"/>
      <c r="C47" s="31" t="s">
        <v>65</v>
      </c>
      <c r="D47" s="26"/>
      <c r="E47" s="28">
        <f>'Attached_WholesaleTradeNon-Sp'!W34</f>
        <v>0</v>
      </c>
      <c r="F47" s="28">
        <f>'Attached_WholesaleTradeNon-Sp'!AU34</f>
        <v>0</v>
      </c>
      <c r="G47" s="28">
        <f>'Attached_WholesaleTradeNon-Sp'!BS34</f>
        <v>0</v>
      </c>
      <c r="H47" s="28">
        <f>'Attached_WholesaleTradeNon-Sp'!CQ34</f>
        <v>0</v>
      </c>
      <c r="I47" s="28">
        <f>'Attached_WholesaleTradeNon-Sp'!DO34</f>
        <v>0</v>
      </c>
      <c r="J47" s="28">
        <f>'Attached_WholesaleTradeNon-Sp'!EM34</f>
        <v>0</v>
      </c>
      <c r="K47" s="28">
        <f>'Attached_WholesaleTradeNon-Sp'!FK34</f>
        <v>0</v>
      </c>
      <c r="L47" s="28"/>
      <c r="M47" s="28"/>
      <c r="N47" s="26"/>
      <c r="O47" s="31" t="s">
        <v>65</v>
      </c>
      <c r="P47" s="26"/>
      <c r="Q47" s="28">
        <f>'Attached_RetailTrade Non-Space'!W34</f>
        <v>0</v>
      </c>
      <c r="R47" s="28">
        <f>'Attached_RetailTrade Non-Space'!AU34</f>
        <v>0</v>
      </c>
      <c r="S47" s="28">
        <f>'Attached_RetailTrade Non-Space'!BS34</f>
        <v>0</v>
      </c>
      <c r="T47" s="28">
        <f>'Attached_RetailTrade Non-Space'!CQ34</f>
        <v>0</v>
      </c>
      <c r="U47" s="28">
        <f>'Attached_RetailTrade Non-Space'!DO34</f>
        <v>0</v>
      </c>
      <c r="V47" s="28">
        <f>'Attached_RetailTrade Non-Space'!EM34</f>
        <v>0</v>
      </c>
      <c r="W47" s="28">
        <f>'Attached_RetailTrade Non-Space'!FK34</f>
        <v>0</v>
      </c>
      <c r="X47" s="28"/>
      <c r="Y47" s="28"/>
      <c r="Z47" s="26"/>
      <c r="AA47" s="31"/>
      <c r="AB47" s="26"/>
      <c r="AC47" s="28"/>
      <c r="AD47" s="28"/>
      <c r="AE47" s="28"/>
      <c r="AF47" s="28"/>
      <c r="AG47" s="28"/>
      <c r="AH47" s="28"/>
      <c r="AI47" s="28"/>
      <c r="AJ47" s="28"/>
      <c r="AK47" s="28"/>
      <c r="AL47" s="26"/>
      <c r="AM47" s="31" t="s">
        <v>65</v>
      </c>
      <c r="AN47" s="26"/>
      <c r="AO47" s="28">
        <f>AttachedInformCultIndNonSpace!W34</f>
        <v>0</v>
      </c>
      <c r="AP47" s="28">
        <f>AttachedInformCultIndNonSpace!AU34</f>
        <v>0</v>
      </c>
      <c r="AQ47" s="28">
        <f>AttachedInformCultIndNonSpace!BS34</f>
        <v>0</v>
      </c>
      <c r="AR47" s="28">
        <f>AttachedInformCultIndNonSpace!CQ34</f>
        <v>0</v>
      </c>
      <c r="AS47" s="28">
        <f>AttachedInformCultIndNonSpace!DO34</f>
        <v>0</v>
      </c>
      <c r="AT47" s="28">
        <f>AttachedInformCultIndNonSpace!EM34</f>
        <v>0</v>
      </c>
      <c r="AU47" s="28">
        <f>AttachedInformCultIndNonSpace!FK34</f>
        <v>0</v>
      </c>
      <c r="AX47" s="26"/>
      <c r="AY47" s="31" t="s">
        <v>65</v>
      </c>
      <c r="AZ47" s="26"/>
      <c r="BA47" s="28">
        <f>AttachedOfficesNonSpace!W34</f>
        <v>0</v>
      </c>
      <c r="BB47" s="28">
        <f>AttachedOfficesNonSpace!AU34</f>
        <v>0</v>
      </c>
      <c r="BC47" s="28">
        <f>AttachedOfficesNonSpace!BS34</f>
        <v>0</v>
      </c>
      <c r="BD47" s="28">
        <f>AttachedOfficesNonSpace!CQ34</f>
        <v>0</v>
      </c>
      <c r="BE47" s="28">
        <f>AttachedOfficesNonSpace!DO34</f>
        <v>0</v>
      </c>
      <c r="BF47" s="28">
        <f>AttachedOfficesNonSpace!EM34</f>
        <v>0</v>
      </c>
      <c r="BG47" s="28">
        <f>AttachedOfficesNonSpace!FK34</f>
        <v>0</v>
      </c>
      <c r="BJ47" s="26"/>
      <c r="BK47" s="31" t="s">
        <v>65</v>
      </c>
      <c r="BL47" s="26"/>
      <c r="BM47" s="28">
        <f>EducServNonSpace!W34</f>
        <v>0</v>
      </c>
      <c r="BN47" s="28">
        <f>EducServNonSpace!AU34</f>
        <v>0</v>
      </c>
      <c r="BO47" s="28">
        <f>EducServNonSpace!BS34</f>
        <v>0</v>
      </c>
      <c r="BP47" s="28">
        <f>EducServNonSpace!CQ34</f>
        <v>0</v>
      </c>
      <c r="BQ47" s="28">
        <f>EducServNonSpace!DO34</f>
        <v>0</v>
      </c>
      <c r="BR47" s="28">
        <f>EducServNonSpace!EM34</f>
        <v>0</v>
      </c>
      <c r="BS47" s="28">
        <f>EducServNonSpace!FK34</f>
        <v>0</v>
      </c>
      <c r="BV47" s="26"/>
      <c r="BW47" s="31" t="s">
        <v>65</v>
      </c>
      <c r="BX47" s="26"/>
      <c r="BY47" s="28">
        <f>HeaSocNonSpace!W34</f>
        <v>0</v>
      </c>
      <c r="BZ47" s="28">
        <f>HeaSocNonSpace!AU34</f>
        <v>0</v>
      </c>
      <c r="CA47" s="28">
        <f>HeaSocNonSpace!BS34</f>
        <v>0</v>
      </c>
      <c r="CB47" s="28">
        <f>HeaSocNonSpace!CQ34</f>
        <v>0</v>
      </c>
      <c r="CC47" s="28">
        <f>HeaSocNonSpace!DO34</f>
        <v>0</v>
      </c>
      <c r="CD47" s="28">
        <f>HeaSocNonSpace!EM34</f>
        <v>0</v>
      </c>
      <c r="CE47" s="28">
        <f>HeaSocNonSpace!FK34</f>
        <v>0</v>
      </c>
      <c r="CH47" s="26"/>
      <c r="CI47" s="31" t="s">
        <v>65</v>
      </c>
      <c r="CJ47" s="26"/>
      <c r="CK47" s="28">
        <f>ArtsNonSpace!W34</f>
        <v>0</v>
      </c>
      <c r="CL47" s="28">
        <f>ArtsNonSpace!AU34</f>
        <v>0</v>
      </c>
      <c r="CM47" s="28">
        <f>ArtsNonSpace!BS34</f>
        <v>0</v>
      </c>
      <c r="CN47" s="28">
        <f>ArtsNonSpace!CQ34</f>
        <v>0</v>
      </c>
      <c r="CO47" s="28">
        <f>ArtsNonSpace!DO34</f>
        <v>0</v>
      </c>
      <c r="CP47" s="28">
        <f>ArtsNonSpace!EM34</f>
        <v>0</v>
      </c>
      <c r="CQ47" s="28">
        <f>ArtsNonSpace!FK34</f>
        <v>0</v>
      </c>
      <c r="CT47" s="26"/>
      <c r="CU47" s="31" t="s">
        <v>65</v>
      </c>
      <c r="CV47" s="26"/>
      <c r="CW47" s="28">
        <f>AcommFoodNonSpace!W34</f>
        <v>0</v>
      </c>
      <c r="CX47" s="28">
        <f>AcommFoodNonSpace!AU34</f>
        <v>0</v>
      </c>
      <c r="CY47" s="28">
        <f>AcommFoodNonSpace!BS34</f>
        <v>0</v>
      </c>
      <c r="CZ47" s="28">
        <f>AcommFoodNonSpace!CQ34</f>
        <v>0</v>
      </c>
      <c r="DA47" s="28">
        <f>AcommFoodNonSpace!DO34</f>
        <v>0</v>
      </c>
      <c r="DB47" s="28">
        <f>AcommFoodNonSpace!EM34</f>
        <v>0</v>
      </c>
      <c r="DC47" s="28">
        <f>AcommFoodNonSpace!FK34</f>
        <v>0</v>
      </c>
      <c r="DF47" s="26"/>
      <c r="DG47" s="31" t="s">
        <v>65</v>
      </c>
      <c r="DH47" s="26"/>
      <c r="DI47" s="28">
        <f>OthersNonSpace!W34</f>
        <v>0</v>
      </c>
      <c r="DJ47" s="28">
        <f>OthersNonSpace!AU34</f>
        <v>0</v>
      </c>
      <c r="DK47" s="28">
        <f>OthersNonSpace!BS34</f>
        <v>0</v>
      </c>
      <c r="DL47" s="28">
        <f>OthersNonSpace!CQ34</f>
        <v>0</v>
      </c>
      <c r="DM47" s="28">
        <f>OthersNonSpace!DO34</f>
        <v>0</v>
      </c>
      <c r="DN47" s="28">
        <f>OthersNonSpace!EM34</f>
        <v>0</v>
      </c>
      <c r="DO47" s="28">
        <f>OthersNonSpace!FK34</f>
        <v>0</v>
      </c>
    </row>
    <row r="48" ht="14.5" spans="1:119">
      <c r="A48" s="26"/>
      <c r="B48" s="26"/>
      <c r="C48" s="31" t="s">
        <v>70</v>
      </c>
      <c r="D48" s="26"/>
      <c r="E48" s="28">
        <f>'Attached_WholesaleTradeNon-Sp'!W35</f>
        <v>0</v>
      </c>
      <c r="F48" s="28">
        <f>'Attached_WholesaleTradeNon-Sp'!AU35</f>
        <v>0</v>
      </c>
      <c r="G48" s="28">
        <f>'Attached_WholesaleTradeNon-Sp'!BS35</f>
        <v>0</v>
      </c>
      <c r="H48" s="28">
        <f>'Attached_WholesaleTradeNon-Sp'!CQ35</f>
        <v>0</v>
      </c>
      <c r="I48" s="28">
        <f>'Attached_WholesaleTradeNon-Sp'!DO35</f>
        <v>0</v>
      </c>
      <c r="J48" s="28">
        <f>'Attached_WholesaleTradeNon-Sp'!EM35</f>
        <v>0</v>
      </c>
      <c r="K48" s="28">
        <f>'Attached_WholesaleTradeNon-Sp'!FK35</f>
        <v>0</v>
      </c>
      <c r="L48" s="28"/>
      <c r="M48" s="28"/>
      <c r="N48" s="26"/>
      <c r="O48" s="31" t="s">
        <v>70</v>
      </c>
      <c r="P48" s="26"/>
      <c r="Q48" s="28">
        <f>'Attached_RetailTrade Non-Space'!W35</f>
        <v>0</v>
      </c>
      <c r="R48" s="28">
        <f>'Attached_RetailTrade Non-Space'!AU35</f>
        <v>0</v>
      </c>
      <c r="S48" s="28">
        <f>'Attached_RetailTrade Non-Space'!BS35</f>
        <v>0</v>
      </c>
      <c r="T48" s="28">
        <f>'Attached_RetailTrade Non-Space'!CQ35</f>
        <v>0</v>
      </c>
      <c r="U48" s="28">
        <f>'Attached_RetailTrade Non-Space'!DO35</f>
        <v>0</v>
      </c>
      <c r="V48" s="28">
        <f>'Attached_RetailTrade Non-Space'!EM35</f>
        <v>0</v>
      </c>
      <c r="W48" s="28">
        <f>'Attached_RetailTrade Non-Space'!FK35</f>
        <v>0</v>
      </c>
      <c r="X48" s="28"/>
      <c r="Y48" s="28"/>
      <c r="Z48" s="26"/>
      <c r="AA48" s="31"/>
      <c r="AB48" s="26"/>
      <c r="AC48" s="28"/>
      <c r="AD48" s="28"/>
      <c r="AE48" s="28"/>
      <c r="AF48" s="28"/>
      <c r="AG48" s="28"/>
      <c r="AH48" s="28"/>
      <c r="AI48" s="28"/>
      <c r="AJ48" s="28"/>
      <c r="AK48" s="28"/>
      <c r="AL48" s="26"/>
      <c r="AM48" s="31" t="s">
        <v>70</v>
      </c>
      <c r="AN48" s="26"/>
      <c r="AO48" s="28">
        <f>AttachedInformCultIndNonSpace!W35</f>
        <v>0</v>
      </c>
      <c r="AP48" s="28">
        <f>AttachedInformCultIndNonSpace!AU35</f>
        <v>0</v>
      </c>
      <c r="AQ48" s="28">
        <f>AttachedInformCultIndNonSpace!BS35</f>
        <v>0</v>
      </c>
      <c r="AR48" s="28">
        <f>AttachedInformCultIndNonSpace!CQ35</f>
        <v>0</v>
      </c>
      <c r="AS48" s="28">
        <f>AttachedInformCultIndNonSpace!DO35</f>
        <v>0</v>
      </c>
      <c r="AT48" s="28">
        <f>AttachedInformCultIndNonSpace!EM35</f>
        <v>0</v>
      </c>
      <c r="AU48" s="28">
        <f>AttachedInformCultIndNonSpace!FK35</f>
        <v>0</v>
      </c>
      <c r="AX48" s="26"/>
      <c r="AY48" s="31" t="s">
        <v>70</v>
      </c>
      <c r="AZ48" s="26"/>
      <c r="BA48" s="28">
        <f>AttachedOfficesNonSpace!W35</f>
        <v>0</v>
      </c>
      <c r="BB48" s="28">
        <f>AttachedOfficesNonSpace!AU35</f>
        <v>0</v>
      </c>
      <c r="BC48" s="28">
        <f>AttachedOfficesNonSpace!BS35</f>
        <v>0</v>
      </c>
      <c r="BD48" s="28">
        <f>AttachedOfficesNonSpace!CQ35</f>
        <v>0</v>
      </c>
      <c r="BE48" s="28">
        <f>AttachedOfficesNonSpace!DO35</f>
        <v>0</v>
      </c>
      <c r="BF48" s="28">
        <f>AttachedOfficesNonSpace!EM35</f>
        <v>0</v>
      </c>
      <c r="BG48" s="28">
        <f>AttachedOfficesNonSpace!FK35</f>
        <v>0</v>
      </c>
      <c r="BJ48" s="26"/>
      <c r="BK48" s="31" t="s">
        <v>70</v>
      </c>
      <c r="BL48" s="26"/>
      <c r="BM48" s="28">
        <f>EducServNonSpace!W35</f>
        <v>0</v>
      </c>
      <c r="BN48" s="28">
        <f>EducServNonSpace!AU35</f>
        <v>0</v>
      </c>
      <c r="BO48" s="28">
        <f>EducServNonSpace!BS35</f>
        <v>0</v>
      </c>
      <c r="BP48" s="28">
        <f>EducServNonSpace!CQ35</f>
        <v>0</v>
      </c>
      <c r="BQ48" s="28">
        <f>EducServNonSpace!DO35</f>
        <v>0</v>
      </c>
      <c r="BR48" s="28">
        <f>EducServNonSpace!EM35</f>
        <v>0</v>
      </c>
      <c r="BS48" s="28">
        <f>EducServNonSpace!FK35</f>
        <v>0</v>
      </c>
      <c r="BV48" s="26"/>
      <c r="BW48" s="31" t="s">
        <v>70</v>
      </c>
      <c r="BX48" s="26"/>
      <c r="BY48" s="28">
        <f>HeaSocNonSpace!W35</f>
        <v>0</v>
      </c>
      <c r="BZ48" s="28">
        <f>HeaSocNonSpace!AU35</f>
        <v>0</v>
      </c>
      <c r="CA48" s="28">
        <f>HeaSocNonSpace!BS35</f>
        <v>0</v>
      </c>
      <c r="CB48" s="28">
        <f>HeaSocNonSpace!CQ35</f>
        <v>0</v>
      </c>
      <c r="CC48" s="28">
        <f>HeaSocNonSpace!DO35</f>
        <v>0</v>
      </c>
      <c r="CD48" s="28">
        <f>HeaSocNonSpace!EM35</f>
        <v>0</v>
      </c>
      <c r="CE48" s="28">
        <f>HeaSocNonSpace!FK35</f>
        <v>0</v>
      </c>
      <c r="CH48" s="26"/>
      <c r="CI48" s="31" t="s">
        <v>70</v>
      </c>
      <c r="CJ48" s="26"/>
      <c r="CK48" s="28">
        <f>ArtsNonSpace!W35</f>
        <v>0</v>
      </c>
      <c r="CL48" s="28">
        <f>ArtsNonSpace!AU35</f>
        <v>0</v>
      </c>
      <c r="CM48" s="28">
        <f>ArtsNonSpace!BS35</f>
        <v>0</v>
      </c>
      <c r="CN48" s="28">
        <f>ArtsNonSpace!CQ35</f>
        <v>0</v>
      </c>
      <c r="CO48" s="28">
        <f>ArtsNonSpace!DO35</f>
        <v>0</v>
      </c>
      <c r="CP48" s="28">
        <f>ArtsNonSpace!EM35</f>
        <v>0</v>
      </c>
      <c r="CQ48" s="28">
        <f>ArtsNonSpace!FK35</f>
        <v>0</v>
      </c>
      <c r="CT48" s="26"/>
      <c r="CU48" s="31" t="s">
        <v>70</v>
      </c>
      <c r="CV48" s="26"/>
      <c r="CW48" s="28">
        <f>AcommFoodNonSpace!W35</f>
        <v>0</v>
      </c>
      <c r="CX48" s="28">
        <f>AcommFoodNonSpace!AU35</f>
        <v>0</v>
      </c>
      <c r="CY48" s="28">
        <f>AcommFoodNonSpace!BS35</f>
        <v>0</v>
      </c>
      <c r="CZ48" s="28">
        <f>AcommFoodNonSpace!CQ35</f>
        <v>0</v>
      </c>
      <c r="DA48" s="28">
        <f>AcommFoodNonSpace!DO35</f>
        <v>0</v>
      </c>
      <c r="DB48" s="28">
        <f>AcommFoodNonSpace!EM35</f>
        <v>0</v>
      </c>
      <c r="DC48" s="28">
        <f>AcommFoodNonSpace!FK35</f>
        <v>0</v>
      </c>
      <c r="DF48" s="26"/>
      <c r="DG48" s="31" t="s">
        <v>70</v>
      </c>
      <c r="DH48" s="26"/>
      <c r="DI48" s="28">
        <f>OthersNonSpace!W35</f>
        <v>0</v>
      </c>
      <c r="DJ48" s="28">
        <f>OthersNonSpace!AU35</f>
        <v>0</v>
      </c>
      <c r="DK48" s="28">
        <f>OthersNonSpace!BS35</f>
        <v>0</v>
      </c>
      <c r="DL48" s="28">
        <f>OthersNonSpace!CQ35</f>
        <v>0</v>
      </c>
      <c r="DM48" s="28">
        <f>OthersNonSpace!DO35</f>
        <v>0</v>
      </c>
      <c r="DN48" s="28">
        <f>OthersNonSpace!EM35</f>
        <v>0</v>
      </c>
      <c r="DO48" s="28">
        <f>OthersNonSpace!FK35</f>
        <v>0</v>
      </c>
    </row>
    <row r="49" ht="14.5" spans="1:119">
      <c r="A49" s="26"/>
      <c r="B49" s="26"/>
      <c r="C49" s="31" t="s">
        <v>75</v>
      </c>
      <c r="D49" s="26"/>
      <c r="E49" s="28">
        <f t="shared" ref="E49:K49" si="20">E43-SUM(E44:E47)</f>
        <v>0.1</v>
      </c>
      <c r="F49" s="28">
        <f t="shared" si="20"/>
        <v>0</v>
      </c>
      <c r="G49" s="28">
        <f t="shared" si="20"/>
        <v>0.0999999999999996</v>
      </c>
      <c r="H49" s="28">
        <f t="shared" si="20"/>
        <v>0</v>
      </c>
      <c r="I49" s="28">
        <f t="shared" si="20"/>
        <v>0</v>
      </c>
      <c r="J49" s="28">
        <f t="shared" si="20"/>
        <v>0</v>
      </c>
      <c r="K49" s="28">
        <f t="shared" si="20"/>
        <v>0.1</v>
      </c>
      <c r="L49" s="28"/>
      <c r="M49" s="28"/>
      <c r="N49" s="26"/>
      <c r="O49" s="31" t="s">
        <v>75</v>
      </c>
      <c r="P49" s="26"/>
      <c r="Q49" s="28">
        <f>'Attached_RetailTrade Non-Space'!W36</f>
        <v>0.1</v>
      </c>
      <c r="R49" s="28">
        <f>'Attached_RetailTrade Non-Space'!AU36</f>
        <v>0.2</v>
      </c>
      <c r="S49" s="28">
        <f>'Attached_RetailTrade Non-Space'!BS36</f>
        <v>0.2</v>
      </c>
      <c r="T49" s="28">
        <f>'Attached_RetailTrade Non-Space'!CQ36</f>
        <v>0</v>
      </c>
      <c r="U49" s="28">
        <f>'Attached_RetailTrade Non-Space'!DO36</f>
        <v>0</v>
      </c>
      <c r="V49" s="28">
        <f>'Attached_RetailTrade Non-Space'!EM36</f>
        <v>0.1</v>
      </c>
      <c r="W49" s="28">
        <f>'Attached_RetailTrade Non-Space'!FK36</f>
        <v>0.1</v>
      </c>
      <c r="X49" s="28"/>
      <c r="Y49" s="28"/>
      <c r="Z49" s="26"/>
      <c r="AA49" s="31"/>
      <c r="AB49" s="26"/>
      <c r="AC49" s="28"/>
      <c r="AD49" s="28"/>
      <c r="AE49" s="28"/>
      <c r="AF49" s="28"/>
      <c r="AG49" s="28"/>
      <c r="AH49" s="28"/>
      <c r="AI49" s="28"/>
      <c r="AJ49" s="28"/>
      <c r="AK49" s="28"/>
      <c r="AL49" s="26"/>
      <c r="AM49" s="31" t="s">
        <v>75</v>
      </c>
      <c r="AN49" s="26"/>
      <c r="AO49" s="28">
        <f>AttachedInformCultIndNonSpace!W36</f>
        <v>0</v>
      </c>
      <c r="AP49" s="28">
        <f>AttachedInformCultIndNonSpace!AU36</f>
        <v>0</v>
      </c>
      <c r="AQ49" s="28">
        <f>AttachedInformCultIndNonSpace!BS36</f>
        <v>0</v>
      </c>
      <c r="AR49" s="28">
        <f>AttachedInformCultIndNonSpace!CQ36</f>
        <v>0</v>
      </c>
      <c r="AS49" s="28">
        <f>AttachedInformCultIndNonSpace!DO36</f>
        <v>0</v>
      </c>
      <c r="AT49" s="28">
        <f>AttachedInformCultIndNonSpace!EM36</f>
        <v>0</v>
      </c>
      <c r="AU49" s="28">
        <f>AttachedInformCultIndNonSpace!FK36</f>
        <v>0</v>
      </c>
      <c r="AX49" s="26"/>
      <c r="AY49" s="31" t="s">
        <v>75</v>
      </c>
      <c r="AZ49" s="26"/>
      <c r="BA49" s="28">
        <f>AttachedOfficesNonSpace!W36</f>
        <v>0.1</v>
      </c>
      <c r="BB49" s="28">
        <f>AttachedOfficesNonSpace!AU36</f>
        <v>0.6</v>
      </c>
      <c r="BC49" s="28">
        <f>AttachedOfficesNonSpace!BS36</f>
        <v>0.9</v>
      </c>
      <c r="BD49" s="28">
        <f>AttachedOfficesNonSpace!CQ36</f>
        <v>0.1</v>
      </c>
      <c r="BE49" s="28">
        <f>AttachedOfficesNonSpace!DO36</f>
        <v>0.1</v>
      </c>
      <c r="BF49" s="28">
        <f>AttachedOfficesNonSpace!EM36</f>
        <v>0.3</v>
      </c>
      <c r="BG49" s="28">
        <f>AttachedOfficesNonSpace!FK36</f>
        <v>0.2</v>
      </c>
      <c r="BJ49" s="26"/>
      <c r="BK49" s="31" t="s">
        <v>75</v>
      </c>
      <c r="BL49" s="26"/>
      <c r="BM49" s="28">
        <f>EducServNonSpace!W36</f>
        <v>0.1</v>
      </c>
      <c r="BN49" s="28">
        <f>EducServNonSpace!AU36</f>
        <v>0.2</v>
      </c>
      <c r="BO49" s="28">
        <f>EducServNonSpace!BS36</f>
        <v>0.3</v>
      </c>
      <c r="BP49" s="28">
        <f>EducServNonSpace!CQ36</f>
        <v>0</v>
      </c>
      <c r="BQ49" s="28">
        <f>EducServNonSpace!DO36</f>
        <v>0.1</v>
      </c>
      <c r="BR49" s="28">
        <f>EducServNonSpace!EM36</f>
        <v>0.1</v>
      </c>
      <c r="BS49" s="28">
        <f>EducServNonSpace!FK36</f>
        <v>0.1</v>
      </c>
      <c r="BV49" s="26"/>
      <c r="BW49" s="31" t="s">
        <v>75</v>
      </c>
      <c r="BX49" s="26"/>
      <c r="BY49" s="28">
        <f>HeaSocNonSpace!W36</f>
        <v>0.7</v>
      </c>
      <c r="BZ49" s="28">
        <f>HeaSocNonSpace!AU36</f>
        <v>0.9</v>
      </c>
      <c r="CA49" s="28">
        <f>HeaSocNonSpace!BS36</f>
        <v>2.9</v>
      </c>
      <c r="CB49" s="28">
        <f>HeaSocNonSpace!CQ36</f>
        <v>0.1</v>
      </c>
      <c r="CC49" s="28">
        <f>HeaSocNonSpace!DO36</f>
        <v>0.4</v>
      </c>
      <c r="CD49" s="28">
        <f>HeaSocNonSpace!EM36</f>
        <v>0.9</v>
      </c>
      <c r="CE49" s="28">
        <f>HeaSocNonSpace!FK36</f>
        <v>0.7</v>
      </c>
      <c r="CH49" s="26"/>
      <c r="CI49" s="31" t="s">
        <v>75</v>
      </c>
      <c r="CJ49" s="26"/>
      <c r="CK49" s="28">
        <f>ArtsNonSpace!W36</f>
        <v>0</v>
      </c>
      <c r="CL49" s="28">
        <f>ArtsNonSpace!AU36</f>
        <v>0</v>
      </c>
      <c r="CM49" s="28">
        <f>ArtsNonSpace!BS36</f>
        <v>0</v>
      </c>
      <c r="CN49" s="28">
        <f>ArtsNonSpace!CQ36</f>
        <v>0</v>
      </c>
      <c r="CO49" s="28">
        <f>ArtsNonSpace!DO36</f>
        <v>0</v>
      </c>
      <c r="CP49" s="28">
        <f>ArtsNonSpace!EM36</f>
        <v>0</v>
      </c>
      <c r="CQ49" s="28">
        <f>ArtsNonSpace!FK36</f>
        <v>0</v>
      </c>
      <c r="CT49" s="26"/>
      <c r="CU49" s="31" t="s">
        <v>75</v>
      </c>
      <c r="CV49" s="26"/>
      <c r="CW49" s="28">
        <f>AcommFoodNonSpace!W36</f>
        <v>0.1</v>
      </c>
      <c r="CX49" s="28">
        <f>AcommFoodNonSpace!AU36</f>
        <v>0.3</v>
      </c>
      <c r="CY49" s="28">
        <f>AcommFoodNonSpace!BS36</f>
        <v>0.1</v>
      </c>
      <c r="CZ49" s="28">
        <f>AcommFoodNonSpace!CQ36</f>
        <v>0</v>
      </c>
      <c r="DA49" s="28">
        <f>AcommFoodNonSpace!DO36</f>
        <v>0</v>
      </c>
      <c r="DB49" s="28">
        <f>AcommFoodNonSpace!EM36</f>
        <v>0.2</v>
      </c>
      <c r="DC49" s="28">
        <f>AcommFoodNonSpace!FK36</f>
        <v>0.1</v>
      </c>
      <c r="DF49" s="26"/>
      <c r="DG49" s="31" t="s">
        <v>75</v>
      </c>
      <c r="DH49" s="26"/>
      <c r="DI49" s="28">
        <f>OthersNonSpace!W36</f>
        <v>0</v>
      </c>
      <c r="DJ49" s="28">
        <f>OthersNonSpace!AU36</f>
        <v>0</v>
      </c>
      <c r="DK49" s="28">
        <f>OthersNonSpace!BS36</f>
        <v>0</v>
      </c>
      <c r="DL49" s="28">
        <f>OthersNonSpace!CQ36</f>
        <v>0</v>
      </c>
      <c r="DM49" s="28">
        <f>OthersNonSpace!DO36</f>
        <v>0</v>
      </c>
      <c r="DN49" s="28">
        <f>OthersNonSpace!EM36</f>
        <v>0</v>
      </c>
      <c r="DO49" s="28">
        <f>OthersNonSpace!FK36</f>
        <v>0</v>
      </c>
    </row>
    <row r="50" ht="14.5" spans="1:119">
      <c r="A50" s="28"/>
      <c r="B50" s="26" t="s">
        <v>80</v>
      </c>
      <c r="C50" s="29" t="s">
        <v>30</v>
      </c>
      <c r="D50" s="26"/>
      <c r="E50" s="30">
        <f>'Attached_WholesaleTradeNon-Sp'!W52</f>
        <v>0.1</v>
      </c>
      <c r="F50" s="30">
        <f>'Attached_WholesaleTradeNon-Sp'!AU52</f>
        <v>0.6</v>
      </c>
      <c r="G50" s="30">
        <f>'Attached_WholesaleTradeNon-Sp'!BS52</f>
        <v>1.3</v>
      </c>
      <c r="H50" s="30">
        <f>'Attached_WholesaleTradeNon-Sp'!CQ52</f>
        <v>0.1</v>
      </c>
      <c r="I50" s="30">
        <f>'Attached_WholesaleTradeNon-Sp'!DO52</f>
        <v>0.2</v>
      </c>
      <c r="J50" s="30">
        <f>'Attached_WholesaleTradeNon-Sp'!EM52</f>
        <v>0.6</v>
      </c>
      <c r="K50" s="30">
        <f>'Attached_WholesaleTradeNon-Sp'!FK52</f>
        <v>0.3</v>
      </c>
      <c r="L50" s="30"/>
      <c r="M50" s="30"/>
      <c r="N50" s="26" t="s">
        <v>80</v>
      </c>
      <c r="O50" s="29" t="s">
        <v>495</v>
      </c>
      <c r="P50" s="26"/>
      <c r="Q50" s="30">
        <f>'Attached_RetailTrade Non-Space'!W52</f>
        <v>0.4</v>
      </c>
      <c r="R50" s="30">
        <f>'Attached_RetailTrade Non-Space'!AU52</f>
        <v>1.6</v>
      </c>
      <c r="S50" s="30">
        <f>SUM(S51:S56)</f>
        <v>3.8</v>
      </c>
      <c r="T50" s="30">
        <f t="shared" ref="T50:W50" si="21">SUM(T51:T56)</f>
        <v>0.2</v>
      </c>
      <c r="U50" s="30">
        <f t="shared" si="21"/>
        <v>0.4</v>
      </c>
      <c r="V50" s="30">
        <f t="shared" si="21"/>
        <v>1.7</v>
      </c>
      <c r="W50" s="30">
        <f t="shared" si="21"/>
        <v>0.9</v>
      </c>
      <c r="X50" s="30"/>
      <c r="Y50" s="30"/>
      <c r="Z50" s="26" t="s">
        <v>80</v>
      </c>
      <c r="AA50" s="29" t="s">
        <v>496</v>
      </c>
      <c r="AB50" s="26"/>
      <c r="AC50" s="30">
        <f>AttachedTransWarehouseNonspace!W37</f>
        <v>0.1</v>
      </c>
      <c r="AD50" s="30">
        <f>AttachedTransWarehouseNonspace!AU37</f>
        <v>0.4</v>
      </c>
      <c r="AE50" s="30">
        <f>AttachedTransWarehouseNonspace!BS37</f>
        <v>0.5</v>
      </c>
      <c r="AF50" s="30">
        <f>AttachedTransWarehouseNonspace!CQ37</f>
        <v>0.1</v>
      </c>
      <c r="AG50" s="30">
        <f>AttachedTransWarehouseNonspace!DO37</f>
        <v>0.1</v>
      </c>
      <c r="AH50" s="30">
        <f>AttachedTransWarehouseNonspace!EM37</f>
        <v>0.3</v>
      </c>
      <c r="AI50" s="30">
        <f>AttachedTransWarehouseNonspace!FK37</f>
        <v>0.1</v>
      </c>
      <c r="AJ50" s="30"/>
      <c r="AK50" s="30"/>
      <c r="AL50" s="26" t="s">
        <v>80</v>
      </c>
      <c r="AM50" s="29" t="s">
        <v>497</v>
      </c>
      <c r="AN50" s="26"/>
      <c r="AO50" s="30">
        <f>AttachedInformCultIndNonSpace!W52</f>
        <v>0</v>
      </c>
      <c r="AP50" s="30">
        <f>AttachedInformCultIndNonSpace!AU52</f>
        <v>0.3</v>
      </c>
      <c r="AQ50" s="30">
        <f>AttachedInformCultIndNonSpace!BS52</f>
        <v>0.6</v>
      </c>
      <c r="AR50" s="30">
        <f>AttachedInformCultIndNonSpace!CQ52</f>
        <v>0</v>
      </c>
      <c r="AS50" s="30">
        <f>AttachedInformCultIndNonSpace!DO52</f>
        <v>0</v>
      </c>
      <c r="AT50" s="30">
        <f>AttachedInformCultIndNonSpace!EM52</f>
        <v>0.2</v>
      </c>
      <c r="AU50" s="30">
        <f>AttachedInformCultIndNonSpace!FK52</f>
        <v>0.1</v>
      </c>
      <c r="AX50" s="26" t="s">
        <v>80</v>
      </c>
      <c r="AY50" s="29" t="s">
        <v>498</v>
      </c>
      <c r="AZ50" s="26"/>
      <c r="BA50" s="30">
        <f>AttachedOfficesNonSpace!W52</f>
        <v>0.2</v>
      </c>
      <c r="BB50" s="30">
        <f>AttachedOfficesNonSpace!AU52</f>
        <v>1.8</v>
      </c>
      <c r="BC50" s="30">
        <f>AttachedOfficesNonSpace!BS52</f>
        <v>4.9</v>
      </c>
      <c r="BD50" s="30">
        <f>AttachedOfficesNonSpace!CQ52</f>
        <v>0.3</v>
      </c>
      <c r="BE50" s="30">
        <f>AttachedOfficesNonSpace!DO52</f>
        <v>0.4</v>
      </c>
      <c r="BF50" s="30">
        <f>AttachedOfficesNonSpace!EM52</f>
        <v>1.8</v>
      </c>
      <c r="BG50" s="30">
        <f>AttachedOfficesNonSpace!FK52</f>
        <v>1</v>
      </c>
      <c r="BJ50" s="26" t="s">
        <v>80</v>
      </c>
      <c r="BK50" s="29" t="s">
        <v>499</v>
      </c>
      <c r="BL50" s="26"/>
      <c r="BM50" s="30">
        <f>EducServNonSpace!W52</f>
        <v>0.4</v>
      </c>
      <c r="BN50" s="30">
        <f>EducServNonSpace!AU52</f>
        <v>1.7</v>
      </c>
      <c r="BO50" s="30">
        <f>EducServNonSpace!BS52</f>
        <v>3.8</v>
      </c>
      <c r="BP50" s="30">
        <f>EducServNonSpace!CQ52</f>
        <v>0.3</v>
      </c>
      <c r="BQ50" s="30">
        <f>EducServNonSpace!DO52</f>
        <v>0.5</v>
      </c>
      <c r="BR50" s="30">
        <f>EducServNonSpace!EM52</f>
        <v>1.5</v>
      </c>
      <c r="BS50" s="30">
        <f>EducServNonSpace!FK52</f>
        <v>0.7</v>
      </c>
      <c r="BV50" s="26" t="s">
        <v>80</v>
      </c>
      <c r="BW50" s="29" t="s">
        <v>500</v>
      </c>
      <c r="BX50" s="26"/>
      <c r="BY50" s="30">
        <f>HeaSocNonSpace!W52</f>
        <v>1</v>
      </c>
      <c r="BZ50" s="30">
        <f>HeaSocNonSpace!AU52</f>
        <v>6</v>
      </c>
      <c r="CA50" s="30">
        <f>HeaSocNonSpace!BS52</f>
        <v>9.4</v>
      </c>
      <c r="CB50" s="30">
        <f>HeaSocNonSpace!CQ52</f>
        <v>0.7</v>
      </c>
      <c r="CC50" s="30">
        <f>HeaSocNonSpace!DO52</f>
        <v>1.1</v>
      </c>
      <c r="CD50" s="30">
        <f>HeaSocNonSpace!EM52</f>
        <v>5</v>
      </c>
      <c r="CE50" s="30">
        <f>HeaSocNonSpace!FK52</f>
        <v>2.8</v>
      </c>
      <c r="CH50" s="26" t="s">
        <v>80</v>
      </c>
      <c r="CI50" s="29" t="s">
        <v>501</v>
      </c>
      <c r="CJ50" s="26"/>
      <c r="CK50" s="30">
        <f>ArtsNonSpace!W52</f>
        <v>0</v>
      </c>
      <c r="CL50" s="30">
        <f>ArtsNonSpace!AU52</f>
        <v>0.3</v>
      </c>
      <c r="CM50" s="30">
        <f>ArtsNonSpace!BS52</f>
        <v>0.6</v>
      </c>
      <c r="CN50" s="30">
        <f>ArtsNonSpace!CQ52</f>
        <v>0</v>
      </c>
      <c r="CO50" s="30">
        <f>ArtsNonSpace!DO52</f>
        <v>0</v>
      </c>
      <c r="CP50" s="30">
        <f>ArtsNonSpace!EM52</f>
        <v>0.2</v>
      </c>
      <c r="CQ50" s="30">
        <f>ArtsNonSpace!FK52</f>
        <v>0.1</v>
      </c>
      <c r="CT50" s="26" t="s">
        <v>80</v>
      </c>
      <c r="CU50" s="29" t="s">
        <v>502</v>
      </c>
      <c r="CV50" s="26"/>
      <c r="CW50" s="30">
        <f>AcommFoodNonSpace!W52</f>
        <v>0.2</v>
      </c>
      <c r="CX50" s="30">
        <f>AcommFoodNonSpace!AU52</f>
        <v>0.8</v>
      </c>
      <c r="CY50" s="30">
        <f>AcommFoodNonSpace!BS52</f>
        <v>2.1</v>
      </c>
      <c r="CZ50" s="30">
        <f>AcommFoodNonSpace!CQ52</f>
        <v>0.1</v>
      </c>
      <c r="DA50" s="30">
        <f>AcommFoodNonSpace!DO52</f>
        <v>0.2</v>
      </c>
      <c r="DB50" s="30">
        <f>AcommFoodNonSpace!EM52</f>
        <v>1.2</v>
      </c>
      <c r="DC50" s="30">
        <f>AcommFoodNonSpace!FK52</f>
        <v>0.9</v>
      </c>
      <c r="DF50" s="26" t="s">
        <v>80</v>
      </c>
      <c r="DG50" s="29" t="s">
        <v>503</v>
      </c>
      <c r="DH50" s="26"/>
      <c r="DI50" s="30">
        <f>OthersNonSpace!W52</f>
        <v>0</v>
      </c>
      <c r="DJ50" s="30">
        <f>OthersNonSpace!AU52</f>
        <v>0.1</v>
      </c>
      <c r="DK50" s="30">
        <f>OthersNonSpace!BS52</f>
        <v>0.4</v>
      </c>
      <c r="DL50" s="30">
        <f>OthersNonSpace!CQ52</f>
        <v>0</v>
      </c>
      <c r="DM50" s="30">
        <f>OthersNonSpace!DO52</f>
        <v>0</v>
      </c>
      <c r="DN50" s="30">
        <f>OthersNonSpace!EM52</f>
        <v>0.1</v>
      </c>
      <c r="DO50" s="30">
        <f>OthersNonSpace!FK52</f>
        <v>0.1</v>
      </c>
    </row>
    <row r="51" ht="14.5" spans="1:119">
      <c r="A51" s="26"/>
      <c r="B51" s="26"/>
      <c r="C51" s="31" t="s">
        <v>35</v>
      </c>
      <c r="D51" s="26"/>
      <c r="E51" s="28">
        <f>'Attached_WholesaleTradeNon-Sp'!W54</f>
        <v>0</v>
      </c>
      <c r="F51" s="28">
        <f>'Attached_WholesaleTradeNon-Sp'!AU54</f>
        <v>0.1</v>
      </c>
      <c r="G51" s="28">
        <f>'Attached_WholesaleTradeNon-Sp'!BS54</f>
        <v>0.1</v>
      </c>
      <c r="H51" s="28">
        <f>'Attached_WholesaleTradeNon-Sp'!CQ54</f>
        <v>0</v>
      </c>
      <c r="I51" s="28">
        <f>'Attached_WholesaleTradeNon-Sp'!DO54</f>
        <v>0</v>
      </c>
      <c r="J51" s="28">
        <f>'Attached_WholesaleTradeNon-Sp'!EM54</f>
        <v>0</v>
      </c>
      <c r="K51" s="28">
        <f>'Attached_WholesaleTradeNon-Sp'!FK54</f>
        <v>0</v>
      </c>
      <c r="L51" s="28"/>
      <c r="M51" s="28"/>
      <c r="N51" s="26"/>
      <c r="O51" s="31" t="s">
        <v>35</v>
      </c>
      <c r="P51" s="26"/>
      <c r="Q51" s="28">
        <f>'Attached_RetailTrade Non-Space'!W54</f>
        <v>0</v>
      </c>
      <c r="R51" s="28">
        <f>'Attached_RetailTrade Non-Space'!AU54</f>
        <v>0.2</v>
      </c>
      <c r="S51" s="28">
        <f>'Attached_RetailTrade Non-Space'!BS54</f>
        <v>0.2</v>
      </c>
      <c r="T51" s="28">
        <f>'Attached_RetailTrade Non-Space'!CQ54</f>
        <v>0</v>
      </c>
      <c r="U51" s="28">
        <f>'Attached_RetailTrade Non-Space'!DO54</f>
        <v>0</v>
      </c>
      <c r="V51" s="28">
        <f>'Attached_RetailTrade Non-Space'!EM54</f>
        <v>0</v>
      </c>
      <c r="W51" s="28">
        <f>'Attached_RetailTrade Non-Space'!FK54</f>
        <v>0</v>
      </c>
      <c r="X51" s="28"/>
      <c r="Y51" s="28"/>
      <c r="Z51" s="26"/>
      <c r="AA51" s="31" t="s">
        <v>35</v>
      </c>
      <c r="AB51" s="26"/>
      <c r="AC51" s="28">
        <f>AttachedTransWarehouseNonspace!W39</f>
        <v>0</v>
      </c>
      <c r="AD51" s="28">
        <f>AttachedTransWarehouseNonspace!AU39</f>
        <v>0</v>
      </c>
      <c r="AE51" s="28">
        <f>AttachedTransWarehouseNonspace!BS39</f>
        <v>0</v>
      </c>
      <c r="AF51" s="28">
        <f>AttachedTransWarehouseNonspace!CQ39</f>
        <v>0</v>
      </c>
      <c r="AG51" s="28">
        <f>AttachedTransWarehouseNonspace!DO39</f>
        <v>0</v>
      </c>
      <c r="AH51" s="28">
        <f>AttachedTransWarehouseNonspace!EM39</f>
        <v>0</v>
      </c>
      <c r="AI51" s="28">
        <f>AttachedTransWarehouseNonspace!FK39</f>
        <v>0</v>
      </c>
      <c r="AJ51" s="28"/>
      <c r="AK51" s="28"/>
      <c r="AL51" s="26"/>
      <c r="AM51" s="31" t="s">
        <v>35</v>
      </c>
      <c r="AN51" s="26"/>
      <c r="AO51" s="28">
        <f>AttachedInformCultIndNonSpace!W54</f>
        <v>0</v>
      </c>
      <c r="AP51" s="28">
        <f>AttachedInformCultIndNonSpace!AU54</f>
        <v>0</v>
      </c>
      <c r="AQ51" s="28">
        <f>AttachedInformCultIndNonSpace!BS54</f>
        <v>0</v>
      </c>
      <c r="AR51" s="28">
        <f>AttachedInformCultIndNonSpace!CQ54</f>
        <v>0</v>
      </c>
      <c r="AS51" s="28">
        <f>AttachedInformCultIndNonSpace!DO54</f>
        <v>0</v>
      </c>
      <c r="AT51" s="28">
        <f>AttachedInformCultIndNonSpace!EM54</f>
        <v>0</v>
      </c>
      <c r="AU51" s="28">
        <f>AttachedInformCultIndNonSpace!FK54</f>
        <v>0</v>
      </c>
      <c r="AX51" s="26"/>
      <c r="AY51" s="31" t="s">
        <v>35</v>
      </c>
      <c r="AZ51" s="26"/>
      <c r="BA51" s="28">
        <f>AttachedOfficesNonSpace!W54</f>
        <v>0</v>
      </c>
      <c r="BB51" s="28">
        <f>AttachedOfficesNonSpace!AU54</f>
        <v>0.5</v>
      </c>
      <c r="BC51" s="28">
        <f>AttachedOfficesNonSpace!BS54</f>
        <v>0.2</v>
      </c>
      <c r="BD51" s="28">
        <f>AttachedOfficesNonSpace!CQ54</f>
        <v>0</v>
      </c>
      <c r="BE51" s="28">
        <f>AttachedOfficesNonSpace!DO54</f>
        <v>0</v>
      </c>
      <c r="BF51" s="28">
        <f>AttachedOfficesNonSpace!EM54</f>
        <v>0</v>
      </c>
      <c r="BG51" s="28">
        <f>AttachedOfficesNonSpace!FK54</f>
        <v>0</v>
      </c>
      <c r="BJ51" s="26"/>
      <c r="BK51" s="31" t="s">
        <v>35</v>
      </c>
      <c r="BL51" s="26"/>
      <c r="BM51" s="28">
        <f>EducServNonSpace!W54</f>
        <v>0</v>
      </c>
      <c r="BN51" s="28">
        <f>EducServNonSpace!AU54</f>
        <v>0.2</v>
      </c>
      <c r="BO51" s="28">
        <f>EducServNonSpace!BS54</f>
        <v>0.2</v>
      </c>
      <c r="BP51" s="28">
        <f>EducServNonSpace!CQ54</f>
        <v>0</v>
      </c>
      <c r="BQ51" s="28">
        <f>EducServNonSpace!DO54</f>
        <v>0</v>
      </c>
      <c r="BR51" s="28">
        <f>EducServNonSpace!EM54</f>
        <v>0</v>
      </c>
      <c r="BS51" s="28">
        <f>EducServNonSpace!FK54</f>
        <v>0</v>
      </c>
      <c r="BV51" s="26"/>
      <c r="BW51" s="31" t="s">
        <v>35</v>
      </c>
      <c r="BX51" s="26"/>
      <c r="BY51" s="28">
        <f>HeaSocNonSpace!W54</f>
        <v>0</v>
      </c>
      <c r="BZ51" s="28">
        <f>HeaSocNonSpace!AU54</f>
        <v>0.6</v>
      </c>
      <c r="CA51" s="28">
        <f>HeaSocNonSpace!BS54</f>
        <v>0.4</v>
      </c>
      <c r="CB51" s="28">
        <f>HeaSocNonSpace!CQ54</f>
        <v>0.1</v>
      </c>
      <c r="CC51" s="28">
        <f>HeaSocNonSpace!DO54</f>
        <v>0</v>
      </c>
      <c r="CD51" s="28">
        <f>HeaSocNonSpace!EM54</f>
        <v>0.1</v>
      </c>
      <c r="CE51" s="28">
        <f>HeaSocNonSpace!FK54</f>
        <v>0</v>
      </c>
      <c r="CH51" s="26"/>
      <c r="CI51" s="31" t="s">
        <v>35</v>
      </c>
      <c r="CJ51" s="26"/>
      <c r="CK51" s="28">
        <f>ArtsNonSpace!W54</f>
        <v>0</v>
      </c>
      <c r="CL51" s="28">
        <f>ArtsNonSpace!AU54</f>
        <v>0</v>
      </c>
      <c r="CM51" s="28">
        <f>ArtsNonSpace!BS54</f>
        <v>0</v>
      </c>
      <c r="CN51" s="28">
        <f>ArtsNonSpace!CQ54</f>
        <v>0</v>
      </c>
      <c r="CO51" s="28">
        <f>ArtsNonSpace!DO54</f>
        <v>0</v>
      </c>
      <c r="CP51" s="28">
        <f>ArtsNonSpace!EM54</f>
        <v>0</v>
      </c>
      <c r="CQ51" s="28">
        <f>ArtsNonSpace!FK54</f>
        <v>0</v>
      </c>
      <c r="CT51" s="26"/>
      <c r="CU51" s="31" t="s">
        <v>35</v>
      </c>
      <c r="CV51" s="26"/>
      <c r="CW51" s="28">
        <f>AcommFoodNonSpace!W54</f>
        <v>0</v>
      </c>
      <c r="CX51" s="28">
        <f>AcommFoodNonSpace!AU54</f>
        <v>0.1</v>
      </c>
      <c r="CY51" s="28">
        <f>AcommFoodNonSpace!BS54</f>
        <v>0.1</v>
      </c>
      <c r="CZ51" s="28">
        <f>AcommFoodNonSpace!CQ54</f>
        <v>0</v>
      </c>
      <c r="DA51" s="28">
        <f>AcommFoodNonSpace!DO54</f>
        <v>0</v>
      </c>
      <c r="DB51" s="28">
        <f>AcommFoodNonSpace!EM54</f>
        <v>0</v>
      </c>
      <c r="DC51" s="28">
        <f>AcommFoodNonSpace!FK54</f>
        <v>0</v>
      </c>
      <c r="DF51" s="26"/>
      <c r="DG51" s="31" t="s">
        <v>35</v>
      </c>
      <c r="DH51" s="26"/>
      <c r="DI51" s="28">
        <f>OthersNonSpace!W54</f>
        <v>0</v>
      </c>
      <c r="DJ51" s="28">
        <f>OthersNonSpace!AU54</f>
        <v>0</v>
      </c>
      <c r="DK51" s="28">
        <f>OthersNonSpace!BS54</f>
        <v>0</v>
      </c>
      <c r="DL51" s="28">
        <f>OthersNonSpace!CQ54</f>
        <v>0</v>
      </c>
      <c r="DM51" s="28">
        <f>OthersNonSpace!DO54</f>
        <v>0</v>
      </c>
      <c r="DN51" s="28">
        <f>OthersNonSpace!EM54</f>
        <v>0</v>
      </c>
      <c r="DO51" s="28">
        <f>OthersNonSpace!FK54</f>
        <v>0</v>
      </c>
    </row>
    <row r="52" ht="14.5" spans="1:119">
      <c r="A52" s="26"/>
      <c r="B52" s="26"/>
      <c r="C52" s="31" t="s">
        <v>57</v>
      </c>
      <c r="D52" s="26"/>
      <c r="E52" s="28">
        <f>'Attached_WholesaleTradeNon-Sp'!W55</f>
        <v>0.1</v>
      </c>
      <c r="F52" s="28">
        <f>'Attached_WholesaleTradeNon-Sp'!AU55</f>
        <v>0.3</v>
      </c>
      <c r="G52" s="28">
        <f>'Attached_WholesaleTradeNon-Sp'!BS55</f>
        <v>1.3</v>
      </c>
      <c r="H52" s="28">
        <f>'Attached_WholesaleTradeNon-Sp'!CQ55</f>
        <v>0.1</v>
      </c>
      <c r="I52" s="28">
        <f>'Attached_WholesaleTradeNon-Sp'!DO55</f>
        <v>0.2</v>
      </c>
      <c r="J52" s="28">
        <f>'Attached_WholesaleTradeNon-Sp'!EM55</f>
        <v>0.6</v>
      </c>
      <c r="K52" s="28">
        <f>'Attached_WholesaleTradeNon-Sp'!FK55</f>
        <v>0.3</v>
      </c>
      <c r="L52" s="28"/>
      <c r="M52" s="28"/>
      <c r="N52" s="26"/>
      <c r="O52" s="31" t="s">
        <v>57</v>
      </c>
      <c r="P52" s="26"/>
      <c r="Q52" s="28">
        <f>'Attached_RetailTrade Non-Space'!W55</f>
        <v>0.3</v>
      </c>
      <c r="R52" s="28">
        <f>'Attached_RetailTrade Non-Space'!AU55</f>
        <v>0.8</v>
      </c>
      <c r="S52" s="28">
        <f>'Attached_RetailTrade Non-Space'!BS55</f>
        <v>3.6</v>
      </c>
      <c r="T52" s="28">
        <f>'Attached_RetailTrade Non-Space'!CQ55</f>
        <v>0.2</v>
      </c>
      <c r="U52" s="28">
        <f>'Attached_RetailTrade Non-Space'!DO55</f>
        <v>0.4</v>
      </c>
      <c r="V52" s="28">
        <f>'Attached_RetailTrade Non-Space'!EM55</f>
        <v>1.7</v>
      </c>
      <c r="W52" s="28">
        <f>'Attached_RetailTrade Non-Space'!FK55</f>
        <v>0.9</v>
      </c>
      <c r="X52" s="28"/>
      <c r="Y52" s="28"/>
      <c r="Z52" s="26"/>
      <c r="AA52" s="31" t="s">
        <v>57</v>
      </c>
      <c r="AB52" s="26"/>
      <c r="AC52" s="28">
        <f>AttachedTransWarehouseNonspace!W40</f>
        <v>0.1</v>
      </c>
      <c r="AD52" s="28">
        <f>AttachedTransWarehouseNonspace!AU40</f>
        <v>0.2</v>
      </c>
      <c r="AE52" s="28">
        <f>AttachedTransWarehouseNonspace!BS40</f>
        <v>0.5</v>
      </c>
      <c r="AF52" s="28">
        <f>AttachedTransWarehouseNonspace!CQ40</f>
        <v>0</v>
      </c>
      <c r="AG52" s="28">
        <f>AttachedTransWarehouseNonspace!DO40</f>
        <v>0.1</v>
      </c>
      <c r="AH52" s="28">
        <f>AttachedTransWarehouseNonspace!EM40</f>
        <v>0.2</v>
      </c>
      <c r="AI52" s="28">
        <f>AttachedTransWarehouseNonspace!FK40</f>
        <v>0.1</v>
      </c>
      <c r="AJ52" s="28"/>
      <c r="AK52" s="28"/>
      <c r="AL52" s="26"/>
      <c r="AM52" s="31" t="s">
        <v>57</v>
      </c>
      <c r="AN52" s="26"/>
      <c r="AO52" s="28">
        <f>AttachedInformCultIndNonSpace!W55</f>
        <v>0</v>
      </c>
      <c r="AP52" s="28">
        <f>AttachedInformCultIndNonSpace!AU55</f>
        <v>0.1</v>
      </c>
      <c r="AQ52" s="28">
        <f>AttachedInformCultIndNonSpace!BS55</f>
        <v>0.6</v>
      </c>
      <c r="AR52" s="28">
        <f>AttachedInformCultIndNonSpace!CQ55</f>
        <v>0</v>
      </c>
      <c r="AS52" s="28">
        <f>AttachedInformCultIndNonSpace!DO55</f>
        <v>0</v>
      </c>
      <c r="AT52" s="28">
        <f>AttachedInformCultIndNonSpace!EM55</f>
        <v>0.2</v>
      </c>
      <c r="AU52" s="28">
        <f>AttachedInformCultIndNonSpace!FK55</f>
        <v>0.1</v>
      </c>
      <c r="AX52" s="26"/>
      <c r="AY52" s="31" t="s">
        <v>57</v>
      </c>
      <c r="AZ52" s="26"/>
      <c r="BA52" s="28">
        <f>AttachedOfficesNonSpace!W55</f>
        <v>0.2</v>
      </c>
      <c r="BB52" s="28">
        <f>AttachedOfficesNonSpace!AU55</f>
        <v>0.6</v>
      </c>
      <c r="BC52" s="28">
        <f>AttachedOfficesNonSpace!BS55</f>
        <v>4.5</v>
      </c>
      <c r="BD52" s="28">
        <f>AttachedOfficesNonSpace!CQ55</f>
        <v>0.2</v>
      </c>
      <c r="BE52" s="28">
        <f>AttachedOfficesNonSpace!DO55</f>
        <v>0.4</v>
      </c>
      <c r="BF52" s="28">
        <f>AttachedOfficesNonSpace!EM55</f>
        <v>1.8</v>
      </c>
      <c r="BG52" s="28">
        <f>AttachedOfficesNonSpace!FK55</f>
        <v>0.9</v>
      </c>
      <c r="BJ52" s="26"/>
      <c r="BK52" s="31" t="s">
        <v>57</v>
      </c>
      <c r="BL52" s="26"/>
      <c r="BM52" s="28">
        <f>EducServNonSpace!W55</f>
        <v>0.3</v>
      </c>
      <c r="BN52" s="28">
        <f>EducServNonSpace!AU55</f>
        <v>0.9</v>
      </c>
      <c r="BO52" s="28">
        <f>EducServNonSpace!BS55</f>
        <v>3.6</v>
      </c>
      <c r="BP52" s="28">
        <f>EducServNonSpace!CQ55</f>
        <v>0.2</v>
      </c>
      <c r="BQ52" s="28">
        <f>EducServNonSpace!DO55</f>
        <v>0.4</v>
      </c>
      <c r="BR52" s="28">
        <f>EducServNonSpace!EM55</f>
        <v>1.4</v>
      </c>
      <c r="BS52" s="28">
        <f>EducServNonSpace!FK55</f>
        <v>0.7</v>
      </c>
      <c r="BV52" s="26"/>
      <c r="BW52" s="31" t="s">
        <v>57</v>
      </c>
      <c r="BX52" s="26"/>
      <c r="BY52" s="28">
        <f>HeaSocNonSpace!W55</f>
        <v>0.8</v>
      </c>
      <c r="BZ52" s="28">
        <f>HeaSocNonSpace!AU55</f>
        <v>3</v>
      </c>
      <c r="CA52" s="28">
        <f>HeaSocNonSpace!BS55</f>
        <v>8.5</v>
      </c>
      <c r="CB52" s="28">
        <f>HeaSocNonSpace!CQ55</f>
        <v>0.5</v>
      </c>
      <c r="CC52" s="28">
        <f>HeaSocNonSpace!DO55</f>
        <v>1</v>
      </c>
      <c r="CD52" s="28">
        <f>HeaSocNonSpace!EM55</f>
        <v>4.9</v>
      </c>
      <c r="CE52" s="28">
        <f>HeaSocNonSpace!FK55</f>
        <v>2.7</v>
      </c>
      <c r="CH52" s="26"/>
      <c r="CI52" s="31" t="s">
        <v>57</v>
      </c>
      <c r="CJ52" s="26"/>
      <c r="CK52" s="28">
        <f>ArtsNonSpace!W55</f>
        <v>0</v>
      </c>
      <c r="CL52" s="28">
        <f>ArtsNonSpace!AU55</f>
        <v>0.1</v>
      </c>
      <c r="CM52" s="28">
        <f>ArtsNonSpace!BS55</f>
        <v>0.5</v>
      </c>
      <c r="CN52" s="28">
        <f>ArtsNonSpace!CQ55</f>
        <v>0</v>
      </c>
      <c r="CO52" s="28">
        <f>ArtsNonSpace!DO55</f>
        <v>0</v>
      </c>
      <c r="CP52" s="28">
        <f>ArtsNonSpace!EM55</f>
        <v>0.2</v>
      </c>
      <c r="CQ52" s="28">
        <f>ArtsNonSpace!FK55</f>
        <v>0.1</v>
      </c>
      <c r="CT52" s="26"/>
      <c r="CU52" s="31" t="s">
        <v>57</v>
      </c>
      <c r="CV52" s="26"/>
      <c r="CW52" s="28">
        <f>AcommFoodNonSpace!W55</f>
        <v>0.1</v>
      </c>
      <c r="CX52" s="28">
        <f>AcommFoodNonSpace!AU55</f>
        <v>0.4</v>
      </c>
      <c r="CY52" s="28">
        <f>AcommFoodNonSpace!BS55</f>
        <v>1.9</v>
      </c>
      <c r="CZ52" s="28">
        <f>AcommFoodNonSpace!CQ55</f>
        <v>0.1</v>
      </c>
      <c r="DA52" s="28">
        <f>AcommFoodNonSpace!DO55</f>
        <v>0.2</v>
      </c>
      <c r="DB52" s="28">
        <f>AcommFoodNonSpace!EM55</f>
        <v>1.1</v>
      </c>
      <c r="DC52" s="28">
        <f>AcommFoodNonSpace!FK55</f>
        <v>0.7</v>
      </c>
      <c r="DF52" s="26"/>
      <c r="DG52" s="31" t="s">
        <v>57</v>
      </c>
      <c r="DH52" s="26"/>
      <c r="DI52" s="28">
        <f>OthersNonSpace!W55</f>
        <v>0</v>
      </c>
      <c r="DJ52" s="28">
        <f>OthersNonSpace!AU55</f>
        <v>0.1</v>
      </c>
      <c r="DK52" s="28">
        <f>OthersNonSpace!BS55</f>
        <v>0.4</v>
      </c>
      <c r="DL52" s="28">
        <f>OthersNonSpace!CQ55</f>
        <v>0</v>
      </c>
      <c r="DM52" s="28">
        <f>OthersNonSpace!DO55</f>
        <v>0</v>
      </c>
      <c r="DN52" s="28">
        <f>OthersNonSpace!EM55</f>
        <v>0.1</v>
      </c>
      <c r="DO52" s="28">
        <f>OthersNonSpace!FK55</f>
        <v>0.1</v>
      </c>
    </row>
    <row r="53" ht="14.5" spans="1:119">
      <c r="A53" s="26"/>
      <c r="B53" s="26"/>
      <c r="C53" s="32" t="s">
        <v>61</v>
      </c>
      <c r="D53" s="26"/>
      <c r="E53" s="28">
        <f>'Attached_WholesaleTradeNon-Sp'!W56</f>
        <v>0</v>
      </c>
      <c r="F53" s="28">
        <f>'Attached_WholesaleTradeNon-Sp'!AU56</f>
        <v>0.2</v>
      </c>
      <c r="G53" s="28">
        <f>'Attached_WholesaleTradeNon-Sp'!BS56</f>
        <v>0</v>
      </c>
      <c r="H53" s="28">
        <f>'Attached_WholesaleTradeNon-Sp'!CQ56</f>
        <v>0</v>
      </c>
      <c r="I53" s="28">
        <f>'Attached_WholesaleTradeNon-Sp'!DO56</f>
        <v>0</v>
      </c>
      <c r="J53" s="28">
        <f>'Attached_WholesaleTradeNon-Sp'!EM56</f>
        <v>0</v>
      </c>
      <c r="K53" s="28">
        <f>'Attached_WholesaleTradeNon-Sp'!FK56</f>
        <v>0</v>
      </c>
      <c r="L53" s="28"/>
      <c r="M53" s="28"/>
      <c r="N53" s="26"/>
      <c r="O53" s="32" t="s">
        <v>61</v>
      </c>
      <c r="P53" s="26"/>
      <c r="Q53" s="28">
        <f>'Attached_RetailTrade Non-Space'!W56</f>
        <v>0</v>
      </c>
      <c r="R53" s="28">
        <f>'Attached_RetailTrade Non-Space'!AU56</f>
        <v>0.5</v>
      </c>
      <c r="S53" s="28">
        <f>'Attached_RetailTrade Non-Space'!BS56</f>
        <v>0</v>
      </c>
      <c r="T53" s="28">
        <f>'Attached_RetailTrade Non-Space'!CQ56</f>
        <v>0</v>
      </c>
      <c r="U53" s="28">
        <f>'Attached_RetailTrade Non-Space'!DO56</f>
        <v>0</v>
      </c>
      <c r="V53" s="28">
        <f>'Attached_RetailTrade Non-Space'!EM56</f>
        <v>0</v>
      </c>
      <c r="W53" s="28">
        <f>'Attached_RetailTrade Non-Space'!FK56</f>
        <v>0</v>
      </c>
      <c r="X53" s="28"/>
      <c r="Y53" s="28"/>
      <c r="Z53" s="26"/>
      <c r="AA53" s="32" t="s">
        <v>61</v>
      </c>
      <c r="AB53" s="26"/>
      <c r="AC53" s="28">
        <f>AttachedTransWarehouseNonspace!W41</f>
        <v>0</v>
      </c>
      <c r="AD53" s="28">
        <f>AttachedTransWarehouseNonspace!AU41</f>
        <v>0.1</v>
      </c>
      <c r="AE53" s="28">
        <f>AttachedTransWarehouseNonspace!BS41</f>
        <v>0</v>
      </c>
      <c r="AF53" s="28">
        <f>AttachedTransWarehouseNonspace!CQ41</f>
        <v>0</v>
      </c>
      <c r="AG53" s="28">
        <f>AttachedTransWarehouseNonspace!DO41</f>
        <v>0</v>
      </c>
      <c r="AH53" s="28">
        <f>AttachedTransWarehouseNonspace!EM41</f>
        <v>0</v>
      </c>
      <c r="AI53" s="28">
        <f>AttachedTransWarehouseNonspace!FK41</f>
        <v>0</v>
      </c>
      <c r="AJ53" s="28"/>
      <c r="AK53" s="28"/>
      <c r="AL53" s="26"/>
      <c r="AM53" s="32" t="s">
        <v>61</v>
      </c>
      <c r="AN53" s="26"/>
      <c r="AO53" s="28">
        <f>AttachedInformCultIndNonSpace!W56</f>
        <v>0</v>
      </c>
      <c r="AP53" s="28">
        <f>AttachedInformCultIndNonSpace!AU56</f>
        <v>0.1</v>
      </c>
      <c r="AQ53" s="28">
        <f>AttachedInformCultIndNonSpace!BS56</f>
        <v>0</v>
      </c>
      <c r="AR53" s="28">
        <f>AttachedInformCultIndNonSpace!CQ56</f>
        <v>0</v>
      </c>
      <c r="AS53" s="28">
        <f>AttachedInformCultIndNonSpace!DO56</f>
        <v>0</v>
      </c>
      <c r="AT53" s="28">
        <f>AttachedInformCultIndNonSpace!EM56</f>
        <v>0</v>
      </c>
      <c r="AU53" s="28">
        <f>AttachedInformCultIndNonSpace!FK56</f>
        <v>0</v>
      </c>
      <c r="AX53" s="26"/>
      <c r="AY53" s="32" t="s">
        <v>61</v>
      </c>
      <c r="AZ53" s="26"/>
      <c r="BA53" s="28">
        <f>AttachedOfficesNonSpace!W56</f>
        <v>0</v>
      </c>
      <c r="BB53" s="28">
        <f>AttachedOfficesNonSpace!AU56</f>
        <v>0.6</v>
      </c>
      <c r="BC53" s="28">
        <f>AttachedOfficesNonSpace!BS56</f>
        <v>0.2</v>
      </c>
      <c r="BD53" s="28">
        <f>AttachedOfficesNonSpace!CQ56</f>
        <v>0</v>
      </c>
      <c r="BE53" s="28">
        <f>AttachedOfficesNonSpace!DO56</f>
        <v>0</v>
      </c>
      <c r="BF53" s="28">
        <f>AttachedOfficesNonSpace!EM56</f>
        <v>0</v>
      </c>
      <c r="BG53" s="28">
        <f>AttachedOfficesNonSpace!FK56</f>
        <v>0</v>
      </c>
      <c r="BJ53" s="26"/>
      <c r="BK53" s="32" t="s">
        <v>61</v>
      </c>
      <c r="BL53" s="26"/>
      <c r="BM53" s="28">
        <f>EducServNonSpace!W56</f>
        <v>0</v>
      </c>
      <c r="BN53" s="28">
        <f>EducServNonSpace!AU56</f>
        <v>0.5</v>
      </c>
      <c r="BO53" s="28">
        <f>EducServNonSpace!BS56</f>
        <v>0.1</v>
      </c>
      <c r="BP53" s="28">
        <f>EducServNonSpace!CQ56</f>
        <v>0</v>
      </c>
      <c r="BQ53" s="28">
        <f>EducServNonSpace!DO56</f>
        <v>0</v>
      </c>
      <c r="BR53" s="28">
        <f>EducServNonSpace!EM56</f>
        <v>0</v>
      </c>
      <c r="BS53" s="28">
        <f>EducServNonSpace!FK56</f>
        <v>0</v>
      </c>
      <c r="BV53" s="26"/>
      <c r="BW53" s="32" t="s">
        <v>61</v>
      </c>
      <c r="BX53" s="26"/>
      <c r="BY53" s="28">
        <f>HeaSocNonSpace!W56</f>
        <v>0</v>
      </c>
      <c r="BZ53" s="28">
        <f>HeaSocNonSpace!AU56</f>
        <v>1.9</v>
      </c>
      <c r="CA53" s="28">
        <f>HeaSocNonSpace!BS56</f>
        <v>0.4</v>
      </c>
      <c r="CB53" s="28">
        <f>HeaSocNonSpace!CQ56</f>
        <v>0</v>
      </c>
      <c r="CC53" s="28">
        <f>HeaSocNonSpace!DO56</f>
        <v>0</v>
      </c>
      <c r="CD53" s="28">
        <f>HeaSocNonSpace!EM56</f>
        <v>0</v>
      </c>
      <c r="CE53" s="28">
        <f>HeaSocNonSpace!FK56</f>
        <v>0</v>
      </c>
      <c r="CH53" s="26"/>
      <c r="CI53" s="32" t="s">
        <v>61</v>
      </c>
      <c r="CJ53" s="26"/>
      <c r="CK53" s="28">
        <f>ArtsNonSpace!W56</f>
        <v>0</v>
      </c>
      <c r="CL53" s="28">
        <f>ArtsNonSpace!AU56</f>
        <v>0.1</v>
      </c>
      <c r="CM53" s="28">
        <f>ArtsNonSpace!BS56</f>
        <v>0</v>
      </c>
      <c r="CN53" s="28">
        <f>ArtsNonSpace!CQ56</f>
        <v>0</v>
      </c>
      <c r="CO53" s="28">
        <f>ArtsNonSpace!DO56</f>
        <v>0</v>
      </c>
      <c r="CP53" s="28">
        <f>ArtsNonSpace!EM56</f>
        <v>0</v>
      </c>
      <c r="CQ53" s="28">
        <f>ArtsNonSpace!FK56</f>
        <v>0</v>
      </c>
      <c r="CT53" s="26"/>
      <c r="CU53" s="32" t="s">
        <v>61</v>
      </c>
      <c r="CV53" s="26"/>
      <c r="CW53" s="28">
        <f>AcommFoodNonSpace!W56</f>
        <v>0</v>
      </c>
      <c r="CX53" s="28">
        <f>AcommFoodNonSpace!AU56</f>
        <v>0.3</v>
      </c>
      <c r="CY53" s="28">
        <f>AcommFoodNonSpace!BS56</f>
        <v>0</v>
      </c>
      <c r="CZ53" s="28">
        <f>AcommFoodNonSpace!CQ56</f>
        <v>0</v>
      </c>
      <c r="DA53" s="28">
        <f>AcommFoodNonSpace!DO56</f>
        <v>0</v>
      </c>
      <c r="DB53" s="28">
        <f>AcommFoodNonSpace!EM56</f>
        <v>0</v>
      </c>
      <c r="DC53" s="28">
        <f>AcommFoodNonSpace!FK56</f>
        <v>0</v>
      </c>
      <c r="DF53" s="26"/>
      <c r="DG53" s="32" t="s">
        <v>61</v>
      </c>
      <c r="DH53" s="26"/>
      <c r="DI53" s="28">
        <f>OthersNonSpace!W56</f>
        <v>0</v>
      </c>
      <c r="DJ53" s="28">
        <f>OthersNonSpace!AU56</f>
        <v>0</v>
      </c>
      <c r="DK53" s="28">
        <f>OthersNonSpace!BS56</f>
        <v>0</v>
      </c>
      <c r="DL53" s="28">
        <f>OthersNonSpace!CQ56</f>
        <v>0</v>
      </c>
      <c r="DM53" s="28">
        <f>OthersNonSpace!DO56</f>
        <v>0</v>
      </c>
      <c r="DN53" s="28">
        <f>OthersNonSpace!EM56</f>
        <v>0</v>
      </c>
      <c r="DO53" s="28">
        <f>OthersNonSpace!FK56</f>
        <v>0</v>
      </c>
    </row>
    <row r="54" ht="14.5" spans="1:119">
      <c r="A54" s="26"/>
      <c r="B54" s="26"/>
      <c r="C54" s="31" t="s">
        <v>65</v>
      </c>
      <c r="D54" s="26"/>
      <c r="E54" s="28">
        <f>'Attached_WholesaleTradeNon-Sp'!W57</f>
        <v>0</v>
      </c>
      <c r="F54" s="28">
        <f>'Attached_WholesaleTradeNon-Sp'!AU57</f>
        <v>0</v>
      </c>
      <c r="G54" s="28">
        <f>'Attached_WholesaleTradeNon-Sp'!BS57</f>
        <v>0</v>
      </c>
      <c r="H54" s="28">
        <f>'Attached_WholesaleTradeNon-Sp'!CQ57</f>
        <v>0</v>
      </c>
      <c r="I54" s="28">
        <f>'Attached_WholesaleTradeNon-Sp'!DO57</f>
        <v>0</v>
      </c>
      <c r="J54" s="28">
        <f>'Attached_WholesaleTradeNon-Sp'!EM57</f>
        <v>0</v>
      </c>
      <c r="K54" s="28">
        <f>'Attached_WholesaleTradeNon-Sp'!FK57</f>
        <v>0</v>
      </c>
      <c r="L54" s="28"/>
      <c r="M54" s="28"/>
      <c r="N54" s="26"/>
      <c r="O54" s="31" t="s">
        <v>65</v>
      </c>
      <c r="P54" s="26"/>
      <c r="Q54" s="28">
        <f>'Attached_RetailTrade Non-Space'!W57</f>
        <v>0</v>
      </c>
      <c r="R54" s="28">
        <f>'Attached_RetailTrade Non-Space'!AU57</f>
        <v>0</v>
      </c>
      <c r="S54" s="28">
        <f>'Attached_RetailTrade Non-Space'!BS57</f>
        <v>0</v>
      </c>
      <c r="T54" s="28">
        <f>'Attached_RetailTrade Non-Space'!CQ57</f>
        <v>0</v>
      </c>
      <c r="U54" s="28">
        <f>'Attached_RetailTrade Non-Space'!DO57</f>
        <v>0</v>
      </c>
      <c r="V54" s="28">
        <f>'Attached_RetailTrade Non-Space'!EM57</f>
        <v>0</v>
      </c>
      <c r="W54" s="28">
        <f>'Attached_RetailTrade Non-Space'!FK57</f>
        <v>0</v>
      </c>
      <c r="X54" s="28"/>
      <c r="Y54" s="28"/>
      <c r="Z54" s="26"/>
      <c r="AA54" s="31" t="s">
        <v>65</v>
      </c>
      <c r="AB54" s="26"/>
      <c r="AC54" s="28">
        <f>AttachedTransWarehouseNonspace!W42</f>
        <v>0</v>
      </c>
      <c r="AD54" s="28">
        <f>AttachedTransWarehouseNonspace!AU42</f>
        <v>0</v>
      </c>
      <c r="AE54" s="28">
        <f>AttachedTransWarehouseNonspace!BS42</f>
        <v>0</v>
      </c>
      <c r="AF54" s="28">
        <f>AttachedTransWarehouseNonspace!CQ42</f>
        <v>0</v>
      </c>
      <c r="AG54" s="28">
        <f>AttachedTransWarehouseNonspace!DO42</f>
        <v>0</v>
      </c>
      <c r="AH54" s="28">
        <f>AttachedTransWarehouseNonspace!EM42</f>
        <v>0</v>
      </c>
      <c r="AI54" s="28">
        <f>AttachedTransWarehouseNonspace!FK42</f>
        <v>0</v>
      </c>
      <c r="AJ54" s="28"/>
      <c r="AK54" s="28"/>
      <c r="AL54" s="26"/>
      <c r="AM54" s="31" t="s">
        <v>65</v>
      </c>
      <c r="AN54" s="26"/>
      <c r="AO54" s="28">
        <f>AttachedInformCultIndNonSpace!W57</f>
        <v>0</v>
      </c>
      <c r="AP54" s="28">
        <f>AttachedInformCultIndNonSpace!AU57</f>
        <v>0</v>
      </c>
      <c r="AQ54" s="28">
        <f>AttachedInformCultIndNonSpace!BS57</f>
        <v>0</v>
      </c>
      <c r="AR54" s="28">
        <f>AttachedInformCultIndNonSpace!CQ57</f>
        <v>0</v>
      </c>
      <c r="AS54" s="28">
        <f>AttachedInformCultIndNonSpace!DO57</f>
        <v>0</v>
      </c>
      <c r="AT54" s="28">
        <f>AttachedInformCultIndNonSpace!EM57</f>
        <v>0</v>
      </c>
      <c r="AU54" s="28">
        <f>AttachedInformCultIndNonSpace!FK57</f>
        <v>0</v>
      </c>
      <c r="AX54" s="26"/>
      <c r="AY54" s="31" t="s">
        <v>65</v>
      </c>
      <c r="AZ54" s="26"/>
      <c r="BA54" s="28">
        <f>AttachedOfficesNonSpace!W57</f>
        <v>0</v>
      </c>
      <c r="BB54" s="28">
        <f>AttachedOfficesNonSpace!AU57</f>
        <v>0</v>
      </c>
      <c r="BC54" s="28">
        <f>AttachedOfficesNonSpace!BS57</f>
        <v>0</v>
      </c>
      <c r="BD54" s="28">
        <f>AttachedOfficesNonSpace!CQ57</f>
        <v>0</v>
      </c>
      <c r="BE54" s="28">
        <f>AttachedOfficesNonSpace!DO57</f>
        <v>0</v>
      </c>
      <c r="BF54" s="28">
        <f>AttachedOfficesNonSpace!EM57</f>
        <v>0</v>
      </c>
      <c r="BG54" s="28">
        <f>AttachedOfficesNonSpace!FK57</f>
        <v>0</v>
      </c>
      <c r="BJ54" s="26"/>
      <c r="BK54" s="31" t="s">
        <v>65</v>
      </c>
      <c r="BL54" s="26"/>
      <c r="BM54" s="28">
        <f>EducServNonSpace!W57</f>
        <v>0</v>
      </c>
      <c r="BN54" s="28">
        <f>EducServNonSpace!AU57</f>
        <v>0</v>
      </c>
      <c r="BO54" s="28">
        <f>EducServNonSpace!BS57</f>
        <v>0</v>
      </c>
      <c r="BP54" s="28">
        <f>EducServNonSpace!CQ57</f>
        <v>0</v>
      </c>
      <c r="BQ54" s="28">
        <f>EducServNonSpace!DO57</f>
        <v>0</v>
      </c>
      <c r="BR54" s="28">
        <f>EducServNonSpace!EM57</f>
        <v>0</v>
      </c>
      <c r="BS54" s="28">
        <f>EducServNonSpace!FK57</f>
        <v>0</v>
      </c>
      <c r="BV54" s="26"/>
      <c r="BW54" s="31" t="s">
        <v>65</v>
      </c>
      <c r="BX54" s="26"/>
      <c r="BY54" s="28">
        <f>HeaSocNonSpace!W57</f>
        <v>0</v>
      </c>
      <c r="BZ54" s="28">
        <f>HeaSocNonSpace!AU57</f>
        <v>0</v>
      </c>
      <c r="CA54" s="28">
        <f>HeaSocNonSpace!BS57</f>
        <v>0</v>
      </c>
      <c r="CB54" s="28">
        <f>HeaSocNonSpace!CQ57</f>
        <v>0</v>
      </c>
      <c r="CC54" s="28">
        <f>HeaSocNonSpace!DO57</f>
        <v>0</v>
      </c>
      <c r="CD54" s="28">
        <f>HeaSocNonSpace!EM57</f>
        <v>0</v>
      </c>
      <c r="CE54" s="28">
        <f>HeaSocNonSpace!FK57</f>
        <v>0</v>
      </c>
      <c r="CH54" s="26"/>
      <c r="CI54" s="31" t="s">
        <v>65</v>
      </c>
      <c r="CJ54" s="26"/>
      <c r="CK54" s="28">
        <f>ArtsNonSpace!W57</f>
        <v>0</v>
      </c>
      <c r="CL54" s="28">
        <f>ArtsNonSpace!AU57</f>
        <v>0</v>
      </c>
      <c r="CM54" s="28">
        <f>ArtsNonSpace!BS57</f>
        <v>0</v>
      </c>
      <c r="CN54" s="28">
        <f>ArtsNonSpace!CQ57</f>
        <v>0</v>
      </c>
      <c r="CO54" s="28">
        <f>ArtsNonSpace!DO57</f>
        <v>0</v>
      </c>
      <c r="CP54" s="28">
        <f>ArtsNonSpace!EM57</f>
        <v>0</v>
      </c>
      <c r="CQ54" s="28">
        <f>ArtsNonSpace!FK57</f>
        <v>0</v>
      </c>
      <c r="CT54" s="26"/>
      <c r="CU54" s="31" t="s">
        <v>65</v>
      </c>
      <c r="CV54" s="26"/>
      <c r="CW54" s="28">
        <f>AcommFoodNonSpace!W57</f>
        <v>0</v>
      </c>
      <c r="CX54" s="28">
        <f>AcommFoodNonSpace!AU57</f>
        <v>0</v>
      </c>
      <c r="CY54" s="28">
        <f>AcommFoodNonSpace!BS57</f>
        <v>0</v>
      </c>
      <c r="CZ54" s="28">
        <f>AcommFoodNonSpace!CQ57</f>
        <v>0</v>
      </c>
      <c r="DA54" s="28">
        <f>AcommFoodNonSpace!DO57</f>
        <v>0</v>
      </c>
      <c r="DB54" s="28">
        <f>AcommFoodNonSpace!EM57</f>
        <v>0</v>
      </c>
      <c r="DC54" s="28">
        <f>AcommFoodNonSpace!FK57</f>
        <v>0</v>
      </c>
      <c r="DF54" s="26"/>
      <c r="DG54" s="31" t="s">
        <v>65</v>
      </c>
      <c r="DH54" s="26"/>
      <c r="DI54" s="28">
        <f>OthersNonSpace!W57</f>
        <v>0</v>
      </c>
      <c r="DJ54" s="28">
        <f>OthersNonSpace!AU57</f>
        <v>0</v>
      </c>
      <c r="DK54" s="28">
        <f>OthersNonSpace!BS57</f>
        <v>0</v>
      </c>
      <c r="DL54" s="28">
        <f>OthersNonSpace!CQ57</f>
        <v>0</v>
      </c>
      <c r="DM54" s="28">
        <f>OthersNonSpace!DO57</f>
        <v>0</v>
      </c>
      <c r="DN54" s="28">
        <f>OthersNonSpace!EM57</f>
        <v>0</v>
      </c>
      <c r="DO54" s="28">
        <f>OthersNonSpace!FK57</f>
        <v>0</v>
      </c>
    </row>
    <row r="55" ht="14.5" spans="1:119">
      <c r="A55" s="26"/>
      <c r="B55" s="26"/>
      <c r="C55" s="31" t="s">
        <v>70</v>
      </c>
      <c r="D55" s="26"/>
      <c r="E55" s="28">
        <f>'Attached_WholesaleTradeNon-Sp'!W58</f>
        <v>0</v>
      </c>
      <c r="F55" s="28">
        <f>'Attached_WholesaleTradeNon-Sp'!AU58</f>
        <v>0</v>
      </c>
      <c r="G55" s="28">
        <f>'Attached_WholesaleTradeNon-Sp'!BS58</f>
        <v>0</v>
      </c>
      <c r="H55" s="28">
        <f>'Attached_WholesaleTradeNon-Sp'!CQ58</f>
        <v>0</v>
      </c>
      <c r="I55" s="28">
        <f>'Attached_WholesaleTradeNon-Sp'!DO58</f>
        <v>0</v>
      </c>
      <c r="J55" s="28">
        <f>'Attached_WholesaleTradeNon-Sp'!EM58</f>
        <v>0</v>
      </c>
      <c r="K55" s="28">
        <f>'Attached_WholesaleTradeNon-Sp'!FK58</f>
        <v>0</v>
      </c>
      <c r="L55" s="28"/>
      <c r="M55" s="28"/>
      <c r="N55" s="26"/>
      <c r="O55" s="31" t="s">
        <v>70</v>
      </c>
      <c r="P55" s="26"/>
      <c r="Q55" s="28">
        <f>'Attached_RetailTrade Non-Space'!W58</f>
        <v>0</v>
      </c>
      <c r="R55" s="28">
        <f>'Attached_RetailTrade Non-Space'!AU58</f>
        <v>0</v>
      </c>
      <c r="S55" s="28">
        <f>'Attached_RetailTrade Non-Space'!BS58</f>
        <v>0</v>
      </c>
      <c r="T55" s="28">
        <f>'Attached_RetailTrade Non-Space'!CQ58</f>
        <v>0</v>
      </c>
      <c r="U55" s="28">
        <f>'Attached_RetailTrade Non-Space'!DO58</f>
        <v>0</v>
      </c>
      <c r="V55" s="28">
        <f>'Attached_RetailTrade Non-Space'!EM58</f>
        <v>0</v>
      </c>
      <c r="W55" s="28">
        <f>'Attached_RetailTrade Non-Space'!FK58</f>
        <v>0</v>
      </c>
      <c r="X55" s="28"/>
      <c r="Y55" s="28"/>
      <c r="Z55" s="26"/>
      <c r="AA55" s="31" t="s">
        <v>70</v>
      </c>
      <c r="AB55" s="26"/>
      <c r="AC55" s="28">
        <f>AttachedTransWarehouseNonspace!W43</f>
        <v>0</v>
      </c>
      <c r="AD55" s="28">
        <f>AttachedTransWarehouseNonspace!AU43</f>
        <v>0</v>
      </c>
      <c r="AE55" s="28">
        <f>AttachedTransWarehouseNonspace!BS43</f>
        <v>0</v>
      </c>
      <c r="AF55" s="28">
        <f>AttachedTransWarehouseNonspace!CQ43</f>
        <v>0</v>
      </c>
      <c r="AG55" s="28">
        <f>AttachedTransWarehouseNonspace!DO43</f>
        <v>0</v>
      </c>
      <c r="AH55" s="28">
        <f>AttachedTransWarehouseNonspace!EM43</f>
        <v>0</v>
      </c>
      <c r="AI55" s="28">
        <f>AttachedTransWarehouseNonspace!FK43</f>
        <v>0</v>
      </c>
      <c r="AJ55" s="28"/>
      <c r="AK55" s="28"/>
      <c r="AL55" s="26"/>
      <c r="AM55" s="31" t="s">
        <v>70</v>
      </c>
      <c r="AN55" s="26"/>
      <c r="AO55" s="28">
        <f>AttachedInformCultIndNonSpace!W58</f>
        <v>0</v>
      </c>
      <c r="AP55" s="28">
        <f>AttachedInformCultIndNonSpace!AU58</f>
        <v>0</v>
      </c>
      <c r="AQ55" s="28">
        <f>AttachedInformCultIndNonSpace!BS58</f>
        <v>0</v>
      </c>
      <c r="AR55" s="28">
        <f>AttachedInformCultIndNonSpace!CQ58</f>
        <v>0</v>
      </c>
      <c r="AS55" s="28">
        <f>AttachedInformCultIndNonSpace!DO58</f>
        <v>0</v>
      </c>
      <c r="AT55" s="28">
        <f>AttachedInformCultIndNonSpace!EM58</f>
        <v>0</v>
      </c>
      <c r="AU55" s="28">
        <f>AttachedInformCultIndNonSpace!FK58</f>
        <v>0</v>
      </c>
      <c r="AX55" s="26"/>
      <c r="AY55" s="31" t="s">
        <v>70</v>
      </c>
      <c r="AZ55" s="26"/>
      <c r="BA55" s="28">
        <f>AttachedOfficesNonSpace!W58</f>
        <v>0</v>
      </c>
      <c r="BB55" s="28">
        <f>AttachedOfficesNonSpace!AU58</f>
        <v>0</v>
      </c>
      <c r="BC55" s="28">
        <f>AttachedOfficesNonSpace!BS58</f>
        <v>0</v>
      </c>
      <c r="BD55" s="28">
        <f>AttachedOfficesNonSpace!CQ58</f>
        <v>0</v>
      </c>
      <c r="BE55" s="28">
        <f>AttachedOfficesNonSpace!DO58</f>
        <v>0</v>
      </c>
      <c r="BF55" s="28">
        <f>AttachedOfficesNonSpace!EM58</f>
        <v>0</v>
      </c>
      <c r="BG55" s="28">
        <f>AttachedOfficesNonSpace!FK58</f>
        <v>0</v>
      </c>
      <c r="BJ55" s="26"/>
      <c r="BK55" s="31" t="s">
        <v>70</v>
      </c>
      <c r="BL55" s="26"/>
      <c r="BM55" s="28">
        <f>EducServNonSpace!W58</f>
        <v>0</v>
      </c>
      <c r="BN55" s="28">
        <f>EducServNonSpace!AU58</f>
        <v>0</v>
      </c>
      <c r="BO55" s="28">
        <f>EducServNonSpace!BS58</f>
        <v>0</v>
      </c>
      <c r="BP55" s="28">
        <f>EducServNonSpace!CQ58</f>
        <v>0</v>
      </c>
      <c r="BQ55" s="28">
        <f>EducServNonSpace!DO58</f>
        <v>0</v>
      </c>
      <c r="BR55" s="28">
        <f>EducServNonSpace!EM58</f>
        <v>0</v>
      </c>
      <c r="BS55" s="28">
        <f>EducServNonSpace!FK58</f>
        <v>0</v>
      </c>
      <c r="BV55" s="26"/>
      <c r="BW55" s="31" t="s">
        <v>70</v>
      </c>
      <c r="BX55" s="26"/>
      <c r="BY55" s="28">
        <f>HeaSocNonSpace!W58</f>
        <v>0</v>
      </c>
      <c r="BZ55" s="28">
        <f>HeaSocNonSpace!AU58</f>
        <v>0</v>
      </c>
      <c r="CA55" s="28">
        <f>HeaSocNonSpace!BS58</f>
        <v>0</v>
      </c>
      <c r="CB55" s="28">
        <f>HeaSocNonSpace!CQ58</f>
        <v>0</v>
      </c>
      <c r="CC55" s="28">
        <f>HeaSocNonSpace!DO58</f>
        <v>0</v>
      </c>
      <c r="CD55" s="28">
        <f>HeaSocNonSpace!EM58</f>
        <v>0</v>
      </c>
      <c r="CE55" s="28">
        <f>HeaSocNonSpace!FK58</f>
        <v>0</v>
      </c>
      <c r="CH55" s="26"/>
      <c r="CI55" s="31" t="s">
        <v>70</v>
      </c>
      <c r="CJ55" s="26"/>
      <c r="CK55" s="28">
        <f>ArtsNonSpace!W58</f>
        <v>0</v>
      </c>
      <c r="CL55" s="28">
        <f>ArtsNonSpace!AU58</f>
        <v>0</v>
      </c>
      <c r="CM55" s="28">
        <f>ArtsNonSpace!BS58</f>
        <v>0</v>
      </c>
      <c r="CN55" s="28">
        <f>ArtsNonSpace!CQ58</f>
        <v>0</v>
      </c>
      <c r="CO55" s="28">
        <f>ArtsNonSpace!DO58</f>
        <v>0</v>
      </c>
      <c r="CP55" s="28">
        <f>ArtsNonSpace!EM58</f>
        <v>0</v>
      </c>
      <c r="CQ55" s="28">
        <f>ArtsNonSpace!FK58</f>
        <v>0</v>
      </c>
      <c r="CT55" s="26"/>
      <c r="CU55" s="31" t="s">
        <v>70</v>
      </c>
      <c r="CV55" s="26"/>
      <c r="CW55" s="28">
        <f>AcommFoodNonSpace!W58</f>
        <v>0</v>
      </c>
      <c r="CX55" s="28">
        <f>AcommFoodNonSpace!AU58</f>
        <v>0</v>
      </c>
      <c r="CY55" s="28">
        <f>AcommFoodNonSpace!BS58</f>
        <v>0</v>
      </c>
      <c r="CZ55" s="28">
        <f>AcommFoodNonSpace!CQ58</f>
        <v>0</v>
      </c>
      <c r="DA55" s="28">
        <f>AcommFoodNonSpace!DO58</f>
        <v>0</v>
      </c>
      <c r="DB55" s="28">
        <f>AcommFoodNonSpace!EM58</f>
        <v>0</v>
      </c>
      <c r="DC55" s="28">
        <f>AcommFoodNonSpace!FK58</f>
        <v>0</v>
      </c>
      <c r="DF55" s="26"/>
      <c r="DG55" s="31" t="s">
        <v>70</v>
      </c>
      <c r="DH55" s="26"/>
      <c r="DI55" s="28">
        <f>OthersNonSpace!W58</f>
        <v>0</v>
      </c>
      <c r="DJ55" s="28">
        <f>OthersNonSpace!AU58</f>
        <v>0</v>
      </c>
      <c r="DK55" s="28">
        <f>OthersNonSpace!BS58</f>
        <v>0</v>
      </c>
      <c r="DL55" s="28">
        <f>OthersNonSpace!CQ58</f>
        <v>0</v>
      </c>
      <c r="DM55" s="28">
        <f>OthersNonSpace!DO58</f>
        <v>0</v>
      </c>
      <c r="DN55" s="28">
        <f>OthersNonSpace!EM58</f>
        <v>0</v>
      </c>
      <c r="DO55" s="28">
        <f>OthersNonSpace!FK58</f>
        <v>0</v>
      </c>
    </row>
    <row r="56" ht="14.5" spans="1:119">
      <c r="A56" s="33"/>
      <c r="B56" s="33"/>
      <c r="C56" s="34" t="s">
        <v>75</v>
      </c>
      <c r="D56" s="33"/>
      <c r="E56" s="28">
        <f>'Attached_WholesaleTradeNon-Sp'!W59</f>
        <v>0</v>
      </c>
      <c r="F56" s="28">
        <f>'Attached_WholesaleTradeNon-Sp'!AU59</f>
        <v>0</v>
      </c>
      <c r="G56" s="28">
        <f>'Attached_WholesaleTradeNon-Sp'!BS59</f>
        <v>0</v>
      </c>
      <c r="H56" s="28">
        <f>'Attached_WholesaleTradeNon-Sp'!CQ59</f>
        <v>0</v>
      </c>
      <c r="I56" s="28">
        <f>'Attached_WholesaleTradeNon-Sp'!DO59</f>
        <v>0</v>
      </c>
      <c r="J56" s="28">
        <f>'Attached_WholesaleTradeNon-Sp'!EM59</f>
        <v>0</v>
      </c>
      <c r="K56" s="28">
        <f>'Attached_WholesaleTradeNon-Sp'!FK59</f>
        <v>0</v>
      </c>
      <c r="L56" s="28"/>
      <c r="M56" s="28"/>
      <c r="N56" s="26"/>
      <c r="O56" s="31" t="s">
        <v>75</v>
      </c>
      <c r="P56" s="26"/>
      <c r="Q56" s="28">
        <f>'Attached_RetailTrade Non-Space'!W59</f>
        <v>0</v>
      </c>
      <c r="R56" s="28">
        <f>'Attached_RetailTrade Non-Space'!AU59</f>
        <v>0.1</v>
      </c>
      <c r="S56" s="28">
        <f>'Attached_RetailTrade Non-Space'!BS59</f>
        <v>0</v>
      </c>
      <c r="T56" s="28">
        <f>'Attached_RetailTrade Non-Space'!CQ59</f>
        <v>0</v>
      </c>
      <c r="U56" s="28">
        <f>'Attached_RetailTrade Non-Space'!DO59</f>
        <v>0</v>
      </c>
      <c r="V56" s="28">
        <f>'Attached_RetailTrade Non-Space'!EM59</f>
        <v>0</v>
      </c>
      <c r="W56" s="28">
        <f>'Attached_RetailTrade Non-Space'!FK59</f>
        <v>0</v>
      </c>
      <c r="X56" s="28"/>
      <c r="Y56" s="28"/>
      <c r="Z56" s="26"/>
      <c r="AA56" s="31" t="s">
        <v>75</v>
      </c>
      <c r="AB56" s="26"/>
      <c r="AC56" s="28">
        <f>AttachedTransWarehouseNonspace!W44</f>
        <v>0</v>
      </c>
      <c r="AD56" s="28">
        <f>AttachedTransWarehouseNonspace!AU44</f>
        <v>0</v>
      </c>
      <c r="AE56" s="28">
        <f>AttachedTransWarehouseNonspace!BS44</f>
        <v>0</v>
      </c>
      <c r="AF56" s="28">
        <f>AttachedTransWarehouseNonspace!CQ44</f>
        <v>0</v>
      </c>
      <c r="AG56" s="28">
        <f>AttachedTransWarehouseNonspace!DO44</f>
        <v>0</v>
      </c>
      <c r="AH56" s="28">
        <f>AttachedTransWarehouseNonspace!EM44</f>
        <v>0</v>
      </c>
      <c r="AI56" s="28">
        <f>AttachedTransWarehouseNonspace!FK44</f>
        <v>0</v>
      </c>
      <c r="AJ56" s="28"/>
      <c r="AK56" s="28"/>
      <c r="AL56" s="26"/>
      <c r="AM56" s="31" t="s">
        <v>75</v>
      </c>
      <c r="AN56" s="26"/>
      <c r="AO56" s="28">
        <f>AttachedInformCultIndNonSpace!W59</f>
        <v>0</v>
      </c>
      <c r="AP56" s="28">
        <f>AttachedInformCultIndNonSpace!AU59</f>
        <v>0</v>
      </c>
      <c r="AQ56" s="28">
        <f>AttachedInformCultIndNonSpace!BS59</f>
        <v>0</v>
      </c>
      <c r="AR56" s="28">
        <f>AttachedInformCultIndNonSpace!CQ59</f>
        <v>0</v>
      </c>
      <c r="AS56" s="28">
        <f>AttachedInformCultIndNonSpace!DO59</f>
        <v>0</v>
      </c>
      <c r="AT56" s="28">
        <f>AttachedInformCultIndNonSpace!EM59</f>
        <v>0</v>
      </c>
      <c r="AU56" s="28">
        <f>AttachedInformCultIndNonSpace!FK59</f>
        <v>0</v>
      </c>
      <c r="AX56" s="26"/>
      <c r="AY56" s="31" t="s">
        <v>75</v>
      </c>
      <c r="AZ56" s="26"/>
      <c r="BA56" s="28">
        <f>AttachedOfficesNonSpace!W59</f>
        <v>0</v>
      </c>
      <c r="BB56" s="28">
        <f>AttachedOfficesNonSpace!AU59</f>
        <v>0.1</v>
      </c>
      <c r="BC56" s="28">
        <f>AttachedOfficesNonSpace!BS59</f>
        <v>0</v>
      </c>
      <c r="BD56" s="28">
        <f>AttachedOfficesNonSpace!CQ59</f>
        <v>0</v>
      </c>
      <c r="BE56" s="28">
        <f>AttachedOfficesNonSpace!DO59</f>
        <v>0</v>
      </c>
      <c r="BF56" s="28">
        <f>AttachedOfficesNonSpace!EM59</f>
        <v>0</v>
      </c>
      <c r="BG56" s="28">
        <f>AttachedOfficesNonSpace!FK59</f>
        <v>0</v>
      </c>
      <c r="BJ56" s="26"/>
      <c r="BK56" s="31" t="s">
        <v>75</v>
      </c>
      <c r="BL56" s="26"/>
      <c r="BM56" s="28">
        <f>EducServNonSpace!W59</f>
        <v>0</v>
      </c>
      <c r="BN56" s="28">
        <f>EducServNonSpace!AU59</f>
        <v>0.1</v>
      </c>
      <c r="BO56" s="28">
        <f>EducServNonSpace!BS59</f>
        <v>0</v>
      </c>
      <c r="BP56" s="28">
        <f>EducServNonSpace!CQ59</f>
        <v>0</v>
      </c>
      <c r="BQ56" s="28">
        <f>EducServNonSpace!DO59</f>
        <v>0</v>
      </c>
      <c r="BR56" s="28">
        <f>EducServNonSpace!EM59</f>
        <v>0</v>
      </c>
      <c r="BS56" s="28">
        <f>EducServNonSpace!FK59</f>
        <v>0</v>
      </c>
      <c r="BV56" s="26"/>
      <c r="BW56" s="31" t="s">
        <v>75</v>
      </c>
      <c r="BX56" s="26"/>
      <c r="BY56" s="28">
        <f>HeaSocNonSpace!W59</f>
        <v>0</v>
      </c>
      <c r="BZ56" s="28">
        <f>HeaSocNonSpace!AU59</f>
        <v>0.4</v>
      </c>
      <c r="CA56" s="28">
        <f>HeaSocNonSpace!BS59</f>
        <v>0.1</v>
      </c>
      <c r="CB56" s="28">
        <f>HeaSocNonSpace!CQ59</f>
        <v>0</v>
      </c>
      <c r="CC56" s="28">
        <f>HeaSocNonSpace!DO59</f>
        <v>0</v>
      </c>
      <c r="CD56" s="28">
        <f>HeaSocNonSpace!EM59</f>
        <v>0.1</v>
      </c>
      <c r="CE56" s="28">
        <f>HeaSocNonSpace!FK59</f>
        <v>0.1</v>
      </c>
      <c r="CH56" s="26"/>
      <c r="CI56" s="31" t="s">
        <v>75</v>
      </c>
      <c r="CJ56" s="26"/>
      <c r="CK56" s="28">
        <f>ArtsNonSpace!W59</f>
        <v>0</v>
      </c>
      <c r="CL56" s="28">
        <f>ArtsNonSpace!AU59</f>
        <v>0</v>
      </c>
      <c r="CM56" s="28">
        <f>ArtsNonSpace!BS59</f>
        <v>0</v>
      </c>
      <c r="CN56" s="28">
        <f>ArtsNonSpace!CQ59</f>
        <v>0</v>
      </c>
      <c r="CO56" s="28">
        <f>ArtsNonSpace!DO59</f>
        <v>0</v>
      </c>
      <c r="CP56" s="28">
        <f>ArtsNonSpace!EM59</f>
        <v>0</v>
      </c>
      <c r="CQ56" s="28">
        <f>ArtsNonSpace!FK59</f>
        <v>0</v>
      </c>
      <c r="CT56" s="26"/>
      <c r="CU56" s="31" t="s">
        <v>75</v>
      </c>
      <c r="CV56" s="26"/>
      <c r="CW56" s="28">
        <f>AcommFoodNonSpace!W59</f>
        <v>0</v>
      </c>
      <c r="CX56" s="28">
        <f>AcommFoodNonSpace!AU59</f>
        <v>0.1</v>
      </c>
      <c r="CY56" s="28">
        <f>AcommFoodNonSpace!BS59</f>
        <v>0</v>
      </c>
      <c r="CZ56" s="28">
        <f>AcommFoodNonSpace!CQ59</f>
        <v>0</v>
      </c>
      <c r="DA56" s="28">
        <f>AcommFoodNonSpace!DO59</f>
        <v>0</v>
      </c>
      <c r="DB56" s="28">
        <f>AcommFoodNonSpace!EM59</f>
        <v>0</v>
      </c>
      <c r="DC56" s="28">
        <f>AcommFoodNonSpace!FK59</f>
        <v>0.1</v>
      </c>
      <c r="DF56" s="26"/>
      <c r="DG56" s="31" t="s">
        <v>75</v>
      </c>
      <c r="DH56" s="26"/>
      <c r="DI56" s="28">
        <f>OthersNonSpace!W59</f>
        <v>0</v>
      </c>
      <c r="DJ56" s="28">
        <f>OthersNonSpace!AU59</f>
        <v>0</v>
      </c>
      <c r="DK56" s="28">
        <f>OthersNonSpace!BS59</f>
        <v>0</v>
      </c>
      <c r="DL56" s="28">
        <f>OthersNonSpace!CQ59</f>
        <v>0</v>
      </c>
      <c r="DM56" s="28">
        <f>OthersNonSpace!DO59</f>
        <v>0</v>
      </c>
      <c r="DN56" s="28">
        <f>OthersNonSpace!EM59</f>
        <v>0</v>
      </c>
      <c r="DO56" s="28">
        <f>OthersNonSpace!FK59</f>
        <v>0</v>
      </c>
    </row>
    <row r="57" ht="14.5" spans="1:119">
      <c r="A57" s="26"/>
      <c r="B57" s="26"/>
      <c r="C57" s="26"/>
      <c r="D57" s="26"/>
      <c r="E57" s="28"/>
      <c r="F57" s="28"/>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X57" s="26"/>
      <c r="AY57" s="26"/>
      <c r="AZ57" s="26"/>
      <c r="BA57" s="26"/>
      <c r="BB57" s="26"/>
      <c r="BC57" s="26"/>
      <c r="BD57" s="26"/>
      <c r="BE57" s="26"/>
      <c r="BF57" s="26"/>
      <c r="BG57" s="26"/>
      <c r="BJ57" s="26"/>
      <c r="BK57" s="26"/>
      <c r="BL57" s="26"/>
      <c r="BM57" s="26"/>
      <c r="BN57" s="26"/>
      <c r="BO57" s="26"/>
      <c r="BP57" s="26"/>
      <c r="BQ57" s="26"/>
      <c r="BR57" s="26"/>
      <c r="BS57" s="26"/>
      <c r="BV57" s="26"/>
      <c r="BW57" s="26"/>
      <c r="BX57" s="26"/>
      <c r="BY57" s="26"/>
      <c r="BZ57" s="26"/>
      <c r="CA57" s="26"/>
      <c r="CB57" s="26"/>
      <c r="CC57" s="26"/>
      <c r="CD57" s="26"/>
      <c r="CE57" s="26"/>
      <c r="CH57" s="26"/>
      <c r="CI57" s="26"/>
      <c r="CJ57" s="26"/>
      <c r="CK57" s="26"/>
      <c r="CL57" s="26"/>
      <c r="CM57" s="26"/>
      <c r="CN57" s="26"/>
      <c r="CO57" s="26"/>
      <c r="CP57" s="26"/>
      <c r="CQ57" s="26"/>
      <c r="CT57" s="26"/>
      <c r="CU57" s="26"/>
      <c r="CV57" s="26"/>
      <c r="CW57" s="26"/>
      <c r="CX57" s="26"/>
      <c r="CY57" s="26"/>
      <c r="CZ57" s="26"/>
      <c r="DA57" s="26"/>
      <c r="DB57" s="26"/>
      <c r="DC57" s="26"/>
      <c r="DF57" s="26"/>
      <c r="DG57" s="26"/>
      <c r="DH57" s="26"/>
      <c r="DI57" s="26"/>
      <c r="DJ57" s="26"/>
      <c r="DK57" s="26"/>
      <c r="DL57" s="26"/>
      <c r="DM57" s="26"/>
      <c r="DN57" s="26"/>
      <c r="DO57" s="26"/>
    </row>
    <row r="58" ht="14.5" spans="1:119">
      <c r="A58" s="26"/>
      <c r="B58" s="26" t="s">
        <v>104</v>
      </c>
      <c r="C58" s="26"/>
      <c r="D58" s="26"/>
      <c r="E58" s="26"/>
      <c r="F58" s="26"/>
      <c r="G58" s="26"/>
      <c r="H58" s="26"/>
      <c r="I58" s="26"/>
      <c r="J58" s="26"/>
      <c r="K58" s="26"/>
      <c r="L58" s="26"/>
      <c r="M58" s="26"/>
      <c r="N58" s="26" t="s">
        <v>104</v>
      </c>
      <c r="O58" s="26"/>
      <c r="P58" s="26"/>
      <c r="Q58" s="26"/>
      <c r="R58" s="26"/>
      <c r="S58" s="26"/>
      <c r="T58" s="26"/>
      <c r="U58" s="26"/>
      <c r="V58" s="26"/>
      <c r="W58" s="26"/>
      <c r="Y58" s="26"/>
      <c r="Z58" s="26" t="s">
        <v>104</v>
      </c>
      <c r="AA58" s="26"/>
      <c r="AB58" s="26"/>
      <c r="AC58" s="26"/>
      <c r="AD58" s="26"/>
      <c r="AE58" s="26"/>
      <c r="AF58" s="26"/>
      <c r="AG58" s="26"/>
      <c r="AH58" s="26"/>
      <c r="AI58" s="26"/>
      <c r="AJ58" s="26"/>
      <c r="AK58" s="26"/>
      <c r="AL58" s="26" t="s">
        <v>104</v>
      </c>
      <c r="AM58" s="26"/>
      <c r="AN58" s="26"/>
      <c r="AO58" s="26"/>
      <c r="AP58" s="26"/>
      <c r="AQ58" s="26"/>
      <c r="AR58" s="26"/>
      <c r="AS58" s="26"/>
      <c r="AT58" s="26"/>
      <c r="AU58" s="26"/>
      <c r="AX58" s="26" t="s">
        <v>104</v>
      </c>
      <c r="AY58" s="26"/>
      <c r="AZ58" s="26"/>
      <c r="BA58" s="26"/>
      <c r="BB58" s="26"/>
      <c r="BC58" s="26"/>
      <c r="BD58" s="26"/>
      <c r="BE58" s="26"/>
      <c r="BF58" s="26"/>
      <c r="BG58" s="26"/>
      <c r="BJ58" s="26" t="s">
        <v>104</v>
      </c>
      <c r="BK58" s="26"/>
      <c r="BL58" s="26"/>
      <c r="BM58" s="26"/>
      <c r="BN58" s="26"/>
      <c r="BO58" s="26"/>
      <c r="BP58" s="26"/>
      <c r="BQ58" s="26"/>
      <c r="BR58" s="26"/>
      <c r="BS58" s="26"/>
      <c r="BV58" s="26" t="s">
        <v>104</v>
      </c>
      <c r="BW58" s="26"/>
      <c r="BX58" s="26"/>
      <c r="BY58" s="26"/>
      <c r="BZ58" s="26"/>
      <c r="CA58" s="26"/>
      <c r="CB58" s="26"/>
      <c r="CC58" s="26"/>
      <c r="CD58" s="26"/>
      <c r="CE58" s="26"/>
      <c r="CH58" s="26" t="s">
        <v>104</v>
      </c>
      <c r="CI58" s="26"/>
      <c r="CJ58" s="26"/>
      <c r="CK58" s="26"/>
      <c r="CL58" s="26"/>
      <c r="CM58" s="26"/>
      <c r="CN58" s="26"/>
      <c r="CO58" s="26"/>
      <c r="CP58" s="26"/>
      <c r="CQ58" s="26"/>
      <c r="CT58" s="26" t="s">
        <v>104</v>
      </c>
      <c r="CU58" s="26"/>
      <c r="CV58" s="26"/>
      <c r="CW58" s="26"/>
      <c r="CX58" s="26"/>
      <c r="CY58" s="26"/>
      <c r="CZ58" s="26"/>
      <c r="DA58" s="26"/>
      <c r="DB58" s="26"/>
      <c r="DC58" s="26"/>
      <c r="DF58" s="26" t="s">
        <v>104</v>
      </c>
      <c r="DG58" s="26"/>
      <c r="DH58" s="26"/>
      <c r="DI58" s="26"/>
      <c r="DJ58" s="26"/>
      <c r="DK58" s="26"/>
      <c r="DL58" s="26"/>
      <c r="DM58" s="26"/>
      <c r="DN58" s="26"/>
      <c r="DO58" s="26"/>
    </row>
    <row r="59" ht="14.5" spans="1:119">
      <c r="A59" s="26"/>
      <c r="B59" s="26"/>
      <c r="C59" s="29" t="s">
        <v>107</v>
      </c>
      <c r="D59" s="26"/>
      <c r="E59" s="30">
        <f>Attached_WholesaleTradeSp!W13</f>
        <v>0.3</v>
      </c>
      <c r="F59" s="30">
        <f>Attached_WholesaleTradeSp!AU13</f>
        <v>0.6</v>
      </c>
      <c r="G59" s="30">
        <f>Attached_WholesaleTradeSp!BS13</f>
        <v>1.8</v>
      </c>
      <c r="H59" s="30">
        <f>Attached_WholesaleTradeSp!CQ13</f>
        <v>0.1</v>
      </c>
      <c r="I59" s="30">
        <f>Attached_WholesaleTradeSp!DO13</f>
        <v>0</v>
      </c>
      <c r="J59" s="30">
        <f>Attached_WholesaleTradeSp!EM13</f>
        <v>0.1</v>
      </c>
      <c r="K59" s="30">
        <f>Attached_WholesaleTradeSp!FK13</f>
        <v>0.2</v>
      </c>
      <c r="L59" s="30"/>
      <c r="M59" s="26"/>
      <c r="N59" s="26"/>
      <c r="O59" s="29" t="s">
        <v>504</v>
      </c>
      <c r="P59" s="26"/>
      <c r="Q59" s="30">
        <f>AttachedRetailTradeSpace!W13</f>
        <v>0.9</v>
      </c>
      <c r="R59" s="30">
        <f>AttachedRetailTradeSpace!AU13</f>
        <v>1.6</v>
      </c>
      <c r="S59" s="30">
        <f>AttachedRetailTradeSpace!BS13</f>
        <v>5</v>
      </c>
      <c r="T59" s="30">
        <f>AttachedRetailTradeSpace!CQ13</f>
        <v>0.2</v>
      </c>
      <c r="U59" s="30">
        <f>AttachedRetailTradeSpace!DO13</f>
        <v>0.1</v>
      </c>
      <c r="V59" s="30">
        <f>AttachedRetailTradeSpace!EM13</f>
        <v>0.3</v>
      </c>
      <c r="W59" s="30">
        <f>AttachedRetailTradeSpace!FK13</f>
        <v>0.6</v>
      </c>
      <c r="Y59" s="30"/>
      <c r="Z59" s="26"/>
      <c r="AA59" s="29" t="s">
        <v>451</v>
      </c>
      <c r="AB59" s="26"/>
      <c r="AC59" s="30">
        <f>AttachedTransWarehouseSpace!W13</f>
        <v>0.2</v>
      </c>
      <c r="AD59" s="30">
        <f>AttachedTransWarehouseSpace!AU13</f>
        <v>0.3</v>
      </c>
      <c r="AE59" s="30">
        <f>AttachedTransWarehouseSpace!BS13</f>
        <v>0.9</v>
      </c>
      <c r="AF59" s="30">
        <f>AttachedTransWarehouseSpace!CQ13</f>
        <v>0</v>
      </c>
      <c r="AG59" s="30">
        <f>AttachedTransWarehouseSpace!DO13</f>
        <v>0</v>
      </c>
      <c r="AH59" s="30">
        <f>AttachedTransWarehouseSpace!EM13</f>
        <v>0.1</v>
      </c>
      <c r="AI59" s="30">
        <f>AttachedTransWarehouseSpace!FK13</f>
        <v>0.1</v>
      </c>
      <c r="AJ59" s="30"/>
      <c r="AK59" s="30"/>
      <c r="AL59" s="26"/>
      <c r="AM59" s="29" t="s">
        <v>452</v>
      </c>
      <c r="AN59" s="26"/>
      <c r="AO59" s="30">
        <f>AttachedInformCultIndSpace!W13</f>
        <v>0.1</v>
      </c>
      <c r="AP59" s="30">
        <f>AttachedInformCultIndSpace!AU13</f>
        <v>0.3</v>
      </c>
      <c r="AQ59" s="30">
        <f>AttachedInformCultIndSpace!BS13</f>
        <v>0.6</v>
      </c>
      <c r="AR59" s="30">
        <f>AttachedInformCultIndSpace!CQ13</f>
        <v>0</v>
      </c>
      <c r="AS59" s="30">
        <f>AttachedInformCultIndSpace!DO13</f>
        <v>0</v>
      </c>
      <c r="AT59" s="30">
        <f>AttachedInformCultIndSpace!EM13</f>
        <v>0.1</v>
      </c>
      <c r="AU59" s="30">
        <f>AttachedInformCultIndSpace!FK13</f>
        <v>0.1</v>
      </c>
      <c r="AX59" s="26"/>
      <c r="AY59" s="29" t="s">
        <v>453</v>
      </c>
      <c r="AZ59" s="26"/>
      <c r="BA59" s="30">
        <f>AttachedOfficesSpace!W13</f>
        <v>1.4</v>
      </c>
      <c r="BB59" s="30">
        <f>AttachedOfficesSpace!AU13</f>
        <v>4.4</v>
      </c>
      <c r="BC59" s="30">
        <f>AttachedOfficesSpace!BS13</f>
        <v>10</v>
      </c>
      <c r="BD59" s="30">
        <f>AttachedOfficesSpace!CQ13</f>
        <v>0.4</v>
      </c>
      <c r="BE59" s="30">
        <f>AttachedOfficesSpace!DO13</f>
        <v>0.2</v>
      </c>
      <c r="BF59" s="30">
        <f>AttachedOfficesSpace!EM13</f>
        <v>0.6</v>
      </c>
      <c r="BG59" s="30">
        <f>AttachedOfficesSpace!FK13</f>
        <v>2.8</v>
      </c>
      <c r="BJ59" s="26"/>
      <c r="BK59" s="29" t="s">
        <v>454</v>
      </c>
      <c r="BL59" s="26"/>
      <c r="BM59" s="30">
        <f>EducServSpace!W13</f>
        <v>0.8</v>
      </c>
      <c r="BN59" s="30">
        <f>EducServSpace!AU13</f>
        <v>1.6</v>
      </c>
      <c r="BO59" s="30">
        <f>EducServSpace!BS13</f>
        <v>3.8</v>
      </c>
      <c r="BP59" s="30">
        <f>EducServSpace!CQ13</f>
        <v>0.2</v>
      </c>
      <c r="BQ59" s="30">
        <f>EducServSpace!DO13</f>
        <v>0.1</v>
      </c>
      <c r="BR59" s="30">
        <f>EducServSpace!EM13</f>
        <v>0.2</v>
      </c>
      <c r="BS59" s="30">
        <f>EducServSpace!FK13</f>
        <v>0.6</v>
      </c>
      <c r="BV59" s="26"/>
      <c r="BW59" s="29" t="s">
        <v>455</v>
      </c>
      <c r="BX59" s="26"/>
      <c r="BY59" s="30">
        <f>HeaSocSpace!W13</f>
        <v>0.8</v>
      </c>
      <c r="BZ59" s="30">
        <f>HeaSocSpace!AU13</f>
        <v>1.8</v>
      </c>
      <c r="CA59" s="30">
        <f>HeaSocSpace!BS13</f>
        <v>3.6</v>
      </c>
      <c r="CB59" s="30">
        <f>HeaSocSpace!CQ13</f>
        <v>0.1</v>
      </c>
      <c r="CC59" s="30">
        <f>HeaSocSpace!DO13</f>
        <v>0.1</v>
      </c>
      <c r="CD59" s="30">
        <f>HeaSocSpace!EM13</f>
        <v>0.2</v>
      </c>
      <c r="CE59" s="30">
        <f>HeaSocSpace!FK13</f>
        <v>0.7</v>
      </c>
      <c r="CH59" s="26"/>
      <c r="CI59" s="29" t="s">
        <v>456</v>
      </c>
      <c r="CJ59" s="26"/>
      <c r="CK59" s="30">
        <f>ArtsSpace!W13</f>
        <v>0.1</v>
      </c>
      <c r="CL59" s="30">
        <f>ArtsSpace!AU13</f>
        <v>0.3</v>
      </c>
      <c r="CM59" s="30">
        <f>ArtsSpace!BS13</f>
        <v>0.7</v>
      </c>
      <c r="CN59" s="30">
        <f>ArtsSpace!CQ13</f>
        <v>0</v>
      </c>
      <c r="CO59" s="30">
        <f>ArtsSpace!DO13</f>
        <v>0</v>
      </c>
      <c r="CP59" s="30">
        <f>ArtsSpace!EM13</f>
        <v>0</v>
      </c>
      <c r="CQ59" s="30">
        <f>ArtsSpace!FK13</f>
        <v>0.1</v>
      </c>
      <c r="CT59" s="26"/>
      <c r="CU59" s="29" t="s">
        <v>457</v>
      </c>
      <c r="CV59" s="26"/>
      <c r="CW59" s="30">
        <f>AcommFoodSpace!W13</f>
        <v>0.5</v>
      </c>
      <c r="CX59" s="30">
        <f>AcommFoodSpace!AU13</f>
        <v>0.7</v>
      </c>
      <c r="CY59" s="30">
        <f>AcommFoodSpace!BS13</f>
        <v>2</v>
      </c>
      <c r="CZ59" s="30">
        <f>AcommFoodSpace!CQ13</f>
        <v>0.1</v>
      </c>
      <c r="DA59" s="30">
        <f>AcommFoodSpace!DO13</f>
        <v>0</v>
      </c>
      <c r="DB59" s="30">
        <f>AcommFoodSpace!EM13</f>
        <v>0.2</v>
      </c>
      <c r="DC59" s="30">
        <f>AcommFoodSpace!FK13</f>
        <v>0.5</v>
      </c>
      <c r="DF59" s="26"/>
      <c r="DG59" s="29" t="s">
        <v>505</v>
      </c>
      <c r="DH59" s="26"/>
      <c r="DI59" s="30">
        <f>OthersSpace!W13</f>
        <v>0.1</v>
      </c>
      <c r="DJ59" s="30">
        <f>OthersSpace!AU13</f>
        <v>0.1</v>
      </c>
      <c r="DK59" s="30">
        <f>OthersSpace!BS13</f>
        <v>0.5</v>
      </c>
      <c r="DL59" s="30">
        <f>OthersSpace!CQ13</f>
        <v>0</v>
      </c>
      <c r="DM59" s="30">
        <f>OthersSpace!DO13</f>
        <v>0</v>
      </c>
      <c r="DN59" s="30">
        <f>OthersSpace!EM13</f>
        <v>0</v>
      </c>
      <c r="DO59" s="30">
        <f>OthersSpace!FK13</f>
        <v>0</v>
      </c>
    </row>
    <row r="60" ht="14.5" spans="2:119">
      <c r="B60" s="26"/>
      <c r="C60" s="26" t="s">
        <v>35</v>
      </c>
      <c r="D60" s="26"/>
      <c r="E60" s="28">
        <f>Attached_WholesaleTradeSp!W15</f>
        <v>0.3</v>
      </c>
      <c r="F60" s="28">
        <f>Attached_WholesaleTradeSp!AU15</f>
        <v>0.5</v>
      </c>
      <c r="G60" s="28">
        <f>Attached_WholesaleTradeSp!BS15</f>
        <v>1.7</v>
      </c>
      <c r="H60" s="28">
        <f>Attached_WholesaleTradeSp!CQ15</f>
        <v>0.1</v>
      </c>
      <c r="I60" s="28">
        <f>Attached_WholesaleTradeSp!DO15</f>
        <v>0</v>
      </c>
      <c r="J60" s="28">
        <f>Attached_WholesaleTradeSp!EM15</f>
        <v>0.1</v>
      </c>
      <c r="K60" s="28">
        <f>Attached_WholesaleTradeSp!FK15</f>
        <v>0.2</v>
      </c>
      <c r="L60" s="28"/>
      <c r="N60" s="26"/>
      <c r="O60" s="26" t="s">
        <v>35</v>
      </c>
      <c r="P60" s="26"/>
      <c r="Q60" s="28">
        <f>AttachedRetailTradeSpace!W15</f>
        <v>0.9</v>
      </c>
      <c r="R60" s="28">
        <f>AttachedRetailTradeSpace!AU15</f>
        <v>1.5</v>
      </c>
      <c r="S60" s="28">
        <f>AttachedRetailTradeSpace!BS15</f>
        <v>4.7</v>
      </c>
      <c r="T60" s="28">
        <f>AttachedRetailTradeSpace!CQ15</f>
        <v>0.2</v>
      </c>
      <c r="U60" s="28">
        <f>AttachedRetailTradeSpace!DO15</f>
        <v>0.1</v>
      </c>
      <c r="V60" s="28">
        <f>AttachedRetailTradeSpace!EM15</f>
        <v>0.2</v>
      </c>
      <c r="W60" s="28">
        <f>AttachedRetailTradeSpace!FK15</f>
        <v>0.6</v>
      </c>
      <c r="Y60" s="28"/>
      <c r="Z60" s="26"/>
      <c r="AA60" s="26" t="s">
        <v>35</v>
      </c>
      <c r="AB60" s="26"/>
      <c r="AC60" s="28">
        <f>AttachedTransWarehouseSpace!W15</f>
        <v>0.2</v>
      </c>
      <c r="AD60" s="28">
        <f>AttachedTransWarehouseSpace!AU15</f>
        <v>0.3</v>
      </c>
      <c r="AE60" s="28">
        <f>AttachedTransWarehouseSpace!BS15</f>
        <v>0.8</v>
      </c>
      <c r="AF60" s="28">
        <f>AttachedTransWarehouseSpace!CQ15</f>
        <v>0</v>
      </c>
      <c r="AG60" s="28">
        <f>AttachedTransWarehouseSpace!DO15</f>
        <v>0</v>
      </c>
      <c r="AH60" s="28">
        <f>AttachedTransWarehouseSpace!EM15</f>
        <v>0</v>
      </c>
      <c r="AI60" s="28">
        <f>AttachedTransWarehouseSpace!FK15</f>
        <v>0.1</v>
      </c>
      <c r="AJ60" s="28"/>
      <c r="AK60" s="28"/>
      <c r="AL60" s="26"/>
      <c r="AM60" s="26" t="s">
        <v>35</v>
      </c>
      <c r="AN60" s="26"/>
      <c r="AO60" s="28">
        <f>AttachedInformCultIndSpace!W15</f>
        <v>0.1</v>
      </c>
      <c r="AP60" s="28">
        <f>AttachedInformCultIndSpace!AU15</f>
        <v>0.3</v>
      </c>
      <c r="AQ60" s="28">
        <f>AttachedInformCultIndSpace!BS15</f>
        <v>0.6</v>
      </c>
      <c r="AR60" s="28">
        <f>AttachedInformCultIndSpace!CQ15</f>
        <v>0</v>
      </c>
      <c r="AS60" s="28">
        <f>AttachedInformCultIndSpace!DO15</f>
        <v>0</v>
      </c>
      <c r="AT60" s="28">
        <f>AttachedInformCultIndSpace!EM15</f>
        <v>0</v>
      </c>
      <c r="AU60" s="28">
        <f>AttachedInformCultIndSpace!FK15</f>
        <v>0.1</v>
      </c>
      <c r="AX60" s="26"/>
      <c r="AY60" s="26" t="s">
        <v>35</v>
      </c>
      <c r="AZ60" s="26"/>
      <c r="BA60" s="28">
        <f>AttachedOfficesSpace!W15</f>
        <v>1.4</v>
      </c>
      <c r="BB60" s="28">
        <f>AttachedOfficesSpace!AU15</f>
        <v>4.1</v>
      </c>
      <c r="BC60" s="28">
        <f>AttachedOfficesSpace!BS15</f>
        <v>9.4</v>
      </c>
      <c r="BD60" s="28">
        <f>AttachedOfficesSpace!CQ15</f>
        <v>0.3</v>
      </c>
      <c r="BE60" s="28">
        <f>AttachedOfficesSpace!DO15</f>
        <v>0.2</v>
      </c>
      <c r="BF60" s="28">
        <f>AttachedOfficesSpace!EM15</f>
        <v>0.5</v>
      </c>
      <c r="BG60" s="28">
        <f>AttachedOfficesSpace!FK15</f>
        <v>2.6</v>
      </c>
      <c r="BJ60" s="26"/>
      <c r="BK60" s="26" t="s">
        <v>35</v>
      </c>
      <c r="BL60" s="26"/>
      <c r="BM60" s="28">
        <f>EducServSpace!W15</f>
        <v>0.8</v>
      </c>
      <c r="BN60" s="28">
        <f>EducServSpace!AU15</f>
        <v>1.5</v>
      </c>
      <c r="BO60" s="28">
        <f>EducServSpace!BS15</f>
        <v>3.6</v>
      </c>
      <c r="BP60" s="28">
        <f>EducServSpace!CQ15</f>
        <v>0.1</v>
      </c>
      <c r="BQ60" s="28">
        <f>EducServSpace!DO15</f>
        <v>0.1</v>
      </c>
      <c r="BR60" s="28">
        <f>EducServSpace!EM15</f>
        <v>0.1</v>
      </c>
      <c r="BS60" s="28">
        <f>EducServSpace!FK15</f>
        <v>0.6</v>
      </c>
      <c r="BV60" s="26"/>
      <c r="BW60" s="26" t="s">
        <v>35</v>
      </c>
      <c r="BX60" s="26"/>
      <c r="BY60" s="28">
        <f>HeaSocSpace!W15</f>
        <v>0.8</v>
      </c>
      <c r="BZ60" s="28">
        <f>HeaSocSpace!AU15</f>
        <v>1.7</v>
      </c>
      <c r="CA60" s="28">
        <f>HeaSocSpace!BS15</f>
        <v>3.4</v>
      </c>
      <c r="CB60" s="28">
        <f>HeaSocSpace!CQ15</f>
        <v>0.1</v>
      </c>
      <c r="CC60" s="28">
        <f>HeaSocSpace!DO15</f>
        <v>0.1</v>
      </c>
      <c r="CD60" s="28">
        <f>HeaSocSpace!EM15</f>
        <v>0.2</v>
      </c>
      <c r="CE60" s="28">
        <f>HeaSocSpace!FK15</f>
        <v>0.7</v>
      </c>
      <c r="CH60" s="26"/>
      <c r="CI60" s="26" t="s">
        <v>35</v>
      </c>
      <c r="CJ60" s="26"/>
      <c r="CK60" s="28">
        <f>ArtsSpace!W15</f>
        <v>0.1</v>
      </c>
      <c r="CL60" s="28">
        <f>ArtsSpace!AU15</f>
        <v>0.3</v>
      </c>
      <c r="CM60" s="28">
        <f>ArtsSpace!BS15</f>
        <v>0.6</v>
      </c>
      <c r="CN60" s="28">
        <f>ArtsSpace!CQ15</f>
        <v>0</v>
      </c>
      <c r="CO60" s="28">
        <f>ArtsSpace!DO15</f>
        <v>0</v>
      </c>
      <c r="CP60" s="28">
        <f>ArtsSpace!EM15</f>
        <v>0</v>
      </c>
      <c r="CQ60" s="28">
        <f>ArtsSpace!FK15</f>
        <v>0.1</v>
      </c>
      <c r="CT60" s="26"/>
      <c r="CU60" s="26" t="s">
        <v>35</v>
      </c>
      <c r="CV60" s="26"/>
      <c r="CW60" s="28">
        <f>AcommFoodSpace!W15</f>
        <v>0.5</v>
      </c>
      <c r="CX60" s="28">
        <f>AcommFoodSpace!AU15</f>
        <v>0.6</v>
      </c>
      <c r="CY60" s="28">
        <f>AcommFoodSpace!BS15</f>
        <v>1.9</v>
      </c>
      <c r="CZ60" s="28">
        <f>AcommFoodSpace!CQ15</f>
        <v>0.1</v>
      </c>
      <c r="DA60" s="28">
        <f>AcommFoodSpace!DO15</f>
        <v>0</v>
      </c>
      <c r="DB60" s="28">
        <f>AcommFoodSpace!EM15</f>
        <v>0.1</v>
      </c>
      <c r="DC60" s="28">
        <f>AcommFoodSpace!FK15</f>
        <v>0.5</v>
      </c>
      <c r="DF60" s="26"/>
      <c r="DG60" s="26" t="s">
        <v>35</v>
      </c>
      <c r="DH60" s="26"/>
      <c r="DI60" s="28">
        <f>OthersSpace!W15</f>
        <v>0.1</v>
      </c>
      <c r="DJ60" s="28">
        <f>OthersSpace!AU15</f>
        <v>0.1</v>
      </c>
      <c r="DK60" s="28">
        <f>OthersSpace!BS15</f>
        <v>0.5</v>
      </c>
      <c r="DL60" s="28">
        <f>OthersSpace!CQ15</f>
        <v>0</v>
      </c>
      <c r="DM60" s="28">
        <f>OthersSpace!DO15</f>
        <v>0</v>
      </c>
      <c r="DN60" s="28">
        <f>OthersSpace!EM15</f>
        <v>0</v>
      </c>
      <c r="DO60" s="28">
        <f>OthersSpace!FK15</f>
        <v>0</v>
      </c>
    </row>
    <row r="61" ht="14.5" spans="2:119">
      <c r="B61" s="26"/>
      <c r="C61" s="26" t="s">
        <v>113</v>
      </c>
      <c r="D61" s="26"/>
      <c r="E61" s="28">
        <f>Attached_WholesaleTradeSp!W16</f>
        <v>0</v>
      </c>
      <c r="F61" s="28">
        <f>Attached_WholesaleTradeSp!AU16</f>
        <v>0</v>
      </c>
      <c r="G61" s="28">
        <f>Attached_WholesaleTradeSp!BS16</f>
        <v>0.1</v>
      </c>
      <c r="H61" s="28">
        <f>Attached_WholesaleTradeSp!CQ16</f>
        <v>0</v>
      </c>
      <c r="I61" s="28">
        <f>Attached_WholesaleTradeSp!DO16</f>
        <v>0</v>
      </c>
      <c r="J61" s="28">
        <f>Attached_WholesaleTradeSp!EM16</f>
        <v>0</v>
      </c>
      <c r="K61" s="28">
        <f>Attached_WholesaleTradeSp!FK16</f>
        <v>0</v>
      </c>
      <c r="L61" s="28"/>
      <c r="N61" s="26"/>
      <c r="O61" s="26" t="s">
        <v>113</v>
      </c>
      <c r="P61" s="26"/>
      <c r="Q61" s="28">
        <f>AttachedRetailTradeSpace!W16</f>
        <v>0</v>
      </c>
      <c r="R61" s="28">
        <f>AttachedRetailTradeSpace!AU16</f>
        <v>0.1</v>
      </c>
      <c r="S61" s="28">
        <f>AttachedRetailTradeSpace!BS16</f>
        <v>0.3</v>
      </c>
      <c r="T61" s="28">
        <f>AttachedRetailTradeSpace!CQ16</f>
        <v>0</v>
      </c>
      <c r="U61" s="28">
        <f>AttachedRetailTradeSpace!DO16</f>
        <v>0</v>
      </c>
      <c r="V61" s="28">
        <f>AttachedRetailTradeSpace!EM16</f>
        <v>0</v>
      </c>
      <c r="W61" s="28">
        <f>AttachedRetailTradeSpace!FK16</f>
        <v>0</v>
      </c>
      <c r="Y61" s="28"/>
      <c r="Z61" s="26"/>
      <c r="AA61" s="26" t="s">
        <v>113</v>
      </c>
      <c r="AB61" s="26"/>
      <c r="AC61" s="28">
        <f>AttachedTransWarehouseSpace!W16</f>
        <v>0</v>
      </c>
      <c r="AD61" s="28">
        <f>AttachedTransWarehouseSpace!AU16</f>
        <v>0</v>
      </c>
      <c r="AE61" s="28">
        <f>AttachedTransWarehouseSpace!BS16</f>
        <v>0.1</v>
      </c>
      <c r="AF61" s="28">
        <f>AttachedTransWarehouseSpace!CQ16</f>
        <v>0</v>
      </c>
      <c r="AG61" s="28">
        <f>AttachedTransWarehouseSpace!DO16</f>
        <v>0</v>
      </c>
      <c r="AH61" s="28">
        <f>AttachedTransWarehouseSpace!EM16</f>
        <v>0</v>
      </c>
      <c r="AI61" s="28">
        <f>AttachedTransWarehouseSpace!FK16</f>
        <v>0</v>
      </c>
      <c r="AJ61" s="28"/>
      <c r="AK61" s="28"/>
      <c r="AL61" s="26"/>
      <c r="AM61" s="26" t="s">
        <v>113</v>
      </c>
      <c r="AN61" s="26"/>
      <c r="AO61" s="28">
        <f>AttachedInformCultIndSpace!W16</f>
        <v>0</v>
      </c>
      <c r="AP61" s="28">
        <f>AttachedInformCultIndSpace!AU16</f>
        <v>0</v>
      </c>
      <c r="AQ61" s="28">
        <f>AttachedInformCultIndSpace!BS16</f>
        <v>0</v>
      </c>
      <c r="AR61" s="28">
        <f>AttachedInformCultIndSpace!CQ16</f>
        <v>0</v>
      </c>
      <c r="AS61" s="28">
        <f>AttachedInformCultIndSpace!DO16</f>
        <v>0</v>
      </c>
      <c r="AT61" s="28">
        <f>AttachedInformCultIndSpace!EM16</f>
        <v>0</v>
      </c>
      <c r="AU61" s="28">
        <f>AttachedInformCultIndSpace!FK16</f>
        <v>0</v>
      </c>
      <c r="AX61" s="26"/>
      <c r="AY61" s="26" t="s">
        <v>113</v>
      </c>
      <c r="AZ61" s="26"/>
      <c r="BA61" s="28">
        <f>AttachedOfficesSpace!W16</f>
        <v>0</v>
      </c>
      <c r="BB61" s="28">
        <f>AttachedOfficesSpace!AU16</f>
        <v>0.3</v>
      </c>
      <c r="BC61" s="28">
        <f>AttachedOfficesSpace!BS16</f>
        <v>0.6</v>
      </c>
      <c r="BD61" s="28">
        <f>AttachedOfficesSpace!CQ16</f>
        <v>0</v>
      </c>
      <c r="BE61" s="28">
        <f>AttachedOfficesSpace!DO16</f>
        <v>0</v>
      </c>
      <c r="BF61" s="28">
        <f>AttachedOfficesSpace!EM16</f>
        <v>0.1</v>
      </c>
      <c r="BG61" s="28">
        <f>AttachedOfficesSpace!FK16</f>
        <v>0.2</v>
      </c>
      <c r="BJ61" s="26"/>
      <c r="BK61" s="26" t="s">
        <v>113</v>
      </c>
      <c r="BL61" s="26"/>
      <c r="BM61" s="28">
        <f>EducServSpace!W16</f>
        <v>0</v>
      </c>
      <c r="BN61" s="28">
        <f>EducServSpace!AU16</f>
        <v>0.1</v>
      </c>
      <c r="BO61" s="28">
        <f>EducServSpace!BS16</f>
        <v>0.2</v>
      </c>
      <c r="BP61" s="28">
        <f>EducServSpace!CQ16</f>
        <v>0</v>
      </c>
      <c r="BQ61" s="28">
        <f>EducServSpace!DO16</f>
        <v>0</v>
      </c>
      <c r="BR61" s="28">
        <f>EducServSpace!EM16</f>
        <v>0</v>
      </c>
      <c r="BS61" s="28">
        <f>EducServSpace!FK16</f>
        <v>0</v>
      </c>
      <c r="BV61" s="26"/>
      <c r="BW61" s="26" t="s">
        <v>113</v>
      </c>
      <c r="BX61" s="26"/>
      <c r="BY61" s="28">
        <f>HeaSocSpace!W16</f>
        <v>0</v>
      </c>
      <c r="BZ61" s="28">
        <f>HeaSocSpace!AU16</f>
        <v>0.1</v>
      </c>
      <c r="CA61" s="28">
        <f>HeaSocSpace!BS16</f>
        <v>0.2</v>
      </c>
      <c r="CB61" s="28">
        <f>HeaSocSpace!CQ16</f>
        <v>0</v>
      </c>
      <c r="CC61" s="28">
        <f>HeaSocSpace!DO16</f>
        <v>0</v>
      </c>
      <c r="CD61" s="28">
        <f>HeaSocSpace!EM16</f>
        <v>0</v>
      </c>
      <c r="CE61" s="28">
        <f>HeaSocSpace!FK16</f>
        <v>0</v>
      </c>
      <c r="CH61" s="26"/>
      <c r="CI61" s="26" t="s">
        <v>113</v>
      </c>
      <c r="CJ61" s="26"/>
      <c r="CK61" s="28">
        <f>ArtsSpace!W16</f>
        <v>0</v>
      </c>
      <c r="CL61" s="28">
        <f>ArtsSpace!AU16</f>
        <v>0</v>
      </c>
      <c r="CM61" s="28">
        <f>ArtsSpace!BS16</f>
        <v>0</v>
      </c>
      <c r="CN61" s="28">
        <f>ArtsSpace!CQ16</f>
        <v>0</v>
      </c>
      <c r="CO61" s="28">
        <f>ArtsSpace!DO16</f>
        <v>0</v>
      </c>
      <c r="CP61" s="28">
        <f>ArtsSpace!EM16</f>
        <v>0</v>
      </c>
      <c r="CQ61" s="28">
        <f>ArtsSpace!FK16</f>
        <v>0</v>
      </c>
      <c r="CT61" s="26"/>
      <c r="CU61" s="26" t="s">
        <v>113</v>
      </c>
      <c r="CV61" s="26"/>
      <c r="CW61" s="28">
        <f>AcommFoodSpace!W16</f>
        <v>0</v>
      </c>
      <c r="CX61" s="28">
        <f>AcommFoodSpace!AU16</f>
        <v>0</v>
      </c>
      <c r="CY61" s="28">
        <f>AcommFoodSpace!BS16</f>
        <v>0.1</v>
      </c>
      <c r="CZ61" s="28">
        <f>AcommFoodSpace!CQ16</f>
        <v>0</v>
      </c>
      <c r="DA61" s="28">
        <f>AcommFoodSpace!DO16</f>
        <v>0</v>
      </c>
      <c r="DB61" s="28">
        <f>AcommFoodSpace!EM16</f>
        <v>0</v>
      </c>
      <c r="DC61" s="28">
        <f>AcommFoodSpace!FK16</f>
        <v>0</v>
      </c>
      <c r="DF61" s="26"/>
      <c r="DG61" s="26" t="s">
        <v>113</v>
      </c>
      <c r="DH61" s="26"/>
      <c r="DI61" s="28">
        <f>OthersSpace!W16</f>
        <v>0</v>
      </c>
      <c r="DJ61" s="28">
        <f>OthersSpace!AU16</f>
        <v>0</v>
      </c>
      <c r="DK61" s="28">
        <f>OthersSpace!BS16</f>
        <v>0</v>
      </c>
      <c r="DL61" s="28">
        <f>OthersSpace!CQ16</f>
        <v>0</v>
      </c>
      <c r="DM61" s="28">
        <f>OthersSpace!DO16</f>
        <v>0</v>
      </c>
      <c r="DN61" s="28">
        <f>OthersSpace!EM16</f>
        <v>0</v>
      </c>
      <c r="DO61" s="28">
        <f>OthersSpace!FK16</f>
        <v>0</v>
      </c>
    </row>
    <row r="62" ht="14.5" spans="2:119">
      <c r="B62" s="26" t="s">
        <v>116</v>
      </c>
      <c r="C62" s="29" t="s">
        <v>107</v>
      </c>
      <c r="D62" s="26"/>
      <c r="E62" s="30">
        <f>Attached_WholesaleTradeSp!W28</f>
        <v>1.3</v>
      </c>
      <c r="F62" s="30">
        <f>Attached_WholesaleTradeSp!AU28</f>
        <v>4.4</v>
      </c>
      <c r="G62" s="30">
        <f>Attached_WholesaleTradeSp!BS28</f>
        <v>16.5</v>
      </c>
      <c r="H62" s="30">
        <f>Attached_WholesaleTradeSp!CQ28</f>
        <v>2.1</v>
      </c>
      <c r="I62" s="30">
        <f>Attached_WholesaleTradeSp!DO28</f>
        <v>2.2</v>
      </c>
      <c r="J62" s="30">
        <f>Attached_WholesaleTradeSp!EM28</f>
        <v>7.9</v>
      </c>
      <c r="K62" s="30">
        <f>Attached_WholesaleTradeSp!FK28</f>
        <v>2.9</v>
      </c>
      <c r="L62" s="30"/>
      <c r="N62" s="26" t="s">
        <v>116</v>
      </c>
      <c r="O62" s="29" t="s">
        <v>504</v>
      </c>
      <c r="P62" s="26"/>
      <c r="Q62" s="30">
        <f>AttachedRetailTradeSpace!W28</f>
        <v>4.2</v>
      </c>
      <c r="R62" s="30">
        <f>AttachedRetailTradeSpace!AU28</f>
        <v>12.8</v>
      </c>
      <c r="S62" s="30">
        <f>AttachedRetailTradeSpace!BS28</f>
        <v>45.4</v>
      </c>
      <c r="T62" s="30">
        <f>AttachedRetailTradeSpace!CQ28</f>
        <v>5.4</v>
      </c>
      <c r="U62" s="30">
        <f>AttachedRetailTradeSpace!DO28</f>
        <v>4.7</v>
      </c>
      <c r="V62" s="30">
        <f>AttachedRetailTradeSpace!EM28</f>
        <v>23.4</v>
      </c>
      <c r="W62" s="30">
        <f>AttachedRetailTradeSpace!FK28</f>
        <v>9.2</v>
      </c>
      <c r="Y62" s="30"/>
      <c r="Z62" s="26" t="s">
        <v>116</v>
      </c>
      <c r="AA62" s="29" t="s">
        <v>451</v>
      </c>
      <c r="AB62" s="26"/>
      <c r="AC62" s="30">
        <f>AttachedTransWarehouseSpace!W28</f>
        <v>1</v>
      </c>
      <c r="AD62" s="30">
        <f>AttachedTransWarehouseSpace!AU28</f>
        <v>2.8</v>
      </c>
      <c r="AE62" s="30">
        <f>AttachedTransWarehouseSpace!BS28</f>
        <v>13.1</v>
      </c>
      <c r="AF62" s="30">
        <f>AttachedTransWarehouseSpace!CQ28</f>
        <v>2</v>
      </c>
      <c r="AG62" s="30">
        <f>AttachedTransWarehouseSpace!DO28</f>
        <v>2.3</v>
      </c>
      <c r="AH62" s="30">
        <f>AttachedTransWarehouseSpace!EM28</f>
        <v>7.1</v>
      </c>
      <c r="AI62" s="30">
        <f>AttachedTransWarehouseSpace!FK28</f>
        <v>2.6</v>
      </c>
      <c r="AJ62" s="30"/>
      <c r="AK62" s="30"/>
      <c r="AL62" s="26" t="s">
        <v>116</v>
      </c>
      <c r="AM62" s="29" t="s">
        <v>452</v>
      </c>
      <c r="AN62" s="26"/>
      <c r="AO62" s="30">
        <f>AttachedInformCultIndSpace!W28</f>
        <v>0.5</v>
      </c>
      <c r="AP62" s="30">
        <f>AttachedInformCultIndSpace!AU28</f>
        <v>2.3</v>
      </c>
      <c r="AQ62" s="30">
        <f>AttachedInformCultIndSpace!BS28</f>
        <v>5.9</v>
      </c>
      <c r="AR62" s="30">
        <f>AttachedInformCultIndSpace!CQ28</f>
        <v>0.7</v>
      </c>
      <c r="AS62" s="30">
        <f>AttachedInformCultIndSpace!DO28</f>
        <v>0.5</v>
      </c>
      <c r="AT62" s="30">
        <f>AttachedInformCultIndSpace!EM28</f>
        <v>3.1</v>
      </c>
      <c r="AU62" s="30">
        <f>AttachedInformCultIndSpace!FK28</f>
        <v>0.8</v>
      </c>
      <c r="AX62" s="26" t="s">
        <v>116</v>
      </c>
      <c r="AY62" s="29" t="s">
        <v>453</v>
      </c>
      <c r="AZ62" s="26"/>
      <c r="BA62" s="30">
        <f>AttachedOfficesSpace!W28</f>
        <v>7.1</v>
      </c>
      <c r="BB62" s="30">
        <f>AttachedOfficesSpace!AU28</f>
        <v>29.4</v>
      </c>
      <c r="BC62" s="30">
        <f>AttachedOfficesSpace!BS28</f>
        <v>110.3</v>
      </c>
      <c r="BD62" s="30">
        <f>AttachedOfficesSpace!CQ28</f>
        <v>11.3</v>
      </c>
      <c r="BE62" s="30">
        <f>AttachedOfficesSpace!DO28</f>
        <v>9.9</v>
      </c>
      <c r="BF62" s="30">
        <f>AttachedOfficesSpace!EM28</f>
        <v>48.7</v>
      </c>
      <c r="BG62" s="30">
        <f>AttachedOfficesSpace!FK28</f>
        <v>19.9</v>
      </c>
      <c r="BJ62" s="26" t="s">
        <v>116</v>
      </c>
      <c r="BK62" s="29" t="s">
        <v>454</v>
      </c>
      <c r="BL62" s="26"/>
      <c r="BM62" s="30">
        <f>EducServSpace!W28</f>
        <v>3.7</v>
      </c>
      <c r="BN62" s="30">
        <f>EducServSpace!AU28</f>
        <v>12.2</v>
      </c>
      <c r="BO62" s="30">
        <f>EducServSpace!BS28</f>
        <v>36.3</v>
      </c>
      <c r="BP62" s="30">
        <f>EducServSpace!CQ28</f>
        <v>5.3</v>
      </c>
      <c r="BQ62" s="30">
        <f>EducServSpace!DO28</f>
        <v>5.1</v>
      </c>
      <c r="BR62" s="30">
        <f>EducServSpace!EM28</f>
        <v>20.2</v>
      </c>
      <c r="BS62" s="30">
        <f>EducServSpace!FK28</f>
        <v>8</v>
      </c>
      <c r="BV62" s="26" t="s">
        <v>116</v>
      </c>
      <c r="BW62" s="29" t="s">
        <v>455</v>
      </c>
      <c r="BX62" s="26"/>
      <c r="BY62" s="30">
        <f>HeaSocSpace!W28</f>
        <v>4.2</v>
      </c>
      <c r="BZ62" s="30">
        <f>HeaSocSpace!AU28</f>
        <v>17.4</v>
      </c>
      <c r="CA62" s="30">
        <f>HeaSocSpace!BS28</f>
        <v>40.4</v>
      </c>
      <c r="CB62" s="30">
        <f>HeaSocSpace!CQ28</f>
        <v>4.5</v>
      </c>
      <c r="CC62" s="30">
        <f>HeaSocSpace!DO28</f>
        <v>4.7</v>
      </c>
      <c r="CD62" s="30">
        <f>HeaSocSpace!EM28</f>
        <v>15.8</v>
      </c>
      <c r="CE62" s="30">
        <f>HeaSocSpace!FK28</f>
        <v>9.9</v>
      </c>
      <c r="CH62" s="26" t="s">
        <v>116</v>
      </c>
      <c r="CI62" s="29" t="s">
        <v>456</v>
      </c>
      <c r="CJ62" s="26"/>
      <c r="CK62" s="30">
        <f>ArtsSpace!W28</f>
        <v>0.5</v>
      </c>
      <c r="CL62" s="30">
        <f>ArtsSpace!AU28</f>
        <v>2.6</v>
      </c>
      <c r="CM62" s="30">
        <f>ArtsSpace!BS28</f>
        <v>6.4</v>
      </c>
      <c r="CN62" s="30">
        <f>ArtsSpace!CQ28</f>
        <v>0.6</v>
      </c>
      <c r="CO62" s="30">
        <f>ArtsSpace!DO28</f>
        <v>0.6</v>
      </c>
      <c r="CP62" s="30">
        <f>ArtsSpace!EM28</f>
        <v>3.3</v>
      </c>
      <c r="CQ62" s="30">
        <f>ArtsSpace!FK28</f>
        <v>1.8</v>
      </c>
      <c r="CT62" s="26" t="s">
        <v>116</v>
      </c>
      <c r="CU62" s="29" t="s">
        <v>457</v>
      </c>
      <c r="CV62" s="26"/>
      <c r="CW62" s="30">
        <f>AcommFoodSpace!W28</f>
        <v>1.8</v>
      </c>
      <c r="CX62" s="30">
        <f>AcommFoodSpace!AU28</f>
        <v>7.1</v>
      </c>
      <c r="CY62" s="30">
        <f>AcommFoodSpace!BS28</f>
        <v>18.4</v>
      </c>
      <c r="CZ62" s="30">
        <f>AcommFoodSpace!CQ28</f>
        <v>2.2</v>
      </c>
      <c r="DA62" s="30">
        <f>AcommFoodSpace!DO28</f>
        <v>2</v>
      </c>
      <c r="DB62" s="30">
        <f>AcommFoodSpace!EM28</f>
        <v>12.4</v>
      </c>
      <c r="DC62" s="30">
        <f>AcommFoodSpace!FK28</f>
        <v>6.7</v>
      </c>
      <c r="DF62" s="26" t="s">
        <v>116</v>
      </c>
      <c r="DG62" s="29" t="s">
        <v>505</v>
      </c>
      <c r="DH62" s="26"/>
      <c r="DI62" s="30">
        <f>OthersSpace!W28</f>
        <v>0.4</v>
      </c>
      <c r="DJ62" s="30">
        <f>OthersSpace!AU28</f>
        <v>1.1</v>
      </c>
      <c r="DK62" s="30">
        <f>OthersSpace!BS28</f>
        <v>4.7</v>
      </c>
      <c r="DL62" s="30">
        <f>OthersSpace!CQ28</f>
        <v>0.6</v>
      </c>
      <c r="DM62" s="30">
        <f>OthersSpace!DO28</f>
        <v>0.5</v>
      </c>
      <c r="DN62" s="30">
        <f>OthersSpace!EM28</f>
        <v>2.3</v>
      </c>
      <c r="DO62" s="30">
        <f>OthersSpace!FK28</f>
        <v>0.8</v>
      </c>
    </row>
    <row r="63" ht="14.5" spans="2:119">
      <c r="B63" s="26"/>
      <c r="C63" s="35" t="s">
        <v>35</v>
      </c>
      <c r="D63" s="26"/>
      <c r="E63" s="42">
        <f>Attached_WholesaleTradeSp!W30</f>
        <v>0.5</v>
      </c>
      <c r="F63" s="42">
        <f>Attached_WholesaleTradeSp!AU30</f>
        <v>1</v>
      </c>
      <c r="G63" s="42">
        <f>Attached_WholesaleTradeSp!BS30</f>
        <v>1</v>
      </c>
      <c r="H63" s="42">
        <f>Attached_WholesaleTradeSp!CQ30</f>
        <v>0.3</v>
      </c>
      <c r="I63" s="42">
        <f>Attached_WholesaleTradeSp!DO30</f>
        <v>0.3</v>
      </c>
      <c r="J63" s="42">
        <f>Attached_WholesaleTradeSp!EM30</f>
        <v>0.1</v>
      </c>
      <c r="K63" s="42">
        <f>Attached_WholesaleTradeSp!FK30</f>
        <v>0.5</v>
      </c>
      <c r="L63" s="42"/>
      <c r="N63" s="26"/>
      <c r="O63" s="35" t="s">
        <v>35</v>
      </c>
      <c r="P63" s="26"/>
      <c r="Q63" s="42">
        <f>AttachedRetailTradeSpace!W30</f>
        <v>2</v>
      </c>
      <c r="R63" s="42">
        <f>AttachedRetailTradeSpace!AU30</f>
        <v>3.7</v>
      </c>
      <c r="S63" s="42">
        <f>AttachedRetailTradeSpace!BS30</f>
        <v>3.4</v>
      </c>
      <c r="T63" s="42">
        <f>AttachedRetailTradeSpace!CQ30</f>
        <v>1</v>
      </c>
      <c r="U63" s="42">
        <f>AttachedRetailTradeSpace!DO30</f>
        <v>0.7</v>
      </c>
      <c r="V63" s="42">
        <f>AttachedRetailTradeSpace!EM30</f>
        <v>1.4</v>
      </c>
      <c r="W63" s="42">
        <f>AttachedRetailTradeSpace!FK30</f>
        <v>1.7</v>
      </c>
      <c r="Y63" s="42"/>
      <c r="Z63" s="26"/>
      <c r="AA63" s="35" t="s">
        <v>35</v>
      </c>
      <c r="AB63" s="26"/>
      <c r="AC63" s="42">
        <f>AttachedTransWarehouseSpace!W30</f>
        <v>0.4</v>
      </c>
      <c r="AD63" s="42">
        <f>AttachedTransWarehouseSpace!AU30</f>
        <v>0.6</v>
      </c>
      <c r="AE63" s="42">
        <f>AttachedTransWarehouseSpace!BS30</f>
        <v>0.8</v>
      </c>
      <c r="AF63" s="42">
        <f>AttachedTransWarehouseSpace!CQ30</f>
        <v>0.3</v>
      </c>
      <c r="AG63" s="42">
        <f>AttachedTransWarehouseSpace!DO30</f>
        <v>0.3</v>
      </c>
      <c r="AH63" s="42">
        <f>AttachedTransWarehouseSpace!EM30</f>
        <v>0.1</v>
      </c>
      <c r="AI63" s="42">
        <f>AttachedTransWarehouseSpace!FK30</f>
        <v>0.4</v>
      </c>
      <c r="AJ63" s="42"/>
      <c r="AK63" s="42"/>
      <c r="AL63" s="26"/>
      <c r="AM63" s="35" t="s">
        <v>35</v>
      </c>
      <c r="AN63" s="26"/>
      <c r="AO63" s="42">
        <f>AttachedInformCultIndSpace!W30</f>
        <v>0.2</v>
      </c>
      <c r="AP63" s="42">
        <f>AttachedInformCultIndSpace!AU30</f>
        <v>0.5</v>
      </c>
      <c r="AQ63" s="42">
        <f>AttachedInformCultIndSpace!BS30</f>
        <v>0.3</v>
      </c>
      <c r="AR63" s="42">
        <f>AttachedInformCultIndSpace!CQ30</f>
        <v>0.1</v>
      </c>
      <c r="AS63" s="42">
        <f>AttachedInformCultIndSpace!DO30</f>
        <v>0.1</v>
      </c>
      <c r="AT63" s="42">
        <f>AttachedInformCultIndSpace!EM30</f>
        <v>0</v>
      </c>
      <c r="AU63" s="42">
        <f>AttachedInformCultIndSpace!FK30</f>
        <v>0.1</v>
      </c>
      <c r="AX63" s="26"/>
      <c r="AY63" s="35" t="s">
        <v>35</v>
      </c>
      <c r="AZ63" s="26"/>
      <c r="BA63" s="42">
        <f>AttachedOfficesSpace!W30</f>
        <v>0.7</v>
      </c>
      <c r="BB63" s="42">
        <f>AttachedOfficesSpace!AU30</f>
        <v>15.9</v>
      </c>
      <c r="BC63" s="42">
        <f>AttachedOfficesSpace!BS30</f>
        <v>9.6</v>
      </c>
      <c r="BD63" s="42">
        <f>AttachedOfficesSpace!CQ30</f>
        <v>2.1</v>
      </c>
      <c r="BE63" s="42">
        <f>AttachedOfficesSpace!DO30</f>
        <v>1.4</v>
      </c>
      <c r="BF63" s="42">
        <f>AttachedOfficesSpace!EM30</f>
        <v>2.8</v>
      </c>
      <c r="BG63" s="42">
        <f>AttachedOfficesSpace!FK30</f>
        <v>3.7</v>
      </c>
      <c r="BJ63" s="26"/>
      <c r="BK63" s="35" t="s">
        <v>35</v>
      </c>
      <c r="BL63" s="26"/>
      <c r="BM63" s="42">
        <f>EducServSpace!W30</f>
        <v>1.1</v>
      </c>
      <c r="BN63" s="42">
        <f>EducServSpace!AU30</f>
        <v>2.9</v>
      </c>
      <c r="BO63" s="42">
        <f>EducServSpace!BS30</f>
        <v>2.1</v>
      </c>
      <c r="BP63" s="42">
        <f>EducServSpace!CQ30</f>
        <v>0.9</v>
      </c>
      <c r="BQ63" s="42">
        <f>EducServSpace!DO30</f>
        <v>0.6</v>
      </c>
      <c r="BR63" s="42">
        <f>EducServSpace!EM30</f>
        <v>0.2</v>
      </c>
      <c r="BS63" s="42">
        <f>EducServSpace!FK30</f>
        <v>1.3</v>
      </c>
      <c r="BV63" s="26"/>
      <c r="BW63" s="35" t="s">
        <v>35</v>
      </c>
      <c r="BX63" s="26"/>
      <c r="BY63" s="42">
        <f>HeaSocSpace!W30</f>
        <v>0.7</v>
      </c>
      <c r="BZ63" s="42">
        <f>HeaSocSpace!AU30</f>
        <v>4.3</v>
      </c>
      <c r="CA63" s="42">
        <f>HeaSocSpace!BS30</f>
        <v>2.3</v>
      </c>
      <c r="CB63" s="42">
        <f>HeaSocSpace!CQ30</f>
        <v>1.4</v>
      </c>
      <c r="CC63" s="42">
        <f>HeaSocSpace!DO30</f>
        <v>0.6</v>
      </c>
      <c r="CD63" s="42">
        <f>HeaSocSpace!EM30</f>
        <v>0.1</v>
      </c>
      <c r="CE63" s="42">
        <f>HeaSocSpace!FK30</f>
        <v>1.6</v>
      </c>
      <c r="CH63" s="26"/>
      <c r="CI63" s="35" t="s">
        <v>35</v>
      </c>
      <c r="CJ63" s="26"/>
      <c r="CK63" s="42">
        <f>ArtsSpace!W30</f>
        <v>0.2</v>
      </c>
      <c r="CL63" s="42">
        <f>ArtsSpace!AU30</f>
        <v>0.6</v>
      </c>
      <c r="CM63" s="42">
        <f>ArtsSpace!BS30</f>
        <v>0.4</v>
      </c>
      <c r="CN63" s="42">
        <f>ArtsSpace!CQ30</f>
        <v>0.1</v>
      </c>
      <c r="CO63" s="42">
        <f>ArtsSpace!DO30</f>
        <v>0.1</v>
      </c>
      <c r="CP63" s="42">
        <f>ArtsSpace!EM30</f>
        <v>0</v>
      </c>
      <c r="CQ63" s="42">
        <f>ArtsSpace!FK30</f>
        <v>0.3</v>
      </c>
      <c r="CT63" s="26"/>
      <c r="CU63" s="35" t="s">
        <v>35</v>
      </c>
      <c r="CV63" s="26"/>
      <c r="CW63" s="42">
        <f>AcommFoodSpace!W30</f>
        <v>0.4</v>
      </c>
      <c r="CX63" s="42">
        <f>AcommFoodSpace!AU30</f>
        <v>1.7</v>
      </c>
      <c r="CY63" s="42">
        <f>AcommFoodSpace!BS30</f>
        <v>1.1</v>
      </c>
      <c r="CZ63" s="42">
        <f>AcommFoodSpace!CQ30</f>
        <v>0.3</v>
      </c>
      <c r="DA63" s="42">
        <f>AcommFoodSpace!DO30</f>
        <v>0.2</v>
      </c>
      <c r="DB63" s="42">
        <f>AcommFoodSpace!EM30</f>
        <v>0.1</v>
      </c>
      <c r="DC63" s="42">
        <f>AcommFoodSpace!FK30</f>
        <v>1.1</v>
      </c>
      <c r="DF63" s="26"/>
      <c r="DG63" s="35" t="s">
        <v>35</v>
      </c>
      <c r="DH63" s="26"/>
      <c r="DI63" s="42">
        <f>OthersSpace!W30</f>
        <v>0.2</v>
      </c>
      <c r="DJ63" s="42">
        <f>OthersSpace!AU30</f>
        <v>0.3</v>
      </c>
      <c r="DK63" s="42">
        <f>OthersSpace!BS30</f>
        <v>0.3</v>
      </c>
      <c r="DL63" s="42">
        <f>OthersSpace!CQ30</f>
        <v>0.1</v>
      </c>
      <c r="DM63" s="42">
        <f>OthersSpace!DO30</f>
        <v>0.1</v>
      </c>
      <c r="DN63" s="42">
        <f>OthersSpace!EM30</f>
        <v>0</v>
      </c>
      <c r="DO63" s="42">
        <f>OthersSpace!FK30</f>
        <v>0.1</v>
      </c>
    </row>
    <row r="64" ht="14.5" spans="1:119">
      <c r="A64" s="36"/>
      <c r="B64" s="37"/>
      <c r="C64" s="35" t="s">
        <v>113</v>
      </c>
      <c r="D64" s="26"/>
      <c r="E64" s="42">
        <f>Attached_WholesaleTradeSp!W31</f>
        <v>0.7</v>
      </c>
      <c r="F64" s="42">
        <f>Attached_WholesaleTradeSp!AU31</f>
        <v>3</v>
      </c>
      <c r="G64" s="42">
        <f>Attached_WholesaleTradeSp!BS31</f>
        <v>15.1</v>
      </c>
      <c r="H64" s="42">
        <f>Attached_WholesaleTradeSp!CQ31</f>
        <v>1.7</v>
      </c>
      <c r="I64" s="42">
        <f>Attached_WholesaleTradeSp!DO31</f>
        <v>1.9</v>
      </c>
      <c r="J64" s="42">
        <f>Attached_WholesaleTradeSp!EM31</f>
        <v>7.4</v>
      </c>
      <c r="K64" s="42">
        <f>Attached_WholesaleTradeSp!FK31</f>
        <v>2.4</v>
      </c>
      <c r="L64" s="42"/>
      <c r="M64" s="36"/>
      <c r="N64" s="37"/>
      <c r="O64" s="35" t="s">
        <v>113</v>
      </c>
      <c r="P64" s="26"/>
      <c r="Q64" s="42">
        <f>AttachedRetailTradeSpace!W31</f>
        <v>1.9</v>
      </c>
      <c r="R64" s="42">
        <f>AttachedRetailTradeSpace!AU31</f>
        <v>8</v>
      </c>
      <c r="S64" s="42">
        <f>AttachedRetailTradeSpace!BS31</f>
        <v>40.4</v>
      </c>
      <c r="T64" s="42">
        <f>AttachedRetailTradeSpace!CQ31</f>
        <v>4.2</v>
      </c>
      <c r="U64" s="42">
        <f>AttachedRetailTradeSpace!DO31</f>
        <v>4</v>
      </c>
      <c r="V64" s="42">
        <f>AttachedRetailTradeSpace!EM31</f>
        <v>20.8</v>
      </c>
      <c r="W64" s="42">
        <f>AttachedRetailTradeSpace!FK31</f>
        <v>7.5</v>
      </c>
      <c r="Y64" s="42"/>
      <c r="Z64" s="37"/>
      <c r="AA64" s="35" t="s">
        <v>113</v>
      </c>
      <c r="AB64" s="26"/>
      <c r="AC64" s="42">
        <f>AttachedTransWarehouseSpace!W31</f>
        <v>0.5</v>
      </c>
      <c r="AD64" s="42">
        <f>AttachedTransWarehouseSpace!AU31</f>
        <v>1.9</v>
      </c>
      <c r="AE64" s="42">
        <f>AttachedTransWarehouseSpace!BS31</f>
        <v>11.8</v>
      </c>
      <c r="AF64" s="42">
        <f>AttachedTransWarehouseSpace!CQ31</f>
        <v>1.6</v>
      </c>
      <c r="AG64" s="42">
        <f>AttachedTransWarehouseSpace!DO31</f>
        <v>2</v>
      </c>
      <c r="AH64" s="42">
        <f>AttachedTransWarehouseSpace!EM31</f>
        <v>6.6</v>
      </c>
      <c r="AI64" s="42">
        <f>AttachedTransWarehouseSpace!FK31</f>
        <v>2.1</v>
      </c>
      <c r="AJ64" s="42"/>
      <c r="AK64" s="42"/>
      <c r="AL64" s="37"/>
      <c r="AM64" s="35" t="s">
        <v>113</v>
      </c>
      <c r="AN64" s="26"/>
      <c r="AO64" s="42">
        <f>AttachedInformCultIndSpace!W31</f>
        <v>0.2</v>
      </c>
      <c r="AP64" s="42">
        <f>AttachedInformCultIndSpace!AU31</f>
        <v>1.5</v>
      </c>
      <c r="AQ64" s="42">
        <f>AttachedInformCultIndSpace!BS31</f>
        <v>5.4</v>
      </c>
      <c r="AR64" s="42">
        <f>AttachedInformCultIndSpace!CQ31</f>
        <v>0.5</v>
      </c>
      <c r="AS64" s="42">
        <f>AttachedInformCultIndSpace!DO31</f>
        <v>0.5</v>
      </c>
      <c r="AT64" s="42">
        <f>AttachedInformCultIndSpace!EM31</f>
        <v>3</v>
      </c>
      <c r="AU64" s="42">
        <f>AttachedInformCultIndSpace!FK31</f>
        <v>0.6</v>
      </c>
      <c r="AX64" s="37"/>
      <c r="AY64" s="35" t="s">
        <v>113</v>
      </c>
      <c r="AZ64" s="26"/>
      <c r="BA64" s="42">
        <f>AttachedOfficesSpace!W31</f>
        <v>3.9</v>
      </c>
      <c r="BB64" s="42">
        <f>AttachedOfficesSpace!AU31</f>
        <v>11.6</v>
      </c>
      <c r="BC64" s="42">
        <f>AttachedOfficesSpace!BS31</f>
        <v>97.8</v>
      </c>
      <c r="BD64" s="42">
        <f>AttachedOfficesSpace!CQ31</f>
        <v>8.6</v>
      </c>
      <c r="BE64" s="42">
        <f>AttachedOfficesSpace!DO31</f>
        <v>8.5</v>
      </c>
      <c r="BF64" s="42">
        <f>AttachedOfficesSpace!EM31</f>
        <v>43.4</v>
      </c>
      <c r="BG64" s="42">
        <f>AttachedOfficesSpace!FK31</f>
        <v>15.7</v>
      </c>
      <c r="BJ64" s="37"/>
      <c r="BK64" s="35" t="s">
        <v>113</v>
      </c>
      <c r="BL64" s="26"/>
      <c r="BM64" s="42">
        <f>EducServSpace!W31</f>
        <v>2.2</v>
      </c>
      <c r="BN64" s="42">
        <f>EducServSpace!AU31</f>
        <v>8.1</v>
      </c>
      <c r="BO64" s="42">
        <f>EducServSpace!BS31</f>
        <v>32.7</v>
      </c>
      <c r="BP64" s="42">
        <f>EducServSpace!CQ31</f>
        <v>4.2</v>
      </c>
      <c r="BQ64" s="42">
        <f>EducServSpace!DO31</f>
        <v>4.4</v>
      </c>
      <c r="BR64" s="42">
        <f>EducServSpace!EM31</f>
        <v>18.9</v>
      </c>
      <c r="BS64" s="42">
        <f>EducServSpace!FK31</f>
        <v>6.6</v>
      </c>
      <c r="BV64" s="37"/>
      <c r="BW64" s="35" t="s">
        <v>113</v>
      </c>
      <c r="BX64" s="26"/>
      <c r="BY64" s="42">
        <f>HeaSocSpace!W31</f>
        <v>0.6</v>
      </c>
      <c r="BZ64" s="42">
        <f>HeaSocSpace!AU31</f>
        <v>11.6</v>
      </c>
      <c r="CA64" s="42">
        <f>HeaSocSpace!BS31</f>
        <v>36.2</v>
      </c>
      <c r="CB64" s="42">
        <f>HeaSocSpace!CQ31</f>
        <v>2.9</v>
      </c>
      <c r="CC64" s="42">
        <f>HeaSocSpace!DO31</f>
        <v>4.2</v>
      </c>
      <c r="CD64" s="42">
        <f>HeaSocSpace!EM31</f>
        <v>14.8</v>
      </c>
      <c r="CE64" s="42">
        <f>HeaSocSpace!FK31</f>
        <v>8.2</v>
      </c>
      <c r="CH64" s="37"/>
      <c r="CI64" s="35" t="s">
        <v>113</v>
      </c>
      <c r="CJ64" s="26"/>
      <c r="CK64" s="42">
        <f>ArtsSpace!W31</f>
        <v>0.2</v>
      </c>
      <c r="CL64" s="42">
        <f>ArtsSpace!AU31</f>
        <v>1.7</v>
      </c>
      <c r="CM64" s="42">
        <f>ArtsSpace!BS31</f>
        <v>5.8</v>
      </c>
      <c r="CN64" s="42">
        <f>ArtsSpace!CQ31</f>
        <v>0.5</v>
      </c>
      <c r="CO64" s="42">
        <f>ArtsSpace!DO31</f>
        <v>0.6</v>
      </c>
      <c r="CP64" s="42">
        <f>ArtsSpace!EM31</f>
        <v>3.1</v>
      </c>
      <c r="CQ64" s="42">
        <f>ArtsSpace!FK31</f>
        <v>1.4</v>
      </c>
      <c r="CT64" s="37"/>
      <c r="CU64" s="35" t="s">
        <v>113</v>
      </c>
      <c r="CV64" s="26"/>
      <c r="CW64" s="42">
        <f>AcommFoodSpace!W31</f>
        <v>0.3</v>
      </c>
      <c r="CX64" s="42">
        <f>AcommFoodSpace!AU31</f>
        <v>4.7</v>
      </c>
      <c r="CY64" s="42">
        <f>AcommFoodSpace!BS31</f>
        <v>16.6</v>
      </c>
      <c r="CZ64" s="42">
        <f>AcommFoodSpace!CQ31</f>
        <v>1.7</v>
      </c>
      <c r="DA64" s="42">
        <f>AcommFoodSpace!DO31</f>
        <v>1.8</v>
      </c>
      <c r="DB64" s="42">
        <f>AcommFoodSpace!EM31</f>
        <v>11.6</v>
      </c>
      <c r="DC64" s="42">
        <f>AcommFoodSpace!FK31</f>
        <v>5.2</v>
      </c>
      <c r="DF64" s="37"/>
      <c r="DG64" s="35" t="s">
        <v>113</v>
      </c>
      <c r="DH64" s="26"/>
      <c r="DI64" s="42">
        <f>OthersSpace!W31</f>
        <v>0.2</v>
      </c>
      <c r="DJ64" s="42">
        <f>OthersSpace!AU31</f>
        <v>0.8</v>
      </c>
      <c r="DK64" s="42">
        <f>OthersSpace!BS31</f>
        <v>4.3</v>
      </c>
      <c r="DL64" s="42">
        <f>OthersSpace!CQ31</f>
        <v>0.5</v>
      </c>
      <c r="DM64" s="42">
        <f>OthersSpace!DO31</f>
        <v>0.4</v>
      </c>
      <c r="DN64" s="42">
        <f>OthersSpace!EM31</f>
        <v>2.1</v>
      </c>
      <c r="DO64" s="42">
        <f>OthersSpace!FK31</f>
        <v>0.7</v>
      </c>
    </row>
    <row r="65" ht="14.5" spans="1:119">
      <c r="A65" s="26"/>
      <c r="B65" s="26"/>
      <c r="C65" s="32" t="s">
        <v>61</v>
      </c>
      <c r="D65" s="26"/>
      <c r="E65" s="42">
        <f>Attached_WholesaleTradeSp!W32</f>
        <v>0.1</v>
      </c>
      <c r="F65" s="42">
        <f>Attached_WholesaleTradeSp!AU32</f>
        <v>0.3</v>
      </c>
      <c r="G65" s="42">
        <f>Attached_WholesaleTradeSp!BS32</f>
        <v>0</v>
      </c>
      <c r="H65" s="42">
        <f>Attached_WholesaleTradeSp!CQ32</f>
        <v>0</v>
      </c>
      <c r="I65" s="42">
        <f>Attached_WholesaleTradeSp!DO32</f>
        <v>0</v>
      </c>
      <c r="J65" s="42">
        <f>Attached_WholesaleTradeSp!EM32</f>
        <v>0</v>
      </c>
      <c r="K65" s="42">
        <f>Attached_WholesaleTradeSp!FK32</f>
        <v>0</v>
      </c>
      <c r="L65" s="28"/>
      <c r="M65" s="26"/>
      <c r="N65" s="26"/>
      <c r="O65" s="32" t="s">
        <v>61</v>
      </c>
      <c r="P65" s="26"/>
      <c r="Q65" s="42">
        <f>AttachedRetailTradeSpace!W32</f>
        <v>0.2</v>
      </c>
      <c r="R65" s="42">
        <f>AttachedRetailTradeSpace!AU32</f>
        <v>0.7</v>
      </c>
      <c r="S65" s="42">
        <f>AttachedRetailTradeSpace!BS32</f>
        <v>0.3</v>
      </c>
      <c r="T65" s="42">
        <f>AttachedRetailTradeSpace!CQ32</f>
        <v>0</v>
      </c>
      <c r="U65" s="42">
        <f>AttachedRetailTradeSpace!DO32</f>
        <v>0</v>
      </c>
      <c r="V65" s="42">
        <f>AttachedRetailTradeSpace!EM32</f>
        <v>0</v>
      </c>
      <c r="W65" s="42">
        <f>AttachedRetailTradeSpace!FK32</f>
        <v>0</v>
      </c>
      <c r="Y65" s="28"/>
      <c r="Z65" s="26"/>
      <c r="AA65" s="32" t="s">
        <v>61</v>
      </c>
      <c r="AB65" s="26"/>
      <c r="AC65" s="42">
        <f>AttachedTransWarehouseSpace!W32</f>
        <v>0.1</v>
      </c>
      <c r="AD65" s="42">
        <f>AttachedTransWarehouseSpace!AU32</f>
        <v>0.2</v>
      </c>
      <c r="AE65" s="42">
        <f>AttachedTransWarehouseSpace!BS32</f>
        <v>0.2</v>
      </c>
      <c r="AF65" s="42">
        <f>AttachedTransWarehouseSpace!CQ32</f>
        <v>0</v>
      </c>
      <c r="AG65" s="42">
        <f>AttachedTransWarehouseSpace!DO32</f>
        <v>0</v>
      </c>
      <c r="AH65" s="42">
        <f>AttachedTransWarehouseSpace!EM32</f>
        <v>0</v>
      </c>
      <c r="AI65" s="42">
        <f>AttachedTransWarehouseSpace!FK32</f>
        <v>0</v>
      </c>
      <c r="AJ65" s="28"/>
      <c r="AK65" s="28"/>
      <c r="AL65" s="26"/>
      <c r="AM65" s="32" t="s">
        <v>61</v>
      </c>
      <c r="AN65" s="26"/>
      <c r="AO65" s="42">
        <f>AttachedInformCultIndSpace!W32</f>
        <v>0</v>
      </c>
      <c r="AP65" s="42">
        <f>AttachedInformCultIndSpace!AU32</f>
        <v>0.1</v>
      </c>
      <c r="AQ65" s="42">
        <f>AttachedInformCultIndSpace!BS32</f>
        <v>0</v>
      </c>
      <c r="AR65" s="42">
        <f>AttachedInformCultIndSpace!CQ32</f>
        <v>0.1</v>
      </c>
      <c r="AS65" s="42">
        <f>AttachedInformCultIndSpace!DO32</f>
        <v>0</v>
      </c>
      <c r="AT65" s="42">
        <f>AttachedInformCultIndSpace!EM32</f>
        <v>0</v>
      </c>
      <c r="AU65" s="42">
        <f>AttachedInformCultIndSpace!FK32</f>
        <v>0</v>
      </c>
      <c r="AX65" s="26"/>
      <c r="AY65" s="32" t="s">
        <v>61</v>
      </c>
      <c r="AZ65" s="26"/>
      <c r="BA65" s="42">
        <f>AttachedOfficesSpace!W32</f>
        <v>2.4</v>
      </c>
      <c r="BB65" s="42">
        <f>AttachedOfficesSpace!AU32</f>
        <v>1.2</v>
      </c>
      <c r="BC65" s="42">
        <f>AttachedOfficesSpace!BS32</f>
        <v>0.5</v>
      </c>
      <c r="BD65" s="42">
        <f>AttachedOfficesSpace!CQ32</f>
        <v>0.3</v>
      </c>
      <c r="BE65" s="42">
        <f>AttachedOfficesSpace!DO32</f>
        <v>0</v>
      </c>
      <c r="BF65" s="42">
        <f>AttachedOfficesSpace!EM32</f>
        <v>0</v>
      </c>
      <c r="BG65" s="42">
        <f>AttachedOfficesSpace!FK32</f>
        <v>0.4</v>
      </c>
      <c r="BJ65" s="26"/>
      <c r="BK65" s="32" t="s">
        <v>61</v>
      </c>
      <c r="BL65" s="26"/>
      <c r="BM65" s="42">
        <f>EducServSpace!W32</f>
        <v>0.2</v>
      </c>
      <c r="BN65" s="42">
        <f>EducServSpace!AU32</f>
        <v>0.7</v>
      </c>
      <c r="BO65" s="42">
        <f>EducServSpace!BS32</f>
        <v>0.3</v>
      </c>
      <c r="BP65" s="42">
        <f>EducServSpace!CQ32</f>
        <v>0</v>
      </c>
      <c r="BQ65" s="42">
        <f>EducServSpace!DO32</f>
        <v>0</v>
      </c>
      <c r="BR65" s="42">
        <f>EducServSpace!EM32</f>
        <v>0</v>
      </c>
      <c r="BS65" s="42">
        <f>EducServSpace!FK32</f>
        <v>0</v>
      </c>
      <c r="BV65" s="26"/>
      <c r="BW65" s="32" t="s">
        <v>61</v>
      </c>
      <c r="BX65" s="26"/>
      <c r="BY65" s="42">
        <f>HeaSocSpace!W32</f>
        <v>2.9</v>
      </c>
      <c r="BZ65" s="42">
        <f>HeaSocSpace!AU32</f>
        <v>0.9</v>
      </c>
      <c r="CA65" s="42">
        <f>HeaSocSpace!BS32</f>
        <v>0.5</v>
      </c>
      <c r="CB65" s="42">
        <f>HeaSocSpace!CQ32</f>
        <v>0</v>
      </c>
      <c r="CC65" s="42">
        <f>HeaSocSpace!DO32</f>
        <v>0</v>
      </c>
      <c r="CD65" s="42">
        <f>HeaSocSpace!EM32</f>
        <v>0</v>
      </c>
      <c r="CE65" s="42">
        <f>HeaSocSpace!FK32</f>
        <v>0</v>
      </c>
      <c r="CH65" s="26"/>
      <c r="CI65" s="32" t="s">
        <v>61</v>
      </c>
      <c r="CJ65" s="26"/>
      <c r="CK65" s="42">
        <f>ArtsSpace!W32</f>
        <v>0</v>
      </c>
      <c r="CL65" s="42">
        <f>ArtsSpace!AU32</f>
        <v>0.2</v>
      </c>
      <c r="CM65" s="42">
        <f>ArtsSpace!BS32</f>
        <v>0</v>
      </c>
      <c r="CN65" s="42">
        <f>ArtsSpace!CQ32</f>
        <v>0</v>
      </c>
      <c r="CO65" s="42">
        <f>ArtsSpace!DO32</f>
        <v>0</v>
      </c>
      <c r="CP65" s="42">
        <f>ArtsSpace!EM32</f>
        <v>0</v>
      </c>
      <c r="CQ65" s="42">
        <f>ArtsSpace!FK32</f>
        <v>0</v>
      </c>
      <c r="CT65" s="26"/>
      <c r="CU65" s="32" t="s">
        <v>61</v>
      </c>
      <c r="CV65" s="26"/>
      <c r="CW65" s="42">
        <f>AcommFoodSpace!W32</f>
        <v>1.2</v>
      </c>
      <c r="CX65" s="42">
        <f>AcommFoodSpace!AU32</f>
        <v>0.4</v>
      </c>
      <c r="CY65" s="42">
        <f>AcommFoodSpace!BS32</f>
        <v>0.2</v>
      </c>
      <c r="CZ65" s="42">
        <f>AcommFoodSpace!CQ32</f>
        <v>0</v>
      </c>
      <c r="DA65" s="42">
        <f>AcommFoodSpace!DO32</f>
        <v>0</v>
      </c>
      <c r="DB65" s="42">
        <f>AcommFoodSpace!EM32</f>
        <v>0</v>
      </c>
      <c r="DC65" s="42">
        <f>AcommFoodSpace!FK32</f>
        <v>0.1</v>
      </c>
      <c r="DF65" s="26"/>
      <c r="DG65" s="32" t="s">
        <v>61</v>
      </c>
      <c r="DH65" s="26"/>
      <c r="DI65" s="42">
        <f>OthersSpace!W32</f>
        <v>0</v>
      </c>
      <c r="DJ65" s="42">
        <f>OthersSpace!AU32</f>
        <v>0</v>
      </c>
      <c r="DK65" s="42">
        <f>OthersSpace!BS32</f>
        <v>0</v>
      </c>
      <c r="DL65" s="42">
        <f>OthersSpace!CQ32</f>
        <v>0</v>
      </c>
      <c r="DM65" s="42">
        <f>OthersSpace!DO32</f>
        <v>0</v>
      </c>
      <c r="DN65" s="42">
        <f>OthersSpace!EM32</f>
        <v>0</v>
      </c>
      <c r="DO65" s="42">
        <f>OthersSpace!FK32</f>
        <v>0</v>
      </c>
    </row>
    <row r="66" ht="14.5" spans="1:119">
      <c r="A66" s="26"/>
      <c r="B66" s="26"/>
      <c r="C66" s="31" t="s">
        <v>65</v>
      </c>
      <c r="D66" s="26"/>
      <c r="E66" s="42">
        <f>Attached_WholesaleTradeSp!W33</f>
        <v>0</v>
      </c>
      <c r="F66" s="42">
        <f>Attached_WholesaleTradeSp!AU33</f>
        <v>0</v>
      </c>
      <c r="G66" s="42">
        <f>Attached_WholesaleTradeSp!BS33</f>
        <v>0</v>
      </c>
      <c r="H66" s="42">
        <f>Attached_WholesaleTradeSp!CQ33</f>
        <v>0</v>
      </c>
      <c r="I66" s="42">
        <f>Attached_WholesaleTradeSp!DO33</f>
        <v>0</v>
      </c>
      <c r="J66" s="42">
        <f>Attached_WholesaleTradeSp!EM33</f>
        <v>0</v>
      </c>
      <c r="K66" s="42">
        <f>Attached_WholesaleTradeSp!FK33</f>
        <v>0</v>
      </c>
      <c r="L66" s="28"/>
      <c r="M66" s="26"/>
      <c r="N66" s="26"/>
      <c r="O66" s="31" t="s">
        <v>65</v>
      </c>
      <c r="P66" s="26"/>
      <c r="Q66" s="42">
        <f>AttachedRetailTradeSpace!W33</f>
        <v>0</v>
      </c>
      <c r="R66" s="42">
        <f>AttachedRetailTradeSpace!AU33</f>
        <v>0</v>
      </c>
      <c r="S66" s="42">
        <f>AttachedRetailTradeSpace!BS33</f>
        <v>0</v>
      </c>
      <c r="T66" s="42">
        <f>AttachedRetailTradeSpace!CQ33</f>
        <v>0</v>
      </c>
      <c r="U66" s="42">
        <f>AttachedRetailTradeSpace!DO33</f>
        <v>0</v>
      </c>
      <c r="V66" s="42">
        <f>AttachedRetailTradeSpace!EM33</f>
        <v>0</v>
      </c>
      <c r="W66" s="42">
        <f>AttachedRetailTradeSpace!FK33</f>
        <v>0</v>
      </c>
      <c r="Y66" s="28"/>
      <c r="Z66" s="26"/>
      <c r="AA66" s="31" t="s">
        <v>65</v>
      </c>
      <c r="AB66" s="26"/>
      <c r="AC66" s="42">
        <f>AttachedTransWarehouseSpace!W33</f>
        <v>0</v>
      </c>
      <c r="AD66" s="42">
        <f>AttachedTransWarehouseSpace!AU33</f>
        <v>0</v>
      </c>
      <c r="AE66" s="42">
        <f>AttachedTransWarehouseSpace!BS33</f>
        <v>0</v>
      </c>
      <c r="AF66" s="42">
        <f>AttachedTransWarehouseSpace!CQ33</f>
        <v>0</v>
      </c>
      <c r="AG66" s="42">
        <f>AttachedTransWarehouseSpace!DO33</f>
        <v>0</v>
      </c>
      <c r="AH66" s="42">
        <f>AttachedTransWarehouseSpace!EM33</f>
        <v>0</v>
      </c>
      <c r="AI66" s="42">
        <f>AttachedTransWarehouseSpace!FK33</f>
        <v>0</v>
      </c>
      <c r="AJ66" s="28"/>
      <c r="AK66" s="28"/>
      <c r="AL66" s="26"/>
      <c r="AM66" s="31" t="s">
        <v>65</v>
      </c>
      <c r="AN66" s="26"/>
      <c r="AO66" s="42">
        <f>AttachedInformCultIndSpace!W33</f>
        <v>0</v>
      </c>
      <c r="AP66" s="42">
        <f>AttachedInformCultIndSpace!AU33</f>
        <v>0</v>
      </c>
      <c r="AQ66" s="42">
        <f>AttachedInformCultIndSpace!BS33</f>
        <v>0</v>
      </c>
      <c r="AR66" s="42">
        <f>AttachedInformCultIndSpace!CQ33</f>
        <v>0</v>
      </c>
      <c r="AS66" s="42">
        <f>AttachedInformCultIndSpace!DO33</f>
        <v>0</v>
      </c>
      <c r="AT66" s="42">
        <f>AttachedInformCultIndSpace!EM33</f>
        <v>0</v>
      </c>
      <c r="AU66" s="42">
        <f>AttachedInformCultIndSpace!FK33</f>
        <v>0</v>
      </c>
      <c r="AX66" s="26"/>
      <c r="AY66" s="31" t="s">
        <v>65</v>
      </c>
      <c r="AZ66" s="26"/>
      <c r="BA66" s="42">
        <f>AttachedOfficesSpace!W33</f>
        <v>0</v>
      </c>
      <c r="BB66" s="42">
        <f>AttachedOfficesSpace!AU33</f>
        <v>0.1</v>
      </c>
      <c r="BC66" s="42">
        <f>AttachedOfficesSpace!BS33</f>
        <v>0</v>
      </c>
      <c r="BD66" s="42">
        <f>AttachedOfficesSpace!CQ33</f>
        <v>0</v>
      </c>
      <c r="BE66" s="42">
        <f>AttachedOfficesSpace!DO33</f>
        <v>0</v>
      </c>
      <c r="BF66" s="42">
        <f>AttachedOfficesSpace!EM33</f>
        <v>0</v>
      </c>
      <c r="BG66" s="42">
        <f>AttachedOfficesSpace!FK33</f>
        <v>0</v>
      </c>
      <c r="BJ66" s="26"/>
      <c r="BK66" s="31" t="s">
        <v>65</v>
      </c>
      <c r="BL66" s="26"/>
      <c r="BM66" s="42">
        <f>EducServSpace!W33</f>
        <v>0</v>
      </c>
      <c r="BN66" s="42">
        <f>EducServSpace!AU33</f>
        <v>0</v>
      </c>
      <c r="BO66" s="42">
        <f>EducServSpace!BS33</f>
        <v>0</v>
      </c>
      <c r="BP66" s="42">
        <f>EducServSpace!CQ33</f>
        <v>0</v>
      </c>
      <c r="BQ66" s="42">
        <f>EducServSpace!DO33</f>
        <v>0</v>
      </c>
      <c r="BR66" s="42">
        <f>EducServSpace!EM33</f>
        <v>0</v>
      </c>
      <c r="BS66" s="42">
        <f>EducServSpace!FK33</f>
        <v>0</v>
      </c>
      <c r="BV66" s="26"/>
      <c r="BW66" s="31" t="s">
        <v>65</v>
      </c>
      <c r="BX66" s="26"/>
      <c r="BY66" s="42">
        <f>HeaSocSpace!W33</f>
        <v>0</v>
      </c>
      <c r="BZ66" s="42">
        <f>HeaSocSpace!AU33</f>
        <v>0</v>
      </c>
      <c r="CA66" s="42">
        <f>HeaSocSpace!BS33</f>
        <v>0</v>
      </c>
      <c r="CB66" s="42">
        <f>HeaSocSpace!CQ33</f>
        <v>0</v>
      </c>
      <c r="CC66" s="42">
        <f>HeaSocSpace!DO33</f>
        <v>0</v>
      </c>
      <c r="CD66" s="42">
        <f>HeaSocSpace!EM33</f>
        <v>0</v>
      </c>
      <c r="CE66" s="42">
        <f>HeaSocSpace!FK33</f>
        <v>0</v>
      </c>
      <c r="CH66" s="26"/>
      <c r="CI66" s="31" t="s">
        <v>65</v>
      </c>
      <c r="CJ66" s="26"/>
      <c r="CK66" s="42">
        <f>ArtsSpace!W33</f>
        <v>0</v>
      </c>
      <c r="CL66" s="42">
        <f>ArtsSpace!AU33</f>
        <v>0</v>
      </c>
      <c r="CM66" s="42">
        <f>ArtsSpace!BS33</f>
        <v>0</v>
      </c>
      <c r="CN66" s="42">
        <f>ArtsSpace!CQ33</f>
        <v>0</v>
      </c>
      <c r="CO66" s="42">
        <f>ArtsSpace!DO33</f>
        <v>0</v>
      </c>
      <c r="CP66" s="42">
        <f>ArtsSpace!EM33</f>
        <v>0</v>
      </c>
      <c r="CQ66" s="42">
        <f>ArtsSpace!FK33</f>
        <v>0</v>
      </c>
      <c r="CT66" s="26"/>
      <c r="CU66" s="31" t="s">
        <v>65</v>
      </c>
      <c r="CV66" s="26"/>
      <c r="CW66" s="42">
        <f>AcommFoodSpace!W33</f>
        <v>0</v>
      </c>
      <c r="CX66" s="42">
        <f>AcommFoodSpace!AU33</f>
        <v>0</v>
      </c>
      <c r="CY66" s="42">
        <f>AcommFoodSpace!BS33</f>
        <v>0</v>
      </c>
      <c r="CZ66" s="42">
        <f>AcommFoodSpace!CQ33</f>
        <v>0</v>
      </c>
      <c r="DA66" s="42">
        <f>AcommFoodSpace!DO33</f>
        <v>0</v>
      </c>
      <c r="DB66" s="42">
        <f>AcommFoodSpace!EM33</f>
        <v>0</v>
      </c>
      <c r="DC66" s="42">
        <f>AcommFoodSpace!FK33</f>
        <v>0</v>
      </c>
      <c r="DF66" s="26"/>
      <c r="DG66" s="31" t="s">
        <v>65</v>
      </c>
      <c r="DH66" s="26"/>
      <c r="DI66" s="42">
        <f>OthersSpace!W33</f>
        <v>0</v>
      </c>
      <c r="DJ66" s="42">
        <f>OthersSpace!AU33</f>
        <v>0</v>
      </c>
      <c r="DK66" s="42">
        <f>OthersSpace!BS33</f>
        <v>0</v>
      </c>
      <c r="DL66" s="42">
        <f>OthersSpace!CQ33</f>
        <v>0</v>
      </c>
      <c r="DM66" s="42">
        <f>OthersSpace!DO33</f>
        <v>0</v>
      </c>
      <c r="DN66" s="42">
        <f>OthersSpace!EM33</f>
        <v>0</v>
      </c>
      <c r="DO66" s="42">
        <f>OthersSpace!FK33</f>
        <v>0</v>
      </c>
    </row>
    <row r="67" ht="14.5" spans="1:119">
      <c r="A67" s="26"/>
      <c r="B67" s="26"/>
      <c r="C67" s="31" t="s">
        <v>70</v>
      </c>
      <c r="D67" s="26"/>
      <c r="E67" s="42">
        <f>Attached_WholesaleTradeSp!W34</f>
        <v>0</v>
      </c>
      <c r="F67" s="42">
        <f>Attached_WholesaleTradeSp!AU34</f>
        <v>0</v>
      </c>
      <c r="G67" s="42">
        <f>Attached_WholesaleTradeSp!BS34</f>
        <v>0</v>
      </c>
      <c r="H67" s="42">
        <f>Attached_WholesaleTradeSp!CQ34</f>
        <v>0</v>
      </c>
      <c r="I67" s="42">
        <f>Attached_WholesaleTradeSp!DO34</f>
        <v>0</v>
      </c>
      <c r="J67" s="42">
        <f>Attached_WholesaleTradeSp!EM34</f>
        <v>0</v>
      </c>
      <c r="K67" s="42">
        <f>Attached_WholesaleTradeSp!FK34</f>
        <v>0</v>
      </c>
      <c r="L67" s="28"/>
      <c r="M67" s="26"/>
      <c r="N67" s="26"/>
      <c r="O67" s="31" t="s">
        <v>70</v>
      </c>
      <c r="P67" s="26"/>
      <c r="Q67" s="42">
        <f>AttachedRetailTradeSpace!W34</f>
        <v>0</v>
      </c>
      <c r="R67" s="42">
        <f>AttachedRetailTradeSpace!AU34</f>
        <v>0</v>
      </c>
      <c r="S67" s="42">
        <f>AttachedRetailTradeSpace!BS34</f>
        <v>0</v>
      </c>
      <c r="T67" s="42">
        <f>AttachedRetailTradeSpace!CQ34</f>
        <v>0</v>
      </c>
      <c r="U67" s="42">
        <f>AttachedRetailTradeSpace!DO34</f>
        <v>0</v>
      </c>
      <c r="V67" s="42">
        <f>AttachedRetailTradeSpace!EM34</f>
        <v>0</v>
      </c>
      <c r="W67" s="42">
        <f>AttachedRetailTradeSpace!FK34</f>
        <v>0</v>
      </c>
      <c r="Y67" s="28"/>
      <c r="Z67" s="26"/>
      <c r="AA67" s="31" t="s">
        <v>70</v>
      </c>
      <c r="AB67" s="26"/>
      <c r="AC67" s="42">
        <f>AttachedTransWarehouseSpace!W34</f>
        <v>0</v>
      </c>
      <c r="AD67" s="42">
        <f>AttachedTransWarehouseSpace!AU34</f>
        <v>0</v>
      </c>
      <c r="AE67" s="42">
        <f>AttachedTransWarehouseSpace!BS34</f>
        <v>0</v>
      </c>
      <c r="AF67" s="42">
        <f>AttachedTransWarehouseSpace!CQ34</f>
        <v>0</v>
      </c>
      <c r="AG67" s="42">
        <f>AttachedTransWarehouseSpace!DO34</f>
        <v>0</v>
      </c>
      <c r="AH67" s="42">
        <f>AttachedTransWarehouseSpace!EM34</f>
        <v>0</v>
      </c>
      <c r="AI67" s="42">
        <f>AttachedTransWarehouseSpace!FK34</f>
        <v>0</v>
      </c>
      <c r="AJ67" s="28"/>
      <c r="AK67" s="28"/>
      <c r="AL67" s="26"/>
      <c r="AM67" s="31" t="s">
        <v>70</v>
      </c>
      <c r="AN67" s="26"/>
      <c r="AO67" s="42">
        <f>AttachedInformCultIndSpace!W34</f>
        <v>0</v>
      </c>
      <c r="AP67" s="42">
        <f>AttachedInformCultIndSpace!AU34</f>
        <v>0</v>
      </c>
      <c r="AQ67" s="42">
        <f>AttachedInformCultIndSpace!BS34</f>
        <v>0</v>
      </c>
      <c r="AR67" s="42">
        <f>AttachedInformCultIndSpace!CQ34</f>
        <v>0</v>
      </c>
      <c r="AS67" s="42">
        <f>AttachedInformCultIndSpace!DO34</f>
        <v>0</v>
      </c>
      <c r="AT67" s="42">
        <f>AttachedInformCultIndSpace!EM34</f>
        <v>0</v>
      </c>
      <c r="AU67" s="42">
        <f>AttachedInformCultIndSpace!FK34</f>
        <v>0</v>
      </c>
      <c r="AX67" s="26"/>
      <c r="AY67" s="31" t="s">
        <v>70</v>
      </c>
      <c r="AZ67" s="26"/>
      <c r="BA67" s="42">
        <f>AttachedOfficesSpace!W34</f>
        <v>0</v>
      </c>
      <c r="BB67" s="42">
        <f>AttachedOfficesSpace!AU34</f>
        <v>0</v>
      </c>
      <c r="BC67" s="42">
        <f>AttachedOfficesSpace!BS34</f>
        <v>0.4</v>
      </c>
      <c r="BD67" s="42">
        <f>AttachedOfficesSpace!CQ34</f>
        <v>0</v>
      </c>
      <c r="BE67" s="42">
        <f>AttachedOfficesSpace!DO34</f>
        <v>0</v>
      </c>
      <c r="BF67" s="42">
        <f>AttachedOfficesSpace!EM34</f>
        <v>0</v>
      </c>
      <c r="BG67" s="42">
        <f>AttachedOfficesSpace!FK34</f>
        <v>0</v>
      </c>
      <c r="BJ67" s="26"/>
      <c r="BK67" s="31" t="s">
        <v>70</v>
      </c>
      <c r="BL67" s="26"/>
      <c r="BM67" s="42">
        <f>EducServSpace!W34</f>
        <v>0</v>
      </c>
      <c r="BN67" s="42">
        <f>EducServSpace!AU34</f>
        <v>0</v>
      </c>
      <c r="BO67" s="42">
        <f>EducServSpace!BS34</f>
        <v>0</v>
      </c>
      <c r="BP67" s="42">
        <f>EducServSpace!CQ34</f>
        <v>0</v>
      </c>
      <c r="BQ67" s="42">
        <f>EducServSpace!DO34</f>
        <v>0</v>
      </c>
      <c r="BR67" s="42">
        <f>EducServSpace!EM34</f>
        <v>0</v>
      </c>
      <c r="BS67" s="42">
        <f>EducServSpace!FK34</f>
        <v>0</v>
      </c>
      <c r="BV67" s="26"/>
      <c r="BW67" s="31" t="s">
        <v>70</v>
      </c>
      <c r="BX67" s="26"/>
      <c r="BY67" s="42">
        <f>HeaSocSpace!W34</f>
        <v>0</v>
      </c>
      <c r="BZ67" s="42">
        <f>HeaSocSpace!AU34</f>
        <v>0</v>
      </c>
      <c r="CA67" s="42">
        <f>HeaSocSpace!BS34</f>
        <v>0</v>
      </c>
      <c r="CB67" s="42">
        <f>HeaSocSpace!CQ34</f>
        <v>0</v>
      </c>
      <c r="CC67" s="42">
        <f>HeaSocSpace!DO34</f>
        <v>0</v>
      </c>
      <c r="CD67" s="42">
        <f>HeaSocSpace!EM34</f>
        <v>0</v>
      </c>
      <c r="CE67" s="42">
        <f>HeaSocSpace!FK34</f>
        <v>0</v>
      </c>
      <c r="CH67" s="26"/>
      <c r="CI67" s="31" t="s">
        <v>70</v>
      </c>
      <c r="CJ67" s="26"/>
      <c r="CK67" s="42">
        <f>ArtsSpace!W34</f>
        <v>0</v>
      </c>
      <c r="CL67" s="42">
        <f>ArtsSpace!AU34</f>
        <v>0</v>
      </c>
      <c r="CM67" s="42">
        <f>ArtsSpace!BS34</f>
        <v>0</v>
      </c>
      <c r="CN67" s="42">
        <f>ArtsSpace!CQ34</f>
        <v>0</v>
      </c>
      <c r="CO67" s="42">
        <f>ArtsSpace!DO34</f>
        <v>0</v>
      </c>
      <c r="CP67" s="42">
        <f>ArtsSpace!EM34</f>
        <v>0</v>
      </c>
      <c r="CQ67" s="42">
        <f>ArtsSpace!FK34</f>
        <v>0</v>
      </c>
      <c r="CT67" s="26"/>
      <c r="CU67" s="31" t="s">
        <v>70</v>
      </c>
      <c r="CV67" s="26"/>
      <c r="CW67" s="42">
        <f>AcommFoodSpace!W34</f>
        <v>0</v>
      </c>
      <c r="CX67" s="42">
        <f>AcommFoodSpace!AU34</f>
        <v>0</v>
      </c>
      <c r="CY67" s="42">
        <f>AcommFoodSpace!BS34</f>
        <v>0</v>
      </c>
      <c r="CZ67" s="42">
        <f>AcommFoodSpace!CQ34</f>
        <v>0</v>
      </c>
      <c r="DA67" s="42">
        <f>AcommFoodSpace!DO34</f>
        <v>0</v>
      </c>
      <c r="DB67" s="42">
        <f>AcommFoodSpace!EM34</f>
        <v>0</v>
      </c>
      <c r="DC67" s="42">
        <f>AcommFoodSpace!FK34</f>
        <v>0</v>
      </c>
      <c r="DF67" s="26"/>
      <c r="DG67" s="31" t="s">
        <v>70</v>
      </c>
      <c r="DH67" s="26"/>
      <c r="DI67" s="42">
        <f>OthersSpace!W34</f>
        <v>0</v>
      </c>
      <c r="DJ67" s="42">
        <f>OthersSpace!AU34</f>
        <v>0</v>
      </c>
      <c r="DK67" s="42">
        <f>OthersSpace!BS34</f>
        <v>0</v>
      </c>
      <c r="DL67" s="42">
        <f>OthersSpace!CQ34</f>
        <v>0</v>
      </c>
      <c r="DM67" s="42">
        <f>OthersSpace!DO34</f>
        <v>0</v>
      </c>
      <c r="DN67" s="42">
        <f>OthersSpace!EM34</f>
        <v>0</v>
      </c>
      <c r="DO67" s="42">
        <f>OthersSpace!FK34</f>
        <v>0</v>
      </c>
    </row>
    <row r="68" ht="14.5" spans="1:119">
      <c r="A68" s="33"/>
      <c r="B68" s="33"/>
      <c r="C68" s="34" t="s">
        <v>75</v>
      </c>
      <c r="D68" s="33"/>
      <c r="E68" s="42">
        <f>Attached_WholesaleTradeSp!W35</f>
        <v>0</v>
      </c>
      <c r="F68" s="42">
        <f>Attached_WholesaleTradeSp!AU35</f>
        <v>0.2</v>
      </c>
      <c r="G68" s="42">
        <f>Attached_WholesaleTradeSp!BS35</f>
        <v>0.5</v>
      </c>
      <c r="H68" s="42">
        <f>Attached_WholesaleTradeSp!CQ35</f>
        <v>0.1</v>
      </c>
      <c r="I68" s="42">
        <f>Attached_WholesaleTradeSp!DO35</f>
        <v>0</v>
      </c>
      <c r="J68" s="42">
        <f>Attached_WholesaleTradeSp!EM35</f>
        <v>0.4</v>
      </c>
      <c r="K68" s="42">
        <f>Attached_WholesaleTradeSp!FK35</f>
        <v>0</v>
      </c>
      <c r="L68" s="28"/>
      <c r="M68" s="26"/>
      <c r="N68" s="26"/>
      <c r="O68" s="31" t="s">
        <v>75</v>
      </c>
      <c r="P68" s="26"/>
      <c r="Q68" s="42">
        <f>AttachedRetailTradeSpace!W35</f>
        <v>0.1</v>
      </c>
      <c r="R68" s="42">
        <f>AttachedRetailTradeSpace!AU35</f>
        <v>0.4</v>
      </c>
      <c r="S68" s="42">
        <f>AttachedRetailTradeSpace!BS35</f>
        <v>1.3</v>
      </c>
      <c r="T68" s="42">
        <f>AttachedRetailTradeSpace!CQ35</f>
        <v>0.2</v>
      </c>
      <c r="U68" s="42">
        <f>AttachedRetailTradeSpace!DO35</f>
        <v>0</v>
      </c>
      <c r="V68" s="42">
        <f>AttachedRetailTradeSpace!EM35</f>
        <v>1.2</v>
      </c>
      <c r="W68" s="42">
        <f>AttachedRetailTradeSpace!FK35</f>
        <v>0.1</v>
      </c>
      <c r="Y68" s="28"/>
      <c r="Z68" s="26"/>
      <c r="AA68" s="31" t="s">
        <v>75</v>
      </c>
      <c r="AB68" s="26"/>
      <c r="AC68" s="42">
        <f>AttachedTransWarehouseSpace!W35</f>
        <v>0</v>
      </c>
      <c r="AD68" s="42">
        <f>AttachedTransWarehouseSpace!AU35</f>
        <v>0.1</v>
      </c>
      <c r="AE68" s="42">
        <f>AttachedTransWarehouseSpace!BS35</f>
        <v>0.4</v>
      </c>
      <c r="AF68" s="42">
        <f>AttachedTransWarehouseSpace!CQ35</f>
        <v>0.1</v>
      </c>
      <c r="AG68" s="42">
        <f>AttachedTransWarehouseSpace!DO35</f>
        <v>0</v>
      </c>
      <c r="AH68" s="42">
        <f>AttachedTransWarehouseSpace!EM35</f>
        <v>0.4</v>
      </c>
      <c r="AI68" s="42">
        <f>AttachedTransWarehouseSpace!FK35</f>
        <v>0</v>
      </c>
      <c r="AJ68" s="28"/>
      <c r="AK68" s="28"/>
      <c r="AL68" s="26"/>
      <c r="AM68" s="31" t="s">
        <v>75</v>
      </c>
      <c r="AN68" s="26"/>
      <c r="AO68" s="42">
        <f>AttachedInformCultIndSpace!W35</f>
        <v>0</v>
      </c>
      <c r="AP68" s="42">
        <f>AttachedInformCultIndSpace!AU35</f>
        <v>0.1</v>
      </c>
      <c r="AQ68" s="42">
        <f>AttachedInformCultIndSpace!BS35</f>
        <v>0.2</v>
      </c>
      <c r="AR68" s="42">
        <f>AttachedInformCultIndSpace!CQ35</f>
        <v>0</v>
      </c>
      <c r="AS68" s="42">
        <f>AttachedInformCultIndSpace!DO35</f>
        <v>0</v>
      </c>
      <c r="AT68" s="42">
        <f>AttachedInformCultIndSpace!EM35</f>
        <v>0.2</v>
      </c>
      <c r="AU68" s="42">
        <f>AttachedInformCultIndSpace!FK35</f>
        <v>0</v>
      </c>
      <c r="AX68" s="26"/>
      <c r="AY68" s="31" t="s">
        <v>75</v>
      </c>
      <c r="AZ68" s="26"/>
      <c r="BA68" s="42">
        <f>AttachedOfficesSpace!W35</f>
        <v>0</v>
      </c>
      <c r="BB68" s="42">
        <f>AttachedOfficesSpace!AU35</f>
        <v>0.7</v>
      </c>
      <c r="BC68" s="42">
        <f>AttachedOfficesSpace!BS35</f>
        <v>2</v>
      </c>
      <c r="BD68" s="42">
        <f>AttachedOfficesSpace!CQ35</f>
        <v>0.3</v>
      </c>
      <c r="BE68" s="42">
        <f>AttachedOfficesSpace!DO35</f>
        <v>0</v>
      </c>
      <c r="BF68" s="42">
        <f>AttachedOfficesSpace!EM35</f>
        <v>2.4</v>
      </c>
      <c r="BG68" s="42">
        <f>AttachedOfficesSpace!FK35</f>
        <v>0.1</v>
      </c>
      <c r="BJ68" s="26"/>
      <c r="BK68" s="31" t="s">
        <v>75</v>
      </c>
      <c r="BL68" s="26"/>
      <c r="BM68" s="42">
        <f>EducServSpace!W35</f>
        <v>0.2</v>
      </c>
      <c r="BN68" s="42">
        <f>EducServSpace!AU35</f>
        <v>0.4</v>
      </c>
      <c r="BO68" s="42">
        <f>EducServSpace!BS35</f>
        <v>1.1</v>
      </c>
      <c r="BP68" s="42">
        <f>EducServSpace!CQ35</f>
        <v>0.2</v>
      </c>
      <c r="BQ68" s="42">
        <f>EducServSpace!DO35</f>
        <v>0</v>
      </c>
      <c r="BR68" s="42">
        <f>EducServSpace!EM35</f>
        <v>1.1</v>
      </c>
      <c r="BS68" s="42">
        <f>EducServSpace!FK35</f>
        <v>0.1</v>
      </c>
      <c r="BV68" s="26"/>
      <c r="BW68" s="31" t="s">
        <v>75</v>
      </c>
      <c r="BX68" s="26"/>
      <c r="BY68" s="42">
        <f>HeaSocSpace!W35</f>
        <v>0</v>
      </c>
      <c r="BZ68" s="42">
        <f>HeaSocSpace!AU35</f>
        <v>0.5</v>
      </c>
      <c r="CA68" s="42">
        <f>HeaSocSpace!BS35</f>
        <v>1.3</v>
      </c>
      <c r="CB68" s="42">
        <f>HeaSocSpace!CQ35</f>
        <v>0.2</v>
      </c>
      <c r="CC68" s="42">
        <f>HeaSocSpace!DO35</f>
        <v>0</v>
      </c>
      <c r="CD68" s="42">
        <f>HeaSocSpace!EM35</f>
        <v>0.9</v>
      </c>
      <c r="CE68" s="42">
        <f>HeaSocSpace!FK35</f>
        <v>0.1</v>
      </c>
      <c r="CH68" s="26"/>
      <c r="CI68" s="31" t="s">
        <v>75</v>
      </c>
      <c r="CJ68" s="26"/>
      <c r="CK68" s="42">
        <f>ArtsSpace!W35</f>
        <v>0</v>
      </c>
      <c r="CL68" s="42">
        <f>ArtsSpace!AU35</f>
        <v>0.1</v>
      </c>
      <c r="CM68" s="42">
        <f>ArtsSpace!BS35</f>
        <v>0.2</v>
      </c>
      <c r="CN68" s="42">
        <f>ArtsSpace!CQ35</f>
        <v>0</v>
      </c>
      <c r="CO68" s="42">
        <f>ArtsSpace!DO35</f>
        <v>0</v>
      </c>
      <c r="CP68" s="42">
        <f>ArtsSpace!EM35</f>
        <v>0.2</v>
      </c>
      <c r="CQ68" s="42">
        <f>ArtsSpace!FK35</f>
        <v>0.1</v>
      </c>
      <c r="CT68" s="26"/>
      <c r="CU68" s="31" t="s">
        <v>75</v>
      </c>
      <c r="CV68" s="26"/>
      <c r="CW68" s="42">
        <f>AcommFoodSpace!W35</f>
        <v>0</v>
      </c>
      <c r="CX68" s="42">
        <f>AcommFoodSpace!AU35</f>
        <v>0.3</v>
      </c>
      <c r="CY68" s="42">
        <f>AcommFoodSpace!BS35</f>
        <v>0.6</v>
      </c>
      <c r="CZ68" s="42">
        <f>AcommFoodSpace!CQ35</f>
        <v>0.1</v>
      </c>
      <c r="DA68" s="42">
        <f>AcommFoodSpace!DO35</f>
        <v>0</v>
      </c>
      <c r="DB68" s="42">
        <f>AcommFoodSpace!EM35</f>
        <v>0.7</v>
      </c>
      <c r="DC68" s="42">
        <f>AcommFoodSpace!FK35</f>
        <v>0.3</v>
      </c>
      <c r="DF68" s="26"/>
      <c r="DG68" s="31" t="s">
        <v>75</v>
      </c>
      <c r="DH68" s="26"/>
      <c r="DI68" s="42">
        <f>OthersSpace!W35</f>
        <v>0</v>
      </c>
      <c r="DJ68" s="42">
        <f>OthersSpace!AU35</f>
        <v>0</v>
      </c>
      <c r="DK68" s="42">
        <f>OthersSpace!BS35</f>
        <v>0.1</v>
      </c>
      <c r="DL68" s="42">
        <f>OthersSpace!CQ35</f>
        <v>0</v>
      </c>
      <c r="DM68" s="42">
        <f>OthersSpace!DO35</f>
        <v>0</v>
      </c>
      <c r="DN68" s="42">
        <f>OthersSpace!EM35</f>
        <v>0.1</v>
      </c>
      <c r="DO68" s="42">
        <f>OthersSpace!FK35</f>
        <v>0</v>
      </c>
    </row>
    <row r="69" ht="14.5" spans="1:41">
      <c r="A69" s="43"/>
      <c r="B69" s="33"/>
      <c r="C69" s="26"/>
      <c r="D69" s="26"/>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row>
    <row r="70" ht="14.5" spans="1:41">
      <c r="A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row>
    <row r="71" ht="14.5" spans="1:41">
      <c r="A71" s="26"/>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row>
    <row r="72" ht="14.5" spans="1:41">
      <c r="A72" s="26"/>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row>
    <row r="73" ht="14.5" spans="1:41">
      <c r="A73" s="26"/>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row>
    <row r="74" ht="14.5" spans="12:41">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row>
    <row r="75" ht="14.5" spans="12:41">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row>
    <row r="76" ht="14.5" spans="12:41">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row>
    <row r="77" ht="14.5" spans="12:41">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row>
    <row r="78" ht="14.5" spans="12:41">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row>
    <row r="79" ht="14.5" spans="12:41">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row>
    <row r="80" ht="14.5" spans="12:41">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row>
    <row r="81" ht="14.5" spans="12:41">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row>
    <row r="82" ht="14.5" spans="1:41">
      <c r="A82" s="28"/>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row>
    <row r="83" ht="14.5" spans="1:41">
      <c r="A83" s="26"/>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row>
    <row r="84" ht="14.5" spans="1:41">
      <c r="A84" s="26"/>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row>
    <row r="85" ht="14.5" spans="1:41">
      <c r="A85" s="26"/>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row>
    <row r="86" ht="14.5" spans="1:41">
      <c r="A86" s="26"/>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row>
    <row r="87" ht="14.5" spans="1:41">
      <c r="A87" s="26"/>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row>
    <row r="88" ht="14.5" spans="1:41">
      <c r="A88" s="26"/>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row>
    <row r="89" ht="14.5" spans="1:11">
      <c r="A89" s="33"/>
      <c r="B89" s="33"/>
      <c r="C89" s="26"/>
      <c r="D89" s="26"/>
      <c r="E89" s="28"/>
      <c r="F89" s="28"/>
      <c r="G89" s="26"/>
      <c r="H89" s="26"/>
      <c r="I89" s="26"/>
      <c r="J89" s="26"/>
      <c r="K89" s="26"/>
    </row>
    <row r="90" ht="14.5" spans="12:41">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row>
    <row r="91" ht="14.5" spans="12:41">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row>
    <row r="92" ht="14.5" spans="12:41">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row>
    <row r="93" ht="14.5" spans="12:41">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row>
    <row r="94" ht="14.5" spans="12:41">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row>
    <row r="95" ht="14.5" spans="12:41">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row>
    <row r="96" ht="14.5" spans="12:41">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row>
    <row r="97" ht="14.5" spans="12:41">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row>
    <row r="98" ht="14.5" spans="12:41">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row>
    <row r="99" ht="14.5" spans="12:41">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row>
    <row r="100" ht="14.5" spans="12:41">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row>
    <row r="101" ht="14.5" spans="1:41">
      <c r="A101" s="26"/>
      <c r="B101" s="26"/>
      <c r="C101" s="26"/>
      <c r="D101" s="26"/>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row>
    <row r="102" ht="14.5" spans="1:41">
      <c r="A102" s="26"/>
      <c r="B102" s="26"/>
      <c r="C102" s="26"/>
      <c r="D102" s="26"/>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row>
    <row r="103" ht="14.5" spans="1:41">
      <c r="A103" s="26"/>
      <c r="B103" s="26"/>
      <c r="C103" s="26"/>
      <c r="D103" s="26"/>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row>
    <row r="104" ht="14.5" spans="1:41">
      <c r="A104" s="26"/>
      <c r="B104" s="26"/>
      <c r="C104" s="26"/>
      <c r="D104" s="26"/>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row>
    <row r="105" ht="14.5" spans="1:41">
      <c r="A105" s="26"/>
      <c r="B105" s="26"/>
      <c r="C105" s="26"/>
      <c r="D105" s="26"/>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row>
    <row r="106" ht="14.5" spans="1:41">
      <c r="A106" s="26"/>
      <c r="B106" s="26"/>
      <c r="C106" s="26"/>
      <c r="D106" s="26"/>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row>
    <row r="107" ht="14.5" spans="1:41">
      <c r="A107" s="26"/>
      <c r="B107" s="26"/>
      <c r="C107" s="26"/>
      <c r="D107" s="26"/>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row>
    <row r="108" ht="14.5" spans="1:41">
      <c r="A108" s="26"/>
      <c r="B108" s="26"/>
      <c r="C108" s="29"/>
      <c r="D108" s="26"/>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row>
    <row r="109" ht="14.5" spans="1:41">
      <c r="A109" s="26"/>
      <c r="B109" s="26"/>
      <c r="C109" s="26"/>
      <c r="D109" s="26"/>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ht="14.5" spans="1:41">
      <c r="A110" s="26"/>
      <c r="B110" s="26"/>
      <c r="C110" s="26"/>
      <c r="D110" s="26"/>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row>
    <row r="111" ht="14.5" spans="1:41">
      <c r="A111" s="26"/>
      <c r="B111" s="26"/>
      <c r="C111" s="26"/>
      <c r="D111" s="26"/>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row>
    <row r="112" ht="14.5" spans="1:41">
      <c r="A112" s="26"/>
      <c r="B112" s="26"/>
      <c r="C112" s="26"/>
      <c r="D112" s="26"/>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row>
    <row r="113" ht="14.5" spans="1:41">
      <c r="A113" s="26"/>
      <c r="B113" s="26"/>
      <c r="C113" s="26"/>
      <c r="D113" s="26"/>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row>
    <row r="114" ht="14.5" spans="1:41">
      <c r="A114" s="26"/>
      <c r="B114" s="26"/>
      <c r="C114" s="26"/>
      <c r="D114" s="26"/>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row>
    <row r="115" ht="14.5" spans="1:41">
      <c r="A115" s="26"/>
      <c r="B115" s="26"/>
      <c r="C115" s="26"/>
      <c r="D115" s="26"/>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row>
    <row r="116" ht="14.5" spans="1:41">
      <c r="A116" s="33"/>
      <c r="B116" s="33"/>
      <c r="C116" s="26"/>
      <c r="D116" s="26"/>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row>
    <row r="118" ht="14.5" spans="2:41">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row>
    <row r="119" ht="14.5" spans="2:41">
      <c r="B119" s="26"/>
      <c r="C119" s="29"/>
      <c r="D119" s="26"/>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row>
    <row r="120" ht="14.5" spans="2:41">
      <c r="B120" s="26"/>
      <c r="C120" s="26"/>
      <c r="D120" s="26"/>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row>
    <row r="121" ht="14.5" spans="2:41">
      <c r="B121" s="26"/>
      <c r="C121" s="26"/>
      <c r="D121" s="26"/>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row>
    <row r="122" ht="14.5" spans="2:41">
      <c r="B122" s="26"/>
      <c r="C122" s="26"/>
      <c r="D122" s="26"/>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row>
    <row r="123" ht="14.5" spans="2:41">
      <c r="B123" s="26"/>
      <c r="C123" s="26"/>
      <c r="D123" s="26"/>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row>
    <row r="124" ht="14.5" spans="2:41">
      <c r="B124" s="26"/>
      <c r="C124" s="29"/>
      <c r="D124" s="26"/>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row>
    <row r="125" ht="14.5" spans="2:41">
      <c r="B125" s="26"/>
      <c r="C125" s="26"/>
      <c r="D125" s="26"/>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row>
    <row r="126" ht="14.5" spans="2:41">
      <c r="B126" s="26"/>
      <c r="C126" s="26"/>
      <c r="D126" s="26"/>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row>
    <row r="127" ht="14.5" spans="2:41">
      <c r="B127" s="26"/>
      <c r="C127" s="29"/>
      <c r="D127" s="26"/>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row>
    <row r="128" ht="14.5" spans="2:41">
      <c r="B128" s="26"/>
      <c r="C128" s="26"/>
      <c r="D128" s="26"/>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row>
    <row r="129" ht="14.5" spans="2:41">
      <c r="B129" s="26"/>
      <c r="C129" s="26"/>
      <c r="D129" s="26"/>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row>
    <row r="130" ht="14.5" spans="2:41">
      <c r="B130" s="26"/>
      <c r="C130" s="26"/>
      <c r="D130" s="26"/>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row>
    <row r="131" ht="14.5" spans="2:41">
      <c r="B131" s="26"/>
      <c r="C131" s="26"/>
      <c r="D131" s="26"/>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row>
    <row r="132" ht="14.5" spans="2:41">
      <c r="B132" s="26"/>
      <c r="C132" s="26"/>
      <c r="D132" s="26"/>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row>
    <row r="133" ht="14.5" spans="1:41">
      <c r="A133" s="26"/>
      <c r="B133" s="26"/>
      <c r="C133" s="26"/>
      <c r="D133" s="26"/>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row>
    <row r="134" ht="14.5" spans="1:41">
      <c r="A134" s="26"/>
      <c r="B134" s="26"/>
      <c r="C134" s="26"/>
      <c r="D134" s="26"/>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row>
    <row r="135" ht="14.5" spans="1:41">
      <c r="A135" s="26"/>
      <c r="B135" s="26"/>
      <c r="C135" s="26"/>
      <c r="D135" s="26"/>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row>
    <row r="136" ht="14.5" spans="1:41">
      <c r="A136" s="26"/>
      <c r="B136" s="26"/>
      <c r="C136" s="29"/>
      <c r="D136" s="26"/>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row>
    <row r="137" ht="14.5" spans="1:41">
      <c r="A137" s="26"/>
      <c r="B137" s="26"/>
      <c r="C137" s="26"/>
      <c r="D137" s="26"/>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row>
    <row r="138" ht="14.5" spans="1:41">
      <c r="A138" s="26"/>
      <c r="B138" s="26"/>
      <c r="C138" s="26"/>
      <c r="D138" s="26"/>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row>
    <row r="139" ht="14.5" spans="1:41">
      <c r="A139" s="26"/>
      <c r="B139" s="26"/>
      <c r="C139" s="26"/>
      <c r="D139" s="26"/>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row>
    <row r="140" ht="14.5" spans="1:41">
      <c r="A140" s="26"/>
      <c r="B140" s="26"/>
      <c r="C140" s="26"/>
      <c r="D140" s="26"/>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row>
    <row r="141" ht="14.5" spans="1:41">
      <c r="A141" s="26"/>
      <c r="B141" s="26"/>
      <c r="C141" s="26"/>
      <c r="D141" s="26"/>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row>
    <row r="142" ht="14.5" spans="1:41">
      <c r="A142" s="26"/>
      <c r="B142" s="26"/>
      <c r="C142" s="26"/>
      <c r="D142" s="26"/>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row>
    <row r="143" ht="14.5" spans="1:41">
      <c r="A143" s="26"/>
      <c r="B143" s="26"/>
      <c r="C143" s="26"/>
      <c r="D143" s="26"/>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row>
    <row r="144" ht="14.5" spans="1:41">
      <c r="A144" s="33"/>
      <c r="B144" s="33"/>
      <c r="C144" s="26"/>
      <c r="D144" s="26"/>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row>
    <row r="146" ht="14.5" spans="1:4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row>
    <row r="147" ht="14.5" spans="1:41">
      <c r="A147" s="26"/>
      <c r="B147" s="26"/>
      <c r="C147" s="29"/>
      <c r="D147" s="26"/>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row>
    <row r="148" ht="14.5" spans="1:41">
      <c r="A148" s="26"/>
      <c r="B148" s="26"/>
      <c r="C148" s="26"/>
      <c r="D148" s="26"/>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row>
    <row r="149" ht="14.5" spans="2:41">
      <c r="B149" s="26"/>
      <c r="C149" s="26"/>
      <c r="D149" s="26"/>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row>
    <row r="150" ht="14.5" spans="2:41">
      <c r="B150" s="26"/>
      <c r="C150" s="26"/>
      <c r="D150" s="26"/>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row>
    <row r="151" ht="14.5" spans="2:41">
      <c r="B151" s="26"/>
      <c r="C151" s="26"/>
      <c r="D151" s="26"/>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row>
    <row r="152" ht="14.5" spans="2:41">
      <c r="B152" s="26"/>
      <c r="C152" s="29"/>
      <c r="D152" s="26"/>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row>
    <row r="153" ht="14.5" spans="2:41">
      <c r="B153" s="26"/>
      <c r="C153" s="26"/>
      <c r="D153" s="26"/>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row>
    <row r="154" ht="14.5" spans="2:41">
      <c r="B154" s="26"/>
      <c r="C154" s="26"/>
      <c r="D154" s="26"/>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row>
    <row r="155" ht="14.5" spans="2:41">
      <c r="B155" s="26"/>
      <c r="C155" s="29"/>
      <c r="D155" s="26"/>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row>
    <row r="156" ht="14.5" spans="2:41">
      <c r="B156" s="26"/>
      <c r="C156" s="26"/>
      <c r="D156" s="26"/>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row>
    <row r="157" ht="14.5" spans="2:41">
      <c r="B157" s="26"/>
      <c r="C157" s="26"/>
      <c r="D157" s="26"/>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row>
    <row r="158" ht="14.5" spans="2:41">
      <c r="B158" s="26"/>
      <c r="C158" s="26"/>
      <c r="D158" s="26"/>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row>
    <row r="159" ht="14.5" spans="2:41">
      <c r="B159" s="26"/>
      <c r="C159" s="26"/>
      <c r="D159" s="26"/>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row>
    <row r="160" ht="14.5" spans="2:41">
      <c r="B160" s="26"/>
      <c r="C160" s="26"/>
      <c r="D160" s="26"/>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row>
    <row r="161" ht="14.5" spans="2:41">
      <c r="B161" s="26"/>
      <c r="C161" s="26"/>
      <c r="D161" s="26"/>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row>
    <row r="162" ht="14.5" spans="2:41">
      <c r="B162" s="26"/>
      <c r="C162" s="26"/>
      <c r="D162" s="26"/>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row>
    <row r="163" ht="14.5" spans="2:41">
      <c r="B163" s="26"/>
      <c r="C163" s="26"/>
      <c r="D163" s="26"/>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row>
    <row r="164" ht="14.5" spans="2:41">
      <c r="B164" s="26"/>
      <c r="C164" s="29"/>
      <c r="D164" s="26"/>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row>
    <row r="165" ht="14.5" spans="1:41">
      <c r="A165" s="26"/>
      <c r="B165" s="26"/>
      <c r="C165" s="26"/>
      <c r="D165" s="26"/>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row>
    <row r="166" ht="14.5" spans="1:41">
      <c r="A166" s="26"/>
      <c r="B166" s="26"/>
      <c r="C166" s="26"/>
      <c r="D166" s="26"/>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row>
    <row r="167" ht="14.5" spans="1:41">
      <c r="A167" s="26"/>
      <c r="B167" s="26"/>
      <c r="C167" s="26"/>
      <c r="D167" s="26"/>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row>
    <row r="168" ht="14.5" spans="1:41">
      <c r="A168" s="26"/>
      <c r="B168" s="26"/>
      <c r="C168" s="26"/>
      <c r="D168" s="26"/>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row>
    <row r="169" ht="14.5" spans="1:41">
      <c r="A169" s="26"/>
      <c r="B169" s="26"/>
      <c r="C169" s="26"/>
      <c r="D169" s="26"/>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row>
    <row r="170" ht="14.5" spans="1:41">
      <c r="A170" s="26"/>
      <c r="B170" s="26"/>
      <c r="C170" s="26"/>
      <c r="D170" s="26"/>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row>
    <row r="171" ht="14.5" spans="1:41">
      <c r="A171" s="26"/>
      <c r="B171" s="26"/>
      <c r="C171" s="26"/>
      <c r="D171" s="26"/>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row>
    <row r="172" ht="14.5" spans="1:41">
      <c r="A172" s="33"/>
      <c r="B172" s="33"/>
      <c r="C172" s="26"/>
      <c r="D172" s="26"/>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Z1" workbookViewId="0">
      <selection activeCell="DR20" sqref="DR20"/>
    </sheetView>
  </sheetViews>
  <sheetFormatPr defaultColWidth="9" defaultRowHeight="12.5"/>
  <cols>
    <col min="2" max="2" width="44.8181818181818" customWidth="1"/>
    <col min="4" max="22" width="9" hidden="1" customWidth="1"/>
    <col min="25" max="25" width="12.8181818181818"/>
    <col min="26" max="26" width="49.2727272727273" customWidth="1"/>
    <col min="28" max="46" width="9" hidden="1" customWidth="1"/>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6" max="146" width="49.2727272727273" customWidth="1"/>
    <col min="148" max="166" width="9" hidden="1" customWidth="1"/>
    <col min="170" max="170" width="12.8181818181818"/>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507</v>
      </c>
      <c r="B5" s="3"/>
      <c r="C5" s="2"/>
      <c r="D5" s="2"/>
      <c r="E5" s="2"/>
      <c r="F5" s="2"/>
      <c r="G5" s="2"/>
      <c r="H5" s="2"/>
      <c r="I5" s="2"/>
      <c r="J5" s="2"/>
      <c r="K5" s="1"/>
      <c r="L5" s="1"/>
      <c r="M5" s="2"/>
      <c r="N5" s="1"/>
      <c r="O5" s="1"/>
      <c r="P5" s="1"/>
      <c r="Q5" s="1"/>
      <c r="R5" s="1"/>
      <c r="S5" s="1"/>
      <c r="T5" s="1"/>
      <c r="U5" s="1"/>
      <c r="V5" s="1"/>
      <c r="W5" s="1"/>
      <c r="X5" s="1"/>
      <c r="Y5" s="3" t="s">
        <v>507</v>
      </c>
      <c r="Z5" s="3"/>
      <c r="AA5" s="2"/>
      <c r="AB5" s="2"/>
      <c r="AC5" s="2"/>
      <c r="AD5" s="2"/>
      <c r="AE5" s="2"/>
      <c r="AF5" s="2"/>
      <c r="AG5" s="2"/>
      <c r="AH5" s="1"/>
      <c r="AI5" s="1"/>
      <c r="AJ5" s="1"/>
      <c r="AK5" s="2"/>
      <c r="AL5" s="1"/>
      <c r="AM5" s="1"/>
      <c r="AN5" s="1"/>
      <c r="AO5" s="1"/>
      <c r="AP5" s="1"/>
      <c r="AQ5" s="1"/>
      <c r="AR5" s="1"/>
      <c r="AS5" s="1"/>
      <c r="AT5" s="1"/>
      <c r="AU5" s="1"/>
      <c r="AV5" s="1"/>
      <c r="AW5" s="3" t="s">
        <v>507</v>
      </c>
      <c r="AX5" s="3"/>
      <c r="AY5" s="2"/>
      <c r="AZ5" s="2"/>
      <c r="BA5" s="2"/>
      <c r="BB5" s="2"/>
      <c r="BC5" s="2"/>
      <c r="BD5" s="2"/>
      <c r="BE5" s="2"/>
      <c r="BF5" s="1"/>
      <c r="BG5" s="1"/>
      <c r="BH5" s="1"/>
      <c r="BI5" s="2"/>
      <c r="BJ5" s="1"/>
      <c r="BK5" s="1"/>
      <c r="BL5" s="1"/>
      <c r="BM5" s="1"/>
      <c r="BN5" s="1"/>
      <c r="BO5" s="1"/>
      <c r="BP5" s="1"/>
      <c r="BQ5" s="1"/>
      <c r="BR5" s="1"/>
      <c r="BS5" s="1"/>
      <c r="BT5" s="1"/>
      <c r="BU5" s="3" t="s">
        <v>507</v>
      </c>
      <c r="BV5" s="3"/>
      <c r="BW5" s="2"/>
      <c r="BX5" s="2"/>
      <c r="BY5" s="2"/>
      <c r="BZ5" s="2"/>
      <c r="CA5" s="2"/>
      <c r="CB5" s="2"/>
      <c r="CC5" s="2"/>
      <c r="CD5" s="1"/>
      <c r="CE5" s="1"/>
      <c r="CF5" s="1"/>
      <c r="CG5" s="2"/>
      <c r="CH5" s="1"/>
      <c r="CI5" s="1"/>
      <c r="CJ5" s="1"/>
      <c r="CK5" s="1"/>
      <c r="CL5" s="1"/>
      <c r="CM5" s="1"/>
      <c r="CN5" s="1"/>
      <c r="CO5" s="1"/>
      <c r="CP5" s="1"/>
      <c r="CQ5" s="1"/>
      <c r="CR5" s="1"/>
      <c r="CS5" s="3" t="s">
        <v>507</v>
      </c>
      <c r="CT5" s="3"/>
      <c r="CU5" s="2"/>
      <c r="CV5" s="2"/>
      <c r="CW5" s="2"/>
      <c r="CX5" s="2"/>
      <c r="CY5" s="2"/>
      <c r="CZ5" s="2"/>
      <c r="DA5" s="2"/>
      <c r="DB5" s="1"/>
      <c r="DC5" s="1"/>
      <c r="DD5" s="1"/>
      <c r="DE5" s="2"/>
      <c r="DF5" s="1"/>
      <c r="DG5" s="1"/>
      <c r="DH5" s="1"/>
      <c r="DI5" s="1"/>
      <c r="DJ5" s="1"/>
      <c r="DK5" s="1"/>
      <c r="DL5" s="1"/>
      <c r="DM5" s="1"/>
      <c r="DN5" s="1"/>
      <c r="DO5" s="1"/>
      <c r="DP5" s="1"/>
      <c r="DQ5" s="3" t="s">
        <v>507</v>
      </c>
      <c r="DR5" s="3"/>
      <c r="DS5" s="2"/>
      <c r="DT5" s="2"/>
      <c r="DU5" s="2"/>
      <c r="DV5" s="2"/>
      <c r="DW5" s="2"/>
      <c r="DX5" s="2"/>
      <c r="DY5" s="2"/>
      <c r="DZ5" s="2"/>
      <c r="EA5" s="1"/>
      <c r="EB5" s="1"/>
      <c r="EC5" s="2"/>
      <c r="ED5" s="1"/>
      <c r="EE5" s="1"/>
      <c r="EF5" s="1"/>
      <c r="EG5" s="1"/>
      <c r="EH5" s="1"/>
      <c r="EI5" s="1"/>
      <c r="EJ5" s="1"/>
      <c r="EK5" s="1"/>
      <c r="EL5" s="1"/>
      <c r="EM5" s="1"/>
      <c r="EN5" s="1"/>
      <c r="EO5" s="3" t="s">
        <v>507</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508</v>
      </c>
      <c r="B7" s="5"/>
      <c r="C7" s="19"/>
      <c r="D7" s="19"/>
      <c r="E7" s="19"/>
      <c r="F7" s="13"/>
      <c r="G7" s="13"/>
      <c r="H7" s="13"/>
      <c r="I7" s="13"/>
      <c r="J7" s="13"/>
      <c r="K7" s="13"/>
      <c r="L7" s="13"/>
      <c r="M7" s="13"/>
      <c r="N7" s="13"/>
      <c r="O7" s="13"/>
      <c r="P7" s="13"/>
      <c r="Q7" s="13"/>
      <c r="R7" s="13"/>
      <c r="S7" s="13"/>
      <c r="T7" s="13"/>
      <c r="U7" s="13"/>
      <c r="V7" s="13"/>
      <c r="W7" s="13"/>
      <c r="X7" s="13"/>
      <c r="Y7" s="5" t="s">
        <v>509</v>
      </c>
      <c r="Z7" s="5"/>
      <c r="AA7" s="19"/>
      <c r="AB7" s="19"/>
      <c r="AC7" s="19"/>
      <c r="AD7" s="13"/>
      <c r="AE7" s="13"/>
      <c r="AF7" s="13"/>
      <c r="AG7" s="13"/>
      <c r="AH7" s="13"/>
      <c r="AI7" s="13"/>
      <c r="AJ7" s="13"/>
      <c r="AK7" s="13"/>
      <c r="AL7" s="13"/>
      <c r="AM7" s="13"/>
      <c r="AN7" s="13"/>
      <c r="AO7" s="13"/>
      <c r="AP7" s="13"/>
      <c r="AQ7" s="13"/>
      <c r="AR7" s="13"/>
      <c r="AS7" s="13"/>
      <c r="AT7" s="13"/>
      <c r="AU7" s="13"/>
      <c r="AV7" s="13"/>
      <c r="AW7" s="5" t="s">
        <v>510</v>
      </c>
      <c r="AX7" s="5"/>
      <c r="AY7" s="19"/>
      <c r="AZ7" s="19"/>
      <c r="BA7" s="19"/>
      <c r="BB7" s="13"/>
      <c r="BC7" s="13"/>
      <c r="BD7" s="13"/>
      <c r="BE7" s="13"/>
      <c r="BF7" s="13"/>
      <c r="BG7" s="13"/>
      <c r="BH7" s="13"/>
      <c r="BI7" s="13"/>
      <c r="BJ7" s="13"/>
      <c r="BK7" s="13"/>
      <c r="BL7" s="13"/>
      <c r="BM7" s="13"/>
      <c r="BN7" s="13"/>
      <c r="BO7" s="13"/>
      <c r="BP7" s="13"/>
      <c r="BQ7" s="13"/>
      <c r="BR7" s="13"/>
      <c r="BS7" s="13"/>
      <c r="BT7" s="13"/>
      <c r="BU7" s="5" t="s">
        <v>511</v>
      </c>
      <c r="BV7" s="5"/>
      <c r="BW7" s="19"/>
      <c r="BX7" s="19"/>
      <c r="BY7" s="19"/>
      <c r="BZ7" s="13"/>
      <c r="CA7" s="13"/>
      <c r="CB7" s="13"/>
      <c r="CC7" s="13"/>
      <c r="CD7" s="13"/>
      <c r="CE7" s="13"/>
      <c r="CF7" s="13"/>
      <c r="CG7" s="13"/>
      <c r="CH7" s="13"/>
      <c r="CI7" s="13"/>
      <c r="CJ7" s="13"/>
      <c r="CK7" s="13"/>
      <c r="CL7" s="13"/>
      <c r="CM7" s="13"/>
      <c r="CN7" s="13"/>
      <c r="CO7" s="13"/>
      <c r="CP7" s="13"/>
      <c r="CQ7" s="13"/>
      <c r="CR7" s="13"/>
      <c r="CS7" s="5" t="s">
        <v>512</v>
      </c>
      <c r="CT7" s="5"/>
      <c r="CU7" s="19"/>
      <c r="CV7" s="19"/>
      <c r="CW7" s="19"/>
      <c r="CX7" s="13"/>
      <c r="CY7" s="13"/>
      <c r="CZ7" s="13"/>
      <c r="DA7" s="13"/>
      <c r="DB7" s="13"/>
      <c r="DC7" s="13"/>
      <c r="DD7" s="13"/>
      <c r="DE7" s="13"/>
      <c r="DF7" s="13"/>
      <c r="DG7" s="13"/>
      <c r="DH7" s="13"/>
      <c r="DI7" s="13"/>
      <c r="DJ7" s="13"/>
      <c r="DK7" s="13"/>
      <c r="DL7" s="13"/>
      <c r="DM7" s="13"/>
      <c r="DN7" s="13"/>
      <c r="DO7" s="13"/>
      <c r="DP7" s="13"/>
      <c r="DQ7" s="5" t="s">
        <v>513</v>
      </c>
      <c r="DR7" s="5"/>
      <c r="DS7" s="19"/>
      <c r="DT7" s="19"/>
      <c r="DU7" s="19"/>
      <c r="DV7" s="13"/>
      <c r="DW7" s="13"/>
      <c r="DX7" s="13"/>
      <c r="DY7" s="13"/>
      <c r="DZ7" s="13"/>
      <c r="EA7" s="13"/>
      <c r="EB7" s="13"/>
      <c r="EC7" s="13"/>
      <c r="ED7" s="13"/>
      <c r="EE7" s="13"/>
      <c r="EF7" s="13"/>
      <c r="EG7" s="13"/>
      <c r="EH7" s="13"/>
      <c r="EI7" s="13"/>
      <c r="EJ7" s="13"/>
      <c r="EK7" s="13"/>
      <c r="EL7" s="13"/>
      <c r="EM7" s="13"/>
      <c r="EN7" s="13"/>
      <c r="EO7" s="5" t="s">
        <v>514</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515</v>
      </c>
      <c r="B8" s="7"/>
      <c r="C8" s="6"/>
      <c r="D8" s="6"/>
      <c r="E8" s="6"/>
      <c r="F8" s="4"/>
      <c r="G8" s="4"/>
      <c r="H8" s="4"/>
      <c r="I8" s="4"/>
      <c r="J8" s="4"/>
      <c r="K8" s="4"/>
      <c r="L8" s="4"/>
      <c r="M8" s="4"/>
      <c r="N8" s="4"/>
      <c r="O8" s="4"/>
      <c r="P8" s="4"/>
      <c r="Q8" s="4"/>
      <c r="R8" s="4"/>
      <c r="S8" s="4"/>
      <c r="T8" s="4"/>
      <c r="U8" s="4"/>
      <c r="V8" s="4"/>
      <c r="W8" s="4"/>
      <c r="X8" s="4"/>
      <c r="Y8" s="7" t="s">
        <v>515</v>
      </c>
      <c r="Z8" s="7"/>
      <c r="AA8" s="6"/>
      <c r="AB8" s="6"/>
      <c r="AC8" s="6"/>
      <c r="AD8" s="4"/>
      <c r="AE8" s="4"/>
      <c r="AF8" s="4"/>
      <c r="AG8" s="4"/>
      <c r="AH8" s="4"/>
      <c r="AI8" s="4"/>
      <c r="AJ8" s="4"/>
      <c r="AK8" s="4"/>
      <c r="AL8" s="4"/>
      <c r="AM8" s="4"/>
      <c r="AN8" s="4"/>
      <c r="AO8" s="4"/>
      <c r="AP8" s="4"/>
      <c r="AQ8" s="4"/>
      <c r="AR8" s="4"/>
      <c r="AS8" s="4"/>
      <c r="AT8" s="4"/>
      <c r="AU8" s="4"/>
      <c r="AV8" s="4"/>
      <c r="AW8" s="7" t="s">
        <v>515</v>
      </c>
      <c r="AX8" s="7"/>
      <c r="AY8" s="6"/>
      <c r="AZ8" s="6"/>
      <c r="BA8" s="6"/>
      <c r="BB8" s="4"/>
      <c r="BC8" s="4"/>
      <c r="BD8" s="4"/>
      <c r="BE8" s="4"/>
      <c r="BF8" s="4"/>
      <c r="BG8" s="4"/>
      <c r="BH8" s="4"/>
      <c r="BI8" s="4"/>
      <c r="BJ8" s="4"/>
      <c r="BK8" s="4"/>
      <c r="BL8" s="4"/>
      <c r="BM8" s="4"/>
      <c r="BN8" s="4"/>
      <c r="BO8" s="4"/>
      <c r="BP8" s="4"/>
      <c r="BQ8" s="4"/>
      <c r="BR8" s="4"/>
      <c r="BS8" s="4"/>
      <c r="BT8" s="4"/>
      <c r="BU8" s="7" t="s">
        <v>515</v>
      </c>
      <c r="BV8" s="7"/>
      <c r="BW8" s="6"/>
      <c r="BX8" s="6"/>
      <c r="BY8" s="6"/>
      <c r="BZ8" s="4"/>
      <c r="CA8" s="4"/>
      <c r="CB8" s="4"/>
      <c r="CC8" s="4"/>
      <c r="CD8" s="4"/>
      <c r="CE8" s="4"/>
      <c r="CF8" s="4"/>
      <c r="CG8" s="4"/>
      <c r="CH8" s="4"/>
      <c r="CI8" s="4"/>
      <c r="CJ8" s="4"/>
      <c r="CK8" s="4"/>
      <c r="CL8" s="4"/>
      <c r="CM8" s="4"/>
      <c r="CN8" s="4"/>
      <c r="CO8" s="4"/>
      <c r="CP8" s="4"/>
      <c r="CQ8" s="4"/>
      <c r="CR8" s="4"/>
      <c r="CS8" s="7" t="s">
        <v>515</v>
      </c>
      <c r="CT8" s="7"/>
      <c r="CU8" s="6"/>
      <c r="CV8" s="6"/>
      <c r="CW8" s="6"/>
      <c r="CX8" s="4"/>
      <c r="CY8" s="4"/>
      <c r="CZ8" s="4"/>
      <c r="DA8" s="4"/>
      <c r="DB8" s="4"/>
      <c r="DC8" s="4"/>
      <c r="DD8" s="4"/>
      <c r="DE8" s="4"/>
      <c r="DF8" s="4"/>
      <c r="DG8" s="4"/>
      <c r="DH8" s="4"/>
      <c r="DI8" s="4"/>
      <c r="DJ8" s="4"/>
      <c r="DK8" s="4"/>
      <c r="DL8" s="4"/>
      <c r="DM8" s="4"/>
      <c r="DN8" s="4"/>
      <c r="DO8" s="4"/>
      <c r="DP8" s="4"/>
      <c r="DQ8" s="7" t="s">
        <v>515</v>
      </c>
      <c r="DR8" s="7"/>
      <c r="DS8" s="6"/>
      <c r="DT8" s="6"/>
      <c r="DU8" s="6"/>
      <c r="DV8" s="4"/>
      <c r="DW8" s="4"/>
      <c r="DX8" s="4"/>
      <c r="DY8" s="4"/>
      <c r="DZ8" s="4"/>
      <c r="EA8" s="4"/>
      <c r="EB8" s="4"/>
      <c r="EC8" s="4"/>
      <c r="ED8" s="4"/>
      <c r="EE8" s="4"/>
      <c r="EF8" s="4"/>
      <c r="EG8" s="4"/>
      <c r="EH8" s="4"/>
      <c r="EI8" s="4"/>
      <c r="EJ8" s="4"/>
      <c r="EK8" s="4"/>
      <c r="EL8" s="4"/>
      <c r="EM8" s="4"/>
      <c r="EN8" s="4"/>
      <c r="EO8" s="7" t="s">
        <v>515</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516</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516</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516</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516</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516</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516</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516</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517</v>
      </c>
      <c r="C14" s="2"/>
      <c r="D14" s="2"/>
      <c r="E14" s="2"/>
      <c r="F14" s="2"/>
      <c r="G14" s="2"/>
      <c r="H14" s="2"/>
      <c r="I14" s="2"/>
      <c r="J14" s="2"/>
      <c r="K14" s="2"/>
      <c r="L14" s="2"/>
      <c r="M14" s="2"/>
      <c r="N14" s="2"/>
      <c r="O14" s="2"/>
      <c r="P14" s="2"/>
      <c r="Q14" s="2"/>
      <c r="R14" s="2"/>
      <c r="S14" s="2"/>
      <c r="T14" s="2"/>
      <c r="U14" s="2"/>
      <c r="V14" s="2"/>
      <c r="W14" s="2"/>
      <c r="X14" s="1"/>
      <c r="Y14" s="1"/>
      <c r="Z14" s="11" t="s">
        <v>517</v>
      </c>
      <c r="AA14" s="2"/>
      <c r="AB14" s="2"/>
      <c r="AC14" s="2"/>
      <c r="AD14" s="2"/>
      <c r="AE14" s="2"/>
      <c r="AF14" s="2"/>
      <c r="AG14" s="2"/>
      <c r="AH14" s="2"/>
      <c r="AI14" s="2"/>
      <c r="AJ14" s="2"/>
      <c r="AK14" s="2"/>
      <c r="AL14" s="2"/>
      <c r="AM14" s="2"/>
      <c r="AN14" s="2"/>
      <c r="AO14" s="2"/>
      <c r="AP14" s="2"/>
      <c r="AQ14" s="2"/>
      <c r="AR14" s="2"/>
      <c r="AS14" s="2"/>
      <c r="AT14" s="2"/>
      <c r="AU14" s="2"/>
      <c r="AV14" s="1"/>
      <c r="AW14" s="1"/>
      <c r="AX14" s="11" t="s">
        <v>517</v>
      </c>
      <c r="AY14" s="2"/>
      <c r="AZ14" s="2"/>
      <c r="BA14" s="2"/>
      <c r="BB14" s="2"/>
      <c r="BC14" s="2"/>
      <c r="BD14" s="2"/>
      <c r="BE14" s="2"/>
      <c r="BF14" s="2"/>
      <c r="BG14" s="2"/>
      <c r="BH14" s="2"/>
      <c r="BI14" s="2"/>
      <c r="BJ14" s="2"/>
      <c r="BK14" s="2"/>
      <c r="BL14" s="2"/>
      <c r="BM14" s="2"/>
      <c r="BN14" s="2"/>
      <c r="BO14" s="2"/>
      <c r="BP14" s="2"/>
      <c r="BQ14" s="2"/>
      <c r="BR14" s="2"/>
      <c r="BS14" s="2"/>
      <c r="BT14" s="1"/>
      <c r="BU14" s="1"/>
      <c r="BV14" s="11" t="s">
        <v>517</v>
      </c>
      <c r="BW14" s="2"/>
      <c r="BX14" s="2"/>
      <c r="BY14" s="2"/>
      <c r="BZ14" s="2"/>
      <c r="CA14" s="2"/>
      <c r="CB14" s="2"/>
      <c r="CC14" s="2"/>
      <c r="CD14" s="2"/>
      <c r="CE14" s="2"/>
      <c r="CF14" s="2"/>
      <c r="CG14" s="2"/>
      <c r="CH14" s="2"/>
      <c r="CI14" s="2"/>
      <c r="CJ14" s="2"/>
      <c r="CK14" s="2"/>
      <c r="CL14" s="2"/>
      <c r="CM14" s="2"/>
      <c r="CN14" s="2"/>
      <c r="CO14" s="2"/>
      <c r="CP14" s="2"/>
      <c r="CQ14" s="2"/>
      <c r="CR14" s="1"/>
      <c r="CS14" s="1"/>
      <c r="CT14" s="11" t="s">
        <v>517</v>
      </c>
      <c r="CU14" s="2"/>
      <c r="CV14" s="2"/>
      <c r="CW14" s="2"/>
      <c r="CX14" s="2"/>
      <c r="CY14" s="2"/>
      <c r="CZ14" s="2"/>
      <c r="DA14" s="2"/>
      <c r="DB14" s="2"/>
      <c r="DC14" s="2"/>
      <c r="DD14" s="2"/>
      <c r="DE14" s="2"/>
      <c r="DF14" s="2"/>
      <c r="DG14" s="2"/>
      <c r="DH14" s="2"/>
      <c r="DI14" s="2"/>
      <c r="DJ14" s="2"/>
      <c r="DK14" s="2"/>
      <c r="DL14" s="2"/>
      <c r="DM14" s="2"/>
      <c r="DN14" s="2"/>
      <c r="DO14" s="2"/>
      <c r="DP14" s="1"/>
      <c r="DQ14" s="1"/>
      <c r="DR14" s="11" t="s">
        <v>517</v>
      </c>
      <c r="DS14" s="2"/>
      <c r="DT14" s="2"/>
      <c r="DU14" s="2"/>
      <c r="DV14" s="2"/>
      <c r="DW14" s="2"/>
      <c r="DX14" s="2"/>
      <c r="DY14" s="2"/>
      <c r="DZ14" s="2"/>
      <c r="EA14" s="2"/>
      <c r="EB14" s="2"/>
      <c r="EC14" s="2"/>
      <c r="ED14" s="2"/>
      <c r="EE14" s="2"/>
      <c r="EF14" s="2"/>
      <c r="EG14" s="2"/>
      <c r="EH14" s="2"/>
      <c r="EI14" s="2"/>
      <c r="EJ14" s="2"/>
      <c r="EK14" s="2"/>
      <c r="EL14" s="2"/>
      <c r="EM14" s="2"/>
      <c r="EN14" s="1"/>
      <c r="EO14" s="1"/>
      <c r="EP14" s="11" t="s">
        <v>517</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35</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35</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35</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35</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35</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35</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35</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423</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423</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423</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423</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423</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423</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423</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61</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61</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61</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61</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61</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61</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61</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65</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65</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65</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65</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65</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65</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65</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70</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70</v>
      </c>
      <c r="CU19" s="2">
        <v>0</v>
      </c>
      <c r="CV19" s="2">
        <v>0</v>
      </c>
      <c r="CW19" s="2">
        <v>0</v>
      </c>
      <c r="CX19" s="2">
        <v>0</v>
      </c>
      <c r="CY19" s="2">
        <v>0</v>
      </c>
      <c r="CZ19" s="2" t="s">
        <v>518</v>
      </c>
      <c r="DA19" s="2" t="s">
        <v>518</v>
      </c>
      <c r="DB19" s="2" t="s">
        <v>518</v>
      </c>
      <c r="DC19" s="2" t="s">
        <v>518</v>
      </c>
      <c r="DD19" s="2" t="s">
        <v>518</v>
      </c>
      <c r="DE19" s="2">
        <v>0</v>
      </c>
      <c r="DF19" s="2">
        <v>0</v>
      </c>
      <c r="DG19" s="2">
        <v>0</v>
      </c>
      <c r="DH19" s="2">
        <v>0</v>
      </c>
      <c r="DI19" s="2">
        <v>0</v>
      </c>
      <c r="DJ19" s="2">
        <v>0</v>
      </c>
      <c r="DK19" s="2">
        <v>0</v>
      </c>
      <c r="DL19" s="2">
        <v>0</v>
      </c>
      <c r="DM19" s="2">
        <v>0</v>
      </c>
      <c r="DN19" s="2">
        <v>0</v>
      </c>
      <c r="DO19" s="2">
        <v>0</v>
      </c>
      <c r="DP19" s="1"/>
      <c r="DQ19" s="1"/>
      <c r="DR19" s="12" t="s">
        <v>70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519</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519</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519</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519</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519</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519</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519</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520</v>
      </c>
      <c r="C22" s="2"/>
      <c r="D22" s="2"/>
      <c r="E22" s="2"/>
      <c r="F22" s="2"/>
      <c r="G22" s="2"/>
      <c r="H22" s="2"/>
      <c r="I22" s="2"/>
      <c r="J22" s="2"/>
      <c r="K22" s="2"/>
      <c r="L22" s="2"/>
      <c r="M22" s="2"/>
      <c r="N22" s="2"/>
      <c r="O22" s="2"/>
      <c r="P22" s="2"/>
      <c r="Q22" s="2"/>
      <c r="R22" s="2"/>
      <c r="S22" s="2"/>
      <c r="T22" s="2"/>
      <c r="U22" s="2"/>
      <c r="V22" s="2"/>
      <c r="W22" s="2"/>
      <c r="X22" s="1"/>
      <c r="Y22" s="1"/>
      <c r="Z22" s="11" t="s">
        <v>520</v>
      </c>
      <c r="AA22" s="2"/>
      <c r="AB22" s="2"/>
      <c r="AC22" s="2"/>
      <c r="AD22" s="2"/>
      <c r="AE22" s="2"/>
      <c r="AF22" s="2"/>
      <c r="AG22" s="2"/>
      <c r="AH22" s="2"/>
      <c r="AI22" s="2"/>
      <c r="AJ22" s="2"/>
      <c r="AK22" s="2"/>
      <c r="AL22" s="2"/>
      <c r="AM22" s="2"/>
      <c r="AN22" s="2"/>
      <c r="AO22" s="2"/>
      <c r="AP22" s="2"/>
      <c r="AQ22" s="2"/>
      <c r="AR22" s="2"/>
      <c r="AS22" s="2"/>
      <c r="AT22" s="2"/>
      <c r="AU22" s="2"/>
      <c r="AV22" s="1"/>
      <c r="AW22" s="1"/>
      <c r="AX22" s="11" t="s">
        <v>520</v>
      </c>
      <c r="AY22" s="2"/>
      <c r="AZ22" s="2"/>
      <c r="BA22" s="2"/>
      <c r="BB22" s="2"/>
      <c r="BC22" s="2"/>
      <c r="BD22" s="2"/>
      <c r="BE22" s="2"/>
      <c r="BF22" s="2"/>
      <c r="BG22" s="2"/>
      <c r="BH22" s="2"/>
      <c r="BI22" s="2"/>
      <c r="BJ22" s="2"/>
      <c r="BK22" s="2"/>
      <c r="BL22" s="2"/>
      <c r="BM22" s="2"/>
      <c r="BN22" s="2"/>
      <c r="BO22" s="2"/>
      <c r="BP22" s="2"/>
      <c r="BQ22" s="2"/>
      <c r="BR22" s="2"/>
      <c r="BS22" s="2"/>
      <c r="BT22" s="1"/>
      <c r="BU22" s="1"/>
      <c r="BV22" s="11" t="s">
        <v>520</v>
      </c>
      <c r="BW22" s="2"/>
      <c r="BX22" s="2"/>
      <c r="BY22" s="2"/>
      <c r="BZ22" s="2"/>
      <c r="CA22" s="2"/>
      <c r="CB22" s="2"/>
      <c r="CC22" s="2"/>
      <c r="CD22" s="2"/>
      <c r="CE22" s="2"/>
      <c r="CF22" s="2"/>
      <c r="CG22" s="2"/>
      <c r="CH22" s="2"/>
      <c r="CI22" s="2"/>
      <c r="CJ22" s="2"/>
      <c r="CK22" s="2"/>
      <c r="CL22" s="2"/>
      <c r="CM22" s="2"/>
      <c r="CN22" s="2"/>
      <c r="CO22" s="2"/>
      <c r="CP22" s="2"/>
      <c r="CQ22" s="2"/>
      <c r="CR22" s="1"/>
      <c r="CS22" s="1"/>
      <c r="CT22" s="11" t="s">
        <v>520</v>
      </c>
      <c r="CU22" s="2"/>
      <c r="CV22" s="2"/>
      <c r="CW22" s="2"/>
      <c r="CX22" s="2"/>
      <c r="CY22" s="2"/>
      <c r="CZ22" s="2"/>
      <c r="DA22" s="2"/>
      <c r="DB22" s="2"/>
      <c r="DC22" s="2"/>
      <c r="DD22" s="2"/>
      <c r="DE22" s="2"/>
      <c r="DF22" s="2"/>
      <c r="DG22" s="2"/>
      <c r="DH22" s="2"/>
      <c r="DI22" s="2"/>
      <c r="DJ22" s="2"/>
      <c r="DK22" s="2"/>
      <c r="DL22" s="2"/>
      <c r="DM22" s="2"/>
      <c r="DN22" s="2"/>
      <c r="DO22" s="2"/>
      <c r="DP22" s="1"/>
      <c r="DQ22" s="1"/>
      <c r="DR22" s="11" t="s">
        <v>520</v>
      </c>
      <c r="DS22" s="2"/>
      <c r="DT22" s="2"/>
      <c r="DU22" s="2"/>
      <c r="DV22" s="2"/>
      <c r="DW22" s="2"/>
      <c r="DX22" s="2"/>
      <c r="DY22" s="2"/>
      <c r="DZ22" s="2"/>
      <c r="EA22" s="2"/>
      <c r="EB22" s="2"/>
      <c r="EC22" s="2"/>
      <c r="ED22" s="2"/>
      <c r="EE22" s="2"/>
      <c r="EF22" s="2"/>
      <c r="EG22" s="2"/>
      <c r="EH22" s="2"/>
      <c r="EI22" s="2"/>
      <c r="EJ22" s="2"/>
      <c r="EK22" s="2"/>
      <c r="EL22" s="2"/>
      <c r="EM22" s="2"/>
      <c r="EN22" s="1"/>
      <c r="EO22" s="1"/>
      <c r="EP22" s="11" t="s">
        <v>520</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35</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35</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35</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35</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35</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35</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35</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423</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423</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423</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423</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423</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423</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423</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61</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61</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61</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61</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61</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61</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61</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65</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65</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65</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65</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65</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65</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65</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70</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70</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70</v>
      </c>
      <c r="CU27" s="2">
        <v>0</v>
      </c>
      <c r="CV27" s="2">
        <v>0</v>
      </c>
      <c r="CW27" s="2">
        <v>0</v>
      </c>
      <c r="CX27" s="2">
        <v>0</v>
      </c>
      <c r="CY27" s="2">
        <v>0</v>
      </c>
      <c r="CZ27" s="2" t="s">
        <v>518</v>
      </c>
      <c r="DA27" s="2" t="s">
        <v>518</v>
      </c>
      <c r="DB27" s="2" t="s">
        <v>518</v>
      </c>
      <c r="DC27" s="2" t="s">
        <v>518</v>
      </c>
      <c r="DD27" s="2" t="s">
        <v>518</v>
      </c>
      <c r="DE27" s="2">
        <v>0</v>
      </c>
      <c r="DF27" s="2">
        <v>0</v>
      </c>
      <c r="DG27" s="2">
        <v>0</v>
      </c>
      <c r="DH27" s="2">
        <v>0</v>
      </c>
      <c r="DI27" s="2">
        <v>0</v>
      </c>
      <c r="DJ27" s="2">
        <v>0</v>
      </c>
      <c r="DK27" s="2">
        <v>0</v>
      </c>
      <c r="DL27" s="2">
        <v>0</v>
      </c>
      <c r="DM27" s="2">
        <v>0</v>
      </c>
      <c r="DN27" s="2">
        <v>0</v>
      </c>
      <c r="DO27" s="2">
        <v>0</v>
      </c>
      <c r="DP27" s="1"/>
      <c r="DQ27" s="1"/>
      <c r="DR27" s="12" t="s">
        <v>70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70</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519</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519</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519</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519</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519</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519</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519</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521</v>
      </c>
      <c r="C30" s="2"/>
      <c r="D30" s="2"/>
      <c r="E30" s="2"/>
      <c r="F30" s="2"/>
      <c r="G30" s="2"/>
      <c r="H30" s="2"/>
      <c r="I30" s="2"/>
      <c r="J30" s="2"/>
      <c r="K30" s="2"/>
      <c r="L30" s="2"/>
      <c r="M30" s="2"/>
      <c r="N30" s="2"/>
      <c r="O30" s="2"/>
      <c r="P30" s="2"/>
      <c r="Q30" s="2"/>
      <c r="R30" s="2"/>
      <c r="S30" s="2"/>
      <c r="T30" s="2"/>
      <c r="U30" s="2"/>
      <c r="V30" s="2"/>
      <c r="W30" s="2"/>
      <c r="X30" s="1"/>
      <c r="Y30" s="1"/>
      <c r="Z30" s="4" t="s">
        <v>521</v>
      </c>
      <c r="AA30" s="2"/>
      <c r="AB30" s="2"/>
      <c r="AC30" s="2"/>
      <c r="AD30" s="2"/>
      <c r="AE30" s="2"/>
      <c r="AF30" s="2"/>
      <c r="AG30" s="2"/>
      <c r="AH30" s="2"/>
      <c r="AI30" s="2"/>
      <c r="AJ30" s="2"/>
      <c r="AK30" s="2"/>
      <c r="AL30" s="2"/>
      <c r="AM30" s="2"/>
      <c r="AN30" s="2"/>
      <c r="AO30" s="2"/>
      <c r="AP30" s="2"/>
      <c r="AQ30" s="2"/>
      <c r="AR30" s="2"/>
      <c r="AS30" s="2"/>
      <c r="AT30" s="2"/>
      <c r="AU30" s="2"/>
      <c r="AV30" s="1"/>
      <c r="AW30" s="1"/>
      <c r="AX30" s="4" t="s">
        <v>521</v>
      </c>
      <c r="AY30" s="2"/>
      <c r="AZ30" s="2"/>
      <c r="BA30" s="2"/>
      <c r="BB30" s="2"/>
      <c r="BC30" s="2"/>
      <c r="BD30" s="2"/>
      <c r="BE30" s="2"/>
      <c r="BF30" s="2"/>
      <c r="BG30" s="2"/>
      <c r="BH30" s="2"/>
      <c r="BI30" s="2"/>
      <c r="BJ30" s="2"/>
      <c r="BK30" s="2"/>
      <c r="BL30" s="2"/>
      <c r="BM30" s="2"/>
      <c r="BN30" s="2"/>
      <c r="BO30" s="2"/>
      <c r="BP30" s="2"/>
      <c r="BQ30" s="2"/>
      <c r="BR30" s="2"/>
      <c r="BS30" s="2"/>
      <c r="BT30" s="1"/>
      <c r="BU30" s="1"/>
      <c r="BV30" s="4" t="s">
        <v>521</v>
      </c>
      <c r="BW30" s="2"/>
      <c r="BX30" s="2"/>
      <c r="BY30" s="2"/>
      <c r="BZ30" s="2"/>
      <c r="CA30" s="2"/>
      <c r="CB30" s="2"/>
      <c r="CC30" s="2"/>
      <c r="CD30" s="2"/>
      <c r="CE30" s="2"/>
      <c r="CF30" s="2"/>
      <c r="CG30" s="2"/>
      <c r="CH30" s="2"/>
      <c r="CI30" s="2"/>
      <c r="CJ30" s="2"/>
      <c r="CK30" s="2"/>
      <c r="CL30" s="2"/>
      <c r="CM30" s="2"/>
      <c r="CN30" s="2"/>
      <c r="CO30" s="2"/>
      <c r="CP30" s="2"/>
      <c r="CQ30" s="2"/>
      <c r="CR30" s="1"/>
      <c r="CS30" s="1"/>
      <c r="CT30" s="4" t="s">
        <v>521</v>
      </c>
      <c r="CU30" s="2"/>
      <c r="CV30" s="2"/>
      <c r="CW30" s="2"/>
      <c r="CX30" s="2"/>
      <c r="CY30" s="2"/>
      <c r="CZ30" s="2"/>
      <c r="DA30" s="2"/>
      <c r="DB30" s="2"/>
      <c r="DC30" s="2"/>
      <c r="DD30" s="2"/>
      <c r="DE30" s="2"/>
      <c r="DF30" s="2"/>
      <c r="DG30" s="2"/>
      <c r="DH30" s="2"/>
      <c r="DI30" s="2"/>
      <c r="DJ30" s="2"/>
      <c r="DK30" s="2"/>
      <c r="DL30" s="2"/>
      <c r="DM30" s="2"/>
      <c r="DN30" s="2"/>
      <c r="DO30" s="2"/>
      <c r="DP30" s="1"/>
      <c r="DQ30" s="1"/>
      <c r="DR30" s="4" t="s">
        <v>521</v>
      </c>
      <c r="DS30" s="2"/>
      <c r="DT30" s="2"/>
      <c r="DU30" s="2"/>
      <c r="DV30" s="2"/>
      <c r="DW30" s="2"/>
      <c r="DX30" s="2"/>
      <c r="DY30" s="2"/>
      <c r="DZ30" s="2"/>
      <c r="EA30" s="2"/>
      <c r="EB30" s="2"/>
      <c r="EC30" s="2"/>
      <c r="ED30" s="2"/>
      <c r="EE30" s="2"/>
      <c r="EF30" s="2"/>
      <c r="EG30" s="2"/>
      <c r="EH30" s="2"/>
      <c r="EI30" s="2"/>
      <c r="EJ30" s="2"/>
      <c r="EK30" s="2"/>
      <c r="EL30" s="2"/>
      <c r="EM30" s="2"/>
      <c r="EN30" s="1"/>
      <c r="EO30" s="1"/>
      <c r="EP30" s="4" t="s">
        <v>521</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522</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522</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522</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522</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522</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522</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522</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523</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523</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523</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523</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523</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523</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523</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524</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524</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524</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524</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524</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524</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524</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525</v>
      </c>
      <c r="C37" s="2"/>
      <c r="D37" s="2"/>
      <c r="E37" s="2"/>
      <c r="F37" s="2"/>
      <c r="G37" s="2"/>
      <c r="H37" s="2"/>
      <c r="I37" s="2"/>
      <c r="J37" s="2"/>
      <c r="K37" s="2"/>
      <c r="L37" s="2"/>
      <c r="M37" s="2"/>
      <c r="N37" s="2"/>
      <c r="O37" s="2"/>
      <c r="P37" s="2"/>
      <c r="Q37" s="2"/>
      <c r="R37" s="2"/>
      <c r="S37" s="2"/>
      <c r="T37" s="2"/>
      <c r="U37" s="2"/>
      <c r="V37" s="2"/>
      <c r="W37" s="2"/>
      <c r="X37" s="1"/>
      <c r="Y37" s="1"/>
      <c r="Z37" s="11" t="s">
        <v>525</v>
      </c>
      <c r="AA37" s="2"/>
      <c r="AB37" s="2"/>
      <c r="AC37" s="2"/>
      <c r="AD37" s="2"/>
      <c r="AE37" s="2"/>
      <c r="AF37" s="2"/>
      <c r="AG37" s="2"/>
      <c r="AH37" s="2"/>
      <c r="AI37" s="2"/>
      <c r="AJ37" s="2"/>
      <c r="AK37" s="2"/>
      <c r="AL37" s="2"/>
      <c r="AM37" s="2"/>
      <c r="AN37" s="2"/>
      <c r="AO37" s="2"/>
      <c r="AP37" s="2"/>
      <c r="AQ37" s="2"/>
      <c r="AR37" s="2"/>
      <c r="AS37" s="2"/>
      <c r="AT37" s="2"/>
      <c r="AU37" s="2"/>
      <c r="AV37" s="1"/>
      <c r="AW37" s="1"/>
      <c r="AX37" s="11" t="s">
        <v>525</v>
      </c>
      <c r="AY37" s="2"/>
      <c r="AZ37" s="2"/>
      <c r="BA37" s="2"/>
      <c r="BB37" s="2"/>
      <c r="BC37" s="2"/>
      <c r="BD37" s="2"/>
      <c r="BE37" s="2"/>
      <c r="BF37" s="2"/>
      <c r="BG37" s="2"/>
      <c r="BH37" s="2"/>
      <c r="BI37" s="2"/>
      <c r="BJ37" s="2"/>
      <c r="BK37" s="2"/>
      <c r="BL37" s="2"/>
      <c r="BM37" s="2"/>
      <c r="BN37" s="2"/>
      <c r="BO37" s="2"/>
      <c r="BP37" s="2"/>
      <c r="BQ37" s="2"/>
      <c r="BR37" s="2"/>
      <c r="BS37" s="2"/>
      <c r="BT37" s="1"/>
      <c r="BU37" s="1"/>
      <c r="BV37" s="11" t="s">
        <v>525</v>
      </c>
      <c r="BW37" s="2"/>
      <c r="BX37" s="2"/>
      <c r="BY37" s="2"/>
      <c r="BZ37" s="2"/>
      <c r="CA37" s="2"/>
      <c r="CB37" s="2"/>
      <c r="CC37" s="2"/>
      <c r="CD37" s="2"/>
      <c r="CE37" s="2"/>
      <c r="CF37" s="2"/>
      <c r="CG37" s="2"/>
      <c r="CH37" s="2"/>
      <c r="CI37" s="2"/>
      <c r="CJ37" s="2"/>
      <c r="CK37" s="2"/>
      <c r="CL37" s="2"/>
      <c r="CM37" s="2"/>
      <c r="CN37" s="2"/>
      <c r="CO37" s="2"/>
      <c r="CP37" s="2"/>
      <c r="CQ37" s="2"/>
      <c r="CR37" s="1"/>
      <c r="CS37" s="1"/>
      <c r="CT37" s="11" t="s">
        <v>525</v>
      </c>
      <c r="CU37" s="2"/>
      <c r="CV37" s="2"/>
      <c r="CW37" s="2"/>
      <c r="CX37" s="2"/>
      <c r="CY37" s="2"/>
      <c r="CZ37" s="2"/>
      <c r="DA37" s="2"/>
      <c r="DB37" s="2"/>
      <c r="DC37" s="2"/>
      <c r="DD37" s="2"/>
      <c r="DE37" s="2"/>
      <c r="DF37" s="2"/>
      <c r="DG37" s="2"/>
      <c r="DH37" s="2"/>
      <c r="DI37" s="2"/>
      <c r="DJ37" s="2"/>
      <c r="DK37" s="2"/>
      <c r="DL37" s="2"/>
      <c r="DM37" s="2"/>
      <c r="DN37" s="2"/>
      <c r="DO37" s="2"/>
      <c r="DP37" s="1"/>
      <c r="DQ37" s="1"/>
      <c r="DR37" s="11" t="s">
        <v>525</v>
      </c>
      <c r="DS37" s="2"/>
      <c r="DT37" s="2"/>
      <c r="DU37" s="2"/>
      <c r="DV37" s="2"/>
      <c r="DW37" s="2"/>
      <c r="DX37" s="2"/>
      <c r="DY37" s="2"/>
      <c r="DZ37" s="2"/>
      <c r="EA37" s="2"/>
      <c r="EB37" s="2"/>
      <c r="EC37" s="2"/>
      <c r="ED37" s="2"/>
      <c r="EE37" s="2"/>
      <c r="EF37" s="2"/>
      <c r="EG37" s="2"/>
      <c r="EH37" s="2"/>
      <c r="EI37" s="2"/>
      <c r="EJ37" s="2"/>
      <c r="EK37" s="2"/>
      <c r="EL37" s="2"/>
      <c r="EM37" s="2"/>
      <c r="EN37" s="1"/>
      <c r="EO37" s="1"/>
      <c r="EP37" s="11" t="s">
        <v>525</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35</v>
      </c>
      <c r="C38" s="2" t="s">
        <v>526</v>
      </c>
      <c r="D38" s="2" t="s">
        <v>526</v>
      </c>
      <c r="E38" s="2" t="s">
        <v>526</v>
      </c>
      <c r="F38" s="2" t="s">
        <v>526</v>
      </c>
      <c r="G38" s="2" t="s">
        <v>526</v>
      </c>
      <c r="H38" s="2" t="s">
        <v>526</v>
      </c>
      <c r="I38" s="2" t="s">
        <v>526</v>
      </c>
      <c r="J38" s="2" t="s">
        <v>526</v>
      </c>
      <c r="K38" s="2" t="s">
        <v>526</v>
      </c>
      <c r="L38" s="2" t="s">
        <v>526</v>
      </c>
      <c r="M38" s="2" t="s">
        <v>526</v>
      </c>
      <c r="N38" s="2" t="s">
        <v>526</v>
      </c>
      <c r="O38" s="2" t="s">
        <v>526</v>
      </c>
      <c r="P38" s="2" t="s">
        <v>526</v>
      </c>
      <c r="Q38" s="2" t="s">
        <v>526</v>
      </c>
      <c r="R38" s="2" t="s">
        <v>526</v>
      </c>
      <c r="S38" s="2" t="s">
        <v>526</v>
      </c>
      <c r="T38" s="2" t="s">
        <v>526</v>
      </c>
      <c r="U38" s="2" t="s">
        <v>526</v>
      </c>
      <c r="V38" s="2" t="s">
        <v>526</v>
      </c>
      <c r="W38" s="2" t="s">
        <v>526</v>
      </c>
      <c r="X38" s="1"/>
      <c r="Y38" s="1"/>
      <c r="Z38" s="12" t="s">
        <v>35</v>
      </c>
      <c r="AA38" s="2" t="s">
        <v>526</v>
      </c>
      <c r="AB38" s="2" t="s">
        <v>526</v>
      </c>
      <c r="AC38" s="2" t="s">
        <v>526</v>
      </c>
      <c r="AD38" s="2" t="s">
        <v>526</v>
      </c>
      <c r="AE38" s="2" t="s">
        <v>526</v>
      </c>
      <c r="AF38" s="2" t="s">
        <v>526</v>
      </c>
      <c r="AG38" s="2" t="s">
        <v>526</v>
      </c>
      <c r="AH38" s="2" t="s">
        <v>526</v>
      </c>
      <c r="AI38" s="2" t="s">
        <v>526</v>
      </c>
      <c r="AJ38" s="2" t="s">
        <v>526</v>
      </c>
      <c r="AK38" s="2" t="s">
        <v>526</v>
      </c>
      <c r="AL38" s="2" t="s">
        <v>526</v>
      </c>
      <c r="AM38" s="2" t="s">
        <v>526</v>
      </c>
      <c r="AN38" s="2" t="s">
        <v>526</v>
      </c>
      <c r="AO38" s="2" t="s">
        <v>526</v>
      </c>
      <c r="AP38" s="2" t="s">
        <v>526</v>
      </c>
      <c r="AQ38" s="2" t="s">
        <v>526</v>
      </c>
      <c r="AR38" s="2" t="s">
        <v>526</v>
      </c>
      <c r="AS38" s="2" t="s">
        <v>526</v>
      </c>
      <c r="AT38" s="2" t="s">
        <v>526</v>
      </c>
      <c r="AU38" s="2" t="s">
        <v>526</v>
      </c>
      <c r="AV38" s="1"/>
      <c r="AW38" s="1"/>
      <c r="AX38" s="12" t="s">
        <v>35</v>
      </c>
      <c r="AY38" s="2" t="s">
        <v>526</v>
      </c>
      <c r="AZ38" s="2" t="s">
        <v>526</v>
      </c>
      <c r="BA38" s="2" t="s">
        <v>526</v>
      </c>
      <c r="BB38" s="2" t="s">
        <v>526</v>
      </c>
      <c r="BC38" s="2" t="s">
        <v>526</v>
      </c>
      <c r="BD38" s="2" t="s">
        <v>526</v>
      </c>
      <c r="BE38" s="2" t="s">
        <v>526</v>
      </c>
      <c r="BF38" s="2" t="s">
        <v>526</v>
      </c>
      <c r="BG38" s="2" t="s">
        <v>526</v>
      </c>
      <c r="BH38" s="2" t="s">
        <v>526</v>
      </c>
      <c r="BI38" s="2" t="s">
        <v>526</v>
      </c>
      <c r="BJ38" s="2" t="s">
        <v>526</v>
      </c>
      <c r="BK38" s="2" t="s">
        <v>526</v>
      </c>
      <c r="BL38" s="2" t="s">
        <v>526</v>
      </c>
      <c r="BM38" s="2" t="s">
        <v>526</v>
      </c>
      <c r="BN38" s="2" t="s">
        <v>526</v>
      </c>
      <c r="BO38" s="2" t="s">
        <v>526</v>
      </c>
      <c r="BP38" s="2" t="s">
        <v>526</v>
      </c>
      <c r="BQ38" s="2" t="s">
        <v>526</v>
      </c>
      <c r="BR38" s="2" t="s">
        <v>526</v>
      </c>
      <c r="BS38" s="2" t="s">
        <v>526</v>
      </c>
      <c r="BT38" s="1"/>
      <c r="BU38" s="1"/>
      <c r="BV38" s="12" t="s">
        <v>35</v>
      </c>
      <c r="BW38" s="2" t="s">
        <v>526</v>
      </c>
      <c r="BX38" s="2" t="s">
        <v>526</v>
      </c>
      <c r="BY38" s="2" t="s">
        <v>526</v>
      </c>
      <c r="BZ38" s="2" t="s">
        <v>526</v>
      </c>
      <c r="CA38" s="2" t="s">
        <v>526</v>
      </c>
      <c r="CB38" s="2" t="s">
        <v>526</v>
      </c>
      <c r="CC38" s="2" t="s">
        <v>526</v>
      </c>
      <c r="CD38" s="2" t="s">
        <v>526</v>
      </c>
      <c r="CE38" s="2" t="s">
        <v>526</v>
      </c>
      <c r="CF38" s="2" t="s">
        <v>526</v>
      </c>
      <c r="CG38" s="2" t="s">
        <v>526</v>
      </c>
      <c r="CH38" s="2" t="s">
        <v>526</v>
      </c>
      <c r="CI38" s="2" t="s">
        <v>526</v>
      </c>
      <c r="CJ38" s="2" t="s">
        <v>526</v>
      </c>
      <c r="CK38" s="2" t="s">
        <v>526</v>
      </c>
      <c r="CL38" s="2" t="s">
        <v>526</v>
      </c>
      <c r="CM38" s="2" t="s">
        <v>526</v>
      </c>
      <c r="CN38" s="2" t="s">
        <v>526</v>
      </c>
      <c r="CO38" s="2" t="s">
        <v>526</v>
      </c>
      <c r="CP38" s="2" t="s">
        <v>526</v>
      </c>
      <c r="CQ38" s="2" t="s">
        <v>526</v>
      </c>
      <c r="CR38" s="1"/>
      <c r="CS38" s="1"/>
      <c r="CT38" s="12" t="s">
        <v>35</v>
      </c>
      <c r="CU38" s="2" t="s">
        <v>526</v>
      </c>
      <c r="CV38" s="2" t="s">
        <v>526</v>
      </c>
      <c r="CW38" s="2" t="s">
        <v>526</v>
      </c>
      <c r="CX38" s="2" t="s">
        <v>526</v>
      </c>
      <c r="CY38" s="2" t="s">
        <v>526</v>
      </c>
      <c r="CZ38" s="2" t="s">
        <v>526</v>
      </c>
      <c r="DA38" s="2" t="s">
        <v>526</v>
      </c>
      <c r="DB38" s="2" t="s">
        <v>526</v>
      </c>
      <c r="DC38" s="2" t="s">
        <v>526</v>
      </c>
      <c r="DD38" s="2" t="s">
        <v>526</v>
      </c>
      <c r="DE38" s="2" t="s">
        <v>526</v>
      </c>
      <c r="DF38" s="2" t="s">
        <v>526</v>
      </c>
      <c r="DG38" s="2" t="s">
        <v>526</v>
      </c>
      <c r="DH38" s="2" t="s">
        <v>526</v>
      </c>
      <c r="DI38" s="2" t="s">
        <v>526</v>
      </c>
      <c r="DJ38" s="2" t="s">
        <v>526</v>
      </c>
      <c r="DK38" s="2" t="s">
        <v>526</v>
      </c>
      <c r="DL38" s="2" t="s">
        <v>526</v>
      </c>
      <c r="DM38" s="2" t="s">
        <v>526</v>
      </c>
      <c r="DN38" s="2" t="s">
        <v>526</v>
      </c>
      <c r="DO38" s="2" t="s">
        <v>526</v>
      </c>
      <c r="DP38" s="1"/>
      <c r="DQ38" s="1"/>
      <c r="DR38" s="12" t="s">
        <v>35</v>
      </c>
      <c r="DS38" s="2" t="s">
        <v>526</v>
      </c>
      <c r="DT38" s="2" t="s">
        <v>526</v>
      </c>
      <c r="DU38" s="2" t="s">
        <v>526</v>
      </c>
      <c r="DV38" s="2" t="s">
        <v>526</v>
      </c>
      <c r="DW38" s="2" t="s">
        <v>526</v>
      </c>
      <c r="DX38" s="2" t="s">
        <v>526</v>
      </c>
      <c r="DY38" s="2" t="s">
        <v>526</v>
      </c>
      <c r="DZ38" s="2" t="s">
        <v>526</v>
      </c>
      <c r="EA38" s="2" t="s">
        <v>526</v>
      </c>
      <c r="EB38" s="2" t="s">
        <v>526</v>
      </c>
      <c r="EC38" s="2" t="s">
        <v>526</v>
      </c>
      <c r="ED38" s="2" t="s">
        <v>526</v>
      </c>
      <c r="EE38" s="2" t="s">
        <v>526</v>
      </c>
      <c r="EF38" s="2" t="s">
        <v>526</v>
      </c>
      <c r="EG38" s="2" t="s">
        <v>526</v>
      </c>
      <c r="EH38" s="2" t="s">
        <v>526</v>
      </c>
      <c r="EI38" s="2" t="s">
        <v>526</v>
      </c>
      <c r="EJ38" s="2" t="s">
        <v>526</v>
      </c>
      <c r="EK38" s="2" t="s">
        <v>526</v>
      </c>
      <c r="EL38" s="2" t="s">
        <v>526</v>
      </c>
      <c r="EM38" s="2" t="s">
        <v>526</v>
      </c>
      <c r="EN38" s="1"/>
      <c r="EO38" s="1"/>
      <c r="EP38" s="12" t="s">
        <v>35</v>
      </c>
      <c r="EQ38" s="2" t="s">
        <v>526</v>
      </c>
      <c r="ER38" s="2" t="s">
        <v>526</v>
      </c>
      <c r="ES38" s="2" t="s">
        <v>526</v>
      </c>
      <c r="ET38" s="2" t="s">
        <v>526</v>
      </c>
      <c r="EU38" s="2" t="s">
        <v>526</v>
      </c>
      <c r="EV38" s="2" t="s">
        <v>526</v>
      </c>
      <c r="EW38" s="2" t="s">
        <v>526</v>
      </c>
      <c r="EX38" s="2" t="s">
        <v>526</v>
      </c>
      <c r="EY38" s="2" t="s">
        <v>526</v>
      </c>
      <c r="EZ38" s="2" t="s">
        <v>526</v>
      </c>
      <c r="FA38" s="2" t="s">
        <v>526</v>
      </c>
      <c r="FB38" s="2" t="s">
        <v>526</v>
      </c>
      <c r="FC38" s="2" t="s">
        <v>526</v>
      </c>
      <c r="FD38" s="2" t="s">
        <v>526</v>
      </c>
      <c r="FE38" s="2" t="s">
        <v>526</v>
      </c>
      <c r="FF38" s="2" t="s">
        <v>526</v>
      </c>
      <c r="FG38" s="2" t="s">
        <v>526</v>
      </c>
      <c r="FH38" s="2" t="s">
        <v>526</v>
      </c>
      <c r="FI38" s="2" t="s">
        <v>526</v>
      </c>
      <c r="FJ38" s="2" t="s">
        <v>526</v>
      </c>
      <c r="FK38" s="2" t="s">
        <v>526</v>
      </c>
      <c r="FL38" s="1"/>
      <c r="FM38" s="1"/>
      <c r="FN38" s="1"/>
      <c r="FO38" s="1"/>
      <c r="FP38" s="1"/>
      <c r="FQ38" s="1"/>
      <c r="FR38" s="1"/>
      <c r="FS38" s="1"/>
    </row>
    <row r="39" ht="14.5" spans="1:175">
      <c r="A39" s="1"/>
      <c r="B39" s="12" t="s">
        <v>423</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2">
        <v>0.6</v>
      </c>
      <c r="X39" s="23">
        <f>W16</f>
        <v>12.9</v>
      </c>
      <c r="Y39" s="23">
        <f>W39*1000/X39</f>
        <v>46.5116279069767</v>
      </c>
      <c r="Z39" s="12" t="s">
        <v>423</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23">
        <f t="shared" ref="AV39:AV43" si="0">AU16</f>
        <v>62.6</v>
      </c>
      <c r="AW39" s="23">
        <f t="shared" ref="AW39:AW43" si="1">AU39*1000/AV39</f>
        <v>49.5207667731629</v>
      </c>
      <c r="AX39" s="12" t="s">
        <v>423</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23">
        <f t="shared" ref="BT39:BT43" si="2">BS16</f>
        <v>300</v>
      </c>
      <c r="BU39" s="23">
        <f t="shared" ref="BU39:BU43" si="3">BS39*1000/BT39</f>
        <v>49.3333333333333</v>
      </c>
      <c r="BV39" s="12" t="s">
        <v>423</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23">
        <f t="shared" ref="CR39:CR43" si="4">CQ16</f>
        <v>28.1</v>
      </c>
      <c r="CS39" s="23">
        <f t="shared" ref="CS39:CS43" si="5">CQ39*1000/CR39</f>
        <v>49.8220640569395</v>
      </c>
      <c r="CT39" s="12" t="s">
        <v>423</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23">
        <f t="shared" ref="DP39:DP43" si="6">DO16</f>
        <v>31.4</v>
      </c>
      <c r="DQ39" s="23">
        <f>DO39*1000/DP39</f>
        <v>47.7707006369427</v>
      </c>
      <c r="DR39" s="12" t="s">
        <v>423</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23">
        <f t="shared" ref="EN39:EN43" si="7">EM16</f>
        <v>146.4</v>
      </c>
      <c r="EO39" s="23">
        <f t="shared" ref="EO39:EO43" si="8">EM39*1000/EN39</f>
        <v>50.5464480874317</v>
      </c>
      <c r="EP39" s="12" t="s">
        <v>423</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23">
        <f t="shared" ref="FL39:FL43" si="9">FK16</f>
        <v>58.3</v>
      </c>
      <c r="FM39" s="23">
        <f t="shared" ref="FM39:FM43" si="10">FK39*1000/FL39</f>
        <v>49.7427101200686</v>
      </c>
      <c r="FN39" s="1">
        <f>AVERAGE(Y39,AW39,BU39,CS39,DQ39,EO39,FM39)</f>
        <v>49.0353787021222</v>
      </c>
      <c r="FO39" s="1"/>
      <c r="FP39" s="1"/>
      <c r="FQ39" s="1"/>
      <c r="FR39" s="1"/>
      <c r="FS39" s="1"/>
    </row>
    <row r="40" ht="14.5" spans="1:175">
      <c r="A40" s="1"/>
      <c r="B40" s="12" t="s">
        <v>61</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2">
        <v>0.5</v>
      </c>
      <c r="X40" s="23">
        <f>W17</f>
        <v>7.1</v>
      </c>
      <c r="Y40" s="23">
        <f>W40*1000/X40</f>
        <v>70.4225352112676</v>
      </c>
      <c r="Z40" s="12" t="s">
        <v>61</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23">
        <f t="shared" si="0"/>
        <v>9</v>
      </c>
      <c r="AW40" s="23">
        <f t="shared" si="1"/>
        <v>66.6666666666667</v>
      </c>
      <c r="AX40" s="12" t="s">
        <v>61</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23">
        <f t="shared" si="2"/>
        <v>3.1</v>
      </c>
      <c r="BU40" s="23">
        <f t="shared" si="3"/>
        <v>64.5161290322581</v>
      </c>
      <c r="BV40" s="12" t="s">
        <v>61</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3">
        <f t="shared" si="4"/>
        <v>0.4</v>
      </c>
      <c r="CS40" s="23"/>
      <c r="CT40" s="12" t="s">
        <v>61</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23">
        <f t="shared" si="6"/>
        <v>0</v>
      </c>
      <c r="DQ40" s="23"/>
      <c r="DR40" s="12" t="s">
        <v>61</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3">
        <f t="shared" si="7"/>
        <v>0</v>
      </c>
      <c r="EO40" s="23"/>
      <c r="EP40" s="12" t="s">
        <v>61</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23">
        <f t="shared" si="9"/>
        <v>0.6</v>
      </c>
      <c r="FM40" s="23"/>
      <c r="FN40" s="1">
        <f>AVERAGE(Y40,AW40,BU40,CS40,DQ40,EO40,FM40)</f>
        <v>67.2017769700641</v>
      </c>
      <c r="FO40" s="1"/>
      <c r="FP40" s="1"/>
      <c r="FQ40" s="1"/>
      <c r="FR40" s="1"/>
      <c r="FS40" s="1"/>
    </row>
    <row r="41" ht="14.5" spans="1:175">
      <c r="A41" s="1"/>
      <c r="B41" s="12" t="s">
        <v>65</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2">
        <v>0</v>
      </c>
      <c r="X41" s="23">
        <f>W18</f>
        <v>0</v>
      </c>
      <c r="Y41" s="23"/>
      <c r="Z41" s="12" t="s">
        <v>65</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23">
        <f t="shared" si="0"/>
        <v>0.2</v>
      </c>
      <c r="AW41" s="23"/>
      <c r="AX41" s="12" t="s">
        <v>65</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23">
        <f t="shared" si="2"/>
        <v>0.1</v>
      </c>
      <c r="BU41" s="23"/>
      <c r="BV41" s="12" t="s">
        <v>65</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23">
        <f t="shared" si="4"/>
        <v>0</v>
      </c>
      <c r="CS41" s="23"/>
      <c r="CT41" s="12" t="s">
        <v>65</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23">
        <f t="shared" si="6"/>
        <v>0</v>
      </c>
      <c r="DQ41" s="23"/>
      <c r="DR41" s="12" t="s">
        <v>65</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23">
        <f t="shared" si="7"/>
        <v>0</v>
      </c>
      <c r="EO41" s="23"/>
      <c r="EP41" s="12" t="s">
        <v>65</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23">
        <f t="shared" si="9"/>
        <v>0</v>
      </c>
      <c r="FM41" s="23"/>
      <c r="FN41" s="1" t="e">
        <f>AVERAGE(Y41,AW41,BU41,CS41,DQ41,EO41,FM41)</f>
        <v>#DIV/0!</v>
      </c>
      <c r="FO41" s="1"/>
      <c r="FP41" s="1"/>
      <c r="FQ41" s="1"/>
      <c r="FR41" s="1"/>
      <c r="FS41" s="1"/>
    </row>
    <row r="42" ht="14.5" spans="1:175">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2">
        <v>0</v>
      </c>
      <c r="X42" s="23">
        <f>W19</f>
        <v>0</v>
      </c>
      <c r="Y42" s="23"/>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3">
        <f t="shared" si="0"/>
        <v>0</v>
      </c>
      <c r="AW42" s="23"/>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3">
        <f t="shared" si="2"/>
        <v>0.4</v>
      </c>
      <c r="BU42" s="23"/>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23">
        <f t="shared" si="4"/>
        <v>0</v>
      </c>
      <c r="CS42" s="23"/>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P42" s="23">
        <f t="shared" si="6"/>
        <v>0</v>
      </c>
      <c r="DQ42" s="23"/>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3">
        <f t="shared" si="7"/>
        <v>0</v>
      </c>
      <c r="EO42" s="23"/>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23">
        <f t="shared" si="9"/>
        <v>0</v>
      </c>
      <c r="FM42" s="23"/>
      <c r="FN42" s="1" t="e">
        <f>AVERAGE(Y42,AW42,BU42,CS42,DQ42,EO42,FM42)</f>
        <v>#DIV/0!</v>
      </c>
      <c r="FO42" s="1"/>
      <c r="FP42" s="1"/>
      <c r="FQ42" s="1"/>
      <c r="FR42" s="1"/>
      <c r="FS42" s="1"/>
    </row>
    <row r="43" ht="14.5" spans="1:175">
      <c r="A43" s="1"/>
      <c r="B43" s="12" t="s">
        <v>519</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2">
        <v>0.1</v>
      </c>
      <c r="X43" s="23">
        <f>W20</f>
        <v>1.8</v>
      </c>
      <c r="Y43" s="23">
        <f>W43*1000/X43</f>
        <v>55.5555555555556</v>
      </c>
      <c r="Z43" s="12" t="s">
        <v>519</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23">
        <f t="shared" si="0"/>
        <v>6.2</v>
      </c>
      <c r="AW43" s="23">
        <f t="shared" si="1"/>
        <v>64.5161290322581</v>
      </c>
      <c r="AX43" s="12" t="s">
        <v>519</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23">
        <f t="shared" si="2"/>
        <v>12.4</v>
      </c>
      <c r="BU43" s="23">
        <f t="shared" si="3"/>
        <v>64.5161290322581</v>
      </c>
      <c r="BV43" s="12" t="s">
        <v>519</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23">
        <f t="shared" si="4"/>
        <v>1.5</v>
      </c>
      <c r="CS43" s="23">
        <f t="shared" si="5"/>
        <v>66.6666666666667</v>
      </c>
      <c r="CT43" s="12" t="s">
        <v>519</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23">
        <f t="shared" si="6"/>
        <v>0.6</v>
      </c>
      <c r="DQ43" s="23"/>
      <c r="DR43" s="12" t="s">
        <v>519</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23">
        <f t="shared" si="7"/>
        <v>9.5</v>
      </c>
      <c r="EO43" s="23">
        <f t="shared" si="8"/>
        <v>63.1578947368421</v>
      </c>
      <c r="EP43" s="12" t="s">
        <v>519</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23">
        <f t="shared" si="9"/>
        <v>2.3</v>
      </c>
      <c r="FM43" s="23">
        <f t="shared" si="10"/>
        <v>43.4782608695652</v>
      </c>
      <c r="FN43" s="1">
        <f>AVERAGE(Y43,AW43,BU43,CS43,DQ43,EO43,FM43)</f>
        <v>59.6484393155243</v>
      </c>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527</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527</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527</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527</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527</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527</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527</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528</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528</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528</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528</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528</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528</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528</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529</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529</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529</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529</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529</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529</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529</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530</v>
      </c>
      <c r="B51" s="17"/>
      <c r="C51" s="2"/>
      <c r="D51" s="2"/>
      <c r="E51" s="2"/>
      <c r="F51" s="2"/>
      <c r="G51" s="2"/>
      <c r="H51" s="2"/>
      <c r="I51" s="1"/>
      <c r="J51" s="1"/>
      <c r="K51" s="1"/>
      <c r="L51" s="1"/>
      <c r="M51" s="1"/>
      <c r="N51" s="1"/>
      <c r="O51" s="1"/>
      <c r="P51" s="1"/>
      <c r="Q51" s="1"/>
      <c r="R51" s="1"/>
      <c r="S51" s="1"/>
      <c r="T51" s="1"/>
      <c r="U51" s="1"/>
      <c r="V51" s="1"/>
      <c r="W51" s="1"/>
      <c r="X51" s="1"/>
      <c r="Y51" s="17" t="s">
        <v>530</v>
      </c>
      <c r="Z51" s="17"/>
      <c r="AA51" s="2"/>
      <c r="AB51" s="2"/>
      <c r="AC51" s="2"/>
      <c r="AD51" s="2"/>
      <c r="AE51" s="2"/>
      <c r="AF51" s="2"/>
      <c r="AG51" s="1"/>
      <c r="AH51" s="1"/>
      <c r="AI51" s="1"/>
      <c r="AJ51" s="1"/>
      <c r="AK51" s="1"/>
      <c r="AL51" s="1"/>
      <c r="AM51" s="1"/>
      <c r="AN51" s="1"/>
      <c r="AO51" s="1"/>
      <c r="AP51" s="1"/>
      <c r="AQ51" s="1"/>
      <c r="AR51" s="1"/>
      <c r="AS51" s="1"/>
      <c r="AT51" s="1"/>
      <c r="AU51" s="1"/>
      <c r="AV51" s="1"/>
      <c r="AW51" s="17" t="s">
        <v>530</v>
      </c>
      <c r="AX51" s="17"/>
      <c r="AY51" s="2"/>
      <c r="AZ51" s="2"/>
      <c r="BA51" s="2"/>
      <c r="BB51" s="2"/>
      <c r="BC51" s="2"/>
      <c r="BD51" s="2"/>
      <c r="BE51" s="1"/>
      <c r="BF51" s="1"/>
      <c r="BG51" s="1"/>
      <c r="BH51" s="1"/>
      <c r="BI51" s="1"/>
      <c r="BJ51" s="1"/>
      <c r="BK51" s="1"/>
      <c r="BL51" s="1"/>
      <c r="BM51" s="1"/>
      <c r="BN51" s="1"/>
      <c r="BO51" s="1"/>
      <c r="BP51" s="1"/>
      <c r="BQ51" s="1"/>
      <c r="BR51" s="1"/>
      <c r="BS51" s="1"/>
      <c r="BT51" s="1"/>
      <c r="BU51" s="17" t="s">
        <v>530</v>
      </c>
      <c r="BV51" s="17"/>
      <c r="BW51" s="2"/>
      <c r="BX51" s="2"/>
      <c r="BY51" s="2"/>
      <c r="BZ51" s="2"/>
      <c r="CA51" s="2"/>
      <c r="CB51" s="2"/>
      <c r="CC51" s="1"/>
      <c r="CD51" s="1"/>
      <c r="CE51" s="1"/>
      <c r="CF51" s="1"/>
      <c r="CG51" s="1"/>
      <c r="CH51" s="1"/>
      <c r="CI51" s="1"/>
      <c r="CJ51" s="1"/>
      <c r="CK51" s="1"/>
      <c r="CL51" s="1"/>
      <c r="CM51" s="1"/>
      <c r="CN51" s="1"/>
      <c r="CO51" s="1"/>
      <c r="CP51" s="1"/>
      <c r="CQ51" s="1"/>
      <c r="CR51" s="1"/>
      <c r="CS51" s="17" t="s">
        <v>530</v>
      </c>
      <c r="CT51" s="17"/>
      <c r="CU51" s="2"/>
      <c r="CV51" s="2"/>
      <c r="CW51" s="2"/>
      <c r="CX51" s="2"/>
      <c r="CY51" s="2"/>
      <c r="CZ51" s="2"/>
      <c r="DA51" s="1"/>
      <c r="DB51" s="1"/>
      <c r="DC51" s="1"/>
      <c r="DD51" s="1"/>
      <c r="DE51" s="1"/>
      <c r="DF51" s="1"/>
      <c r="DG51" s="1"/>
      <c r="DH51" s="1"/>
      <c r="DI51" s="1"/>
      <c r="DJ51" s="1"/>
      <c r="DK51" s="1"/>
      <c r="DL51" s="1"/>
      <c r="DM51" s="1"/>
      <c r="DN51" s="1"/>
      <c r="DO51" s="1"/>
      <c r="DP51" s="1"/>
      <c r="DQ51" s="17" t="s">
        <v>530</v>
      </c>
      <c r="DR51" s="17"/>
      <c r="DS51" s="2"/>
      <c r="DT51" s="2"/>
      <c r="DU51" s="2"/>
      <c r="DV51" s="2"/>
      <c r="DW51" s="2"/>
      <c r="DX51" s="2"/>
      <c r="DY51" s="1"/>
      <c r="DZ51" s="1"/>
      <c r="EA51" s="1"/>
      <c r="EB51" s="1"/>
      <c r="EC51" s="1"/>
      <c r="ED51" s="1"/>
      <c r="EE51" s="1"/>
      <c r="EF51" s="1"/>
      <c r="EG51" s="1"/>
      <c r="EH51" s="1"/>
      <c r="EI51" s="1"/>
      <c r="EJ51" s="1"/>
      <c r="EK51" s="1"/>
      <c r="EL51" s="1"/>
      <c r="EM51" s="1"/>
      <c r="EN51" s="1"/>
      <c r="EO51" s="17" t="s">
        <v>530</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531</v>
      </c>
      <c r="B52" s="13"/>
      <c r="C52" s="2"/>
      <c r="D52" s="2"/>
      <c r="E52" s="2"/>
      <c r="F52" s="2"/>
      <c r="G52" s="2"/>
      <c r="H52" s="2"/>
      <c r="I52" s="1"/>
      <c r="J52" s="1"/>
      <c r="K52" s="1"/>
      <c r="L52" s="1"/>
      <c r="M52" s="1"/>
      <c r="N52" s="1"/>
      <c r="O52" s="1"/>
      <c r="P52" s="1"/>
      <c r="Q52" s="1"/>
      <c r="R52" s="1"/>
      <c r="S52" s="1"/>
      <c r="T52" s="1"/>
      <c r="U52" s="1"/>
      <c r="V52" s="1"/>
      <c r="W52" s="1"/>
      <c r="X52" s="1"/>
      <c r="Y52" s="13" t="s">
        <v>531</v>
      </c>
      <c r="Z52" s="13"/>
      <c r="AA52" s="2"/>
      <c r="AB52" s="2"/>
      <c r="AC52" s="2"/>
      <c r="AD52" s="2"/>
      <c r="AE52" s="2"/>
      <c r="AF52" s="2"/>
      <c r="AG52" s="1"/>
      <c r="AH52" s="1"/>
      <c r="AI52" s="1"/>
      <c r="AJ52" s="1"/>
      <c r="AK52" s="1"/>
      <c r="AL52" s="1"/>
      <c r="AM52" s="1"/>
      <c r="AN52" s="1"/>
      <c r="AO52" s="1"/>
      <c r="AP52" s="1"/>
      <c r="AQ52" s="1"/>
      <c r="AR52" s="1"/>
      <c r="AS52" s="1"/>
      <c r="AT52" s="1"/>
      <c r="AU52" s="1"/>
      <c r="AV52" s="1"/>
      <c r="AW52" s="13" t="s">
        <v>531</v>
      </c>
      <c r="AX52" s="13"/>
      <c r="AY52" s="2"/>
      <c r="AZ52" s="2"/>
      <c r="BA52" s="2"/>
      <c r="BB52" s="2"/>
      <c r="BC52" s="2"/>
      <c r="BD52" s="2"/>
      <c r="BE52" s="1"/>
      <c r="BF52" s="1"/>
      <c r="BG52" s="1"/>
      <c r="BH52" s="1"/>
      <c r="BI52" s="1"/>
      <c r="BJ52" s="1"/>
      <c r="BK52" s="1"/>
      <c r="BL52" s="1"/>
      <c r="BM52" s="1"/>
      <c r="BN52" s="1"/>
      <c r="BO52" s="1"/>
      <c r="BP52" s="1"/>
      <c r="BQ52" s="1"/>
      <c r="BR52" s="1"/>
      <c r="BS52" s="1"/>
      <c r="BT52" s="1"/>
      <c r="BU52" s="13" t="s">
        <v>531</v>
      </c>
      <c r="BV52" s="13"/>
      <c r="BW52" s="2"/>
      <c r="BX52" s="2"/>
      <c r="BY52" s="2"/>
      <c r="BZ52" s="2"/>
      <c r="CA52" s="2"/>
      <c r="CB52" s="2"/>
      <c r="CC52" s="1"/>
      <c r="CD52" s="1"/>
      <c r="CE52" s="1"/>
      <c r="CF52" s="1"/>
      <c r="CG52" s="1"/>
      <c r="CH52" s="1"/>
      <c r="CI52" s="1"/>
      <c r="CJ52" s="1"/>
      <c r="CK52" s="1"/>
      <c r="CL52" s="1"/>
      <c r="CM52" s="1"/>
      <c r="CN52" s="1"/>
      <c r="CO52" s="1"/>
      <c r="CP52" s="1"/>
      <c r="CQ52" s="1"/>
      <c r="CR52" s="1"/>
      <c r="CS52" s="13" t="s">
        <v>531</v>
      </c>
      <c r="CT52" s="13"/>
      <c r="CU52" s="2"/>
      <c r="CV52" s="2"/>
      <c r="CW52" s="2"/>
      <c r="CX52" s="2"/>
      <c r="CY52" s="2"/>
      <c r="CZ52" s="2"/>
      <c r="DA52" s="1"/>
      <c r="DB52" s="1"/>
      <c r="DC52" s="1"/>
      <c r="DD52" s="1"/>
      <c r="DE52" s="1"/>
      <c r="DF52" s="1"/>
      <c r="DG52" s="1"/>
      <c r="DH52" s="1"/>
      <c r="DI52" s="1"/>
      <c r="DJ52" s="1"/>
      <c r="DK52" s="1"/>
      <c r="DL52" s="1"/>
      <c r="DM52" s="1"/>
      <c r="DN52" s="1"/>
      <c r="DO52" s="1"/>
      <c r="DP52" s="1"/>
      <c r="DQ52" s="13" t="s">
        <v>531</v>
      </c>
      <c r="DR52" s="13"/>
      <c r="DS52" s="2"/>
      <c r="DT52" s="2"/>
      <c r="DU52" s="2"/>
      <c r="DV52" s="2"/>
      <c r="DW52" s="2"/>
      <c r="DX52" s="2"/>
      <c r="DY52" s="1"/>
      <c r="DZ52" s="1"/>
      <c r="EA52" s="1"/>
      <c r="EB52" s="1"/>
      <c r="EC52" s="1"/>
      <c r="ED52" s="1"/>
      <c r="EE52" s="1"/>
      <c r="EF52" s="1"/>
      <c r="EG52" s="1"/>
      <c r="EH52" s="1"/>
      <c r="EI52" s="1"/>
      <c r="EJ52" s="1"/>
      <c r="EK52" s="1"/>
      <c r="EL52" s="1"/>
      <c r="EM52" s="1"/>
      <c r="EN52" s="1"/>
      <c r="EO52" s="13" t="s">
        <v>531</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532</v>
      </c>
      <c r="B53" s="13"/>
      <c r="C53" s="2"/>
      <c r="D53" s="2"/>
      <c r="E53" s="2"/>
      <c r="F53" s="2"/>
      <c r="G53" s="2"/>
      <c r="H53" s="2"/>
      <c r="I53" s="1"/>
      <c r="J53" s="1"/>
      <c r="K53" s="1"/>
      <c r="L53" s="1"/>
      <c r="M53" s="1"/>
      <c r="N53" s="1"/>
      <c r="O53" s="1"/>
      <c r="P53" s="1"/>
      <c r="Q53" s="1"/>
      <c r="R53" s="1"/>
      <c r="S53" s="1"/>
      <c r="T53" s="1"/>
      <c r="U53" s="1"/>
      <c r="V53" s="1"/>
      <c r="W53" s="1"/>
      <c r="X53" s="1"/>
      <c r="Y53" s="13" t="s">
        <v>532</v>
      </c>
      <c r="Z53" s="13"/>
      <c r="AA53" s="2"/>
      <c r="AB53" s="2"/>
      <c r="AC53" s="2"/>
      <c r="AD53" s="2"/>
      <c r="AE53" s="2"/>
      <c r="AF53" s="2"/>
      <c r="AG53" s="1"/>
      <c r="AH53" s="1"/>
      <c r="AI53" s="1"/>
      <c r="AJ53" s="1"/>
      <c r="AK53" s="1"/>
      <c r="AL53" s="1"/>
      <c r="AM53" s="1"/>
      <c r="AN53" s="1"/>
      <c r="AO53" s="1"/>
      <c r="AP53" s="1"/>
      <c r="AQ53" s="1"/>
      <c r="AR53" s="1"/>
      <c r="AS53" s="1"/>
      <c r="AT53" s="1"/>
      <c r="AU53" s="1"/>
      <c r="AV53" s="1"/>
      <c r="AW53" s="13" t="s">
        <v>532</v>
      </c>
      <c r="AX53" s="13"/>
      <c r="AY53" s="2"/>
      <c r="AZ53" s="2"/>
      <c r="BA53" s="2"/>
      <c r="BB53" s="2"/>
      <c r="BC53" s="2"/>
      <c r="BD53" s="2"/>
      <c r="BE53" s="1"/>
      <c r="BF53" s="1"/>
      <c r="BG53" s="1"/>
      <c r="BH53" s="1"/>
      <c r="BI53" s="1"/>
      <c r="BJ53" s="1"/>
      <c r="BK53" s="1"/>
      <c r="BL53" s="1"/>
      <c r="BM53" s="1"/>
      <c r="BN53" s="1"/>
      <c r="BO53" s="1"/>
      <c r="BP53" s="1"/>
      <c r="BQ53" s="1"/>
      <c r="BR53" s="1"/>
      <c r="BS53" s="1"/>
      <c r="BT53" s="1"/>
      <c r="BU53" s="13" t="s">
        <v>532</v>
      </c>
      <c r="BV53" s="13"/>
      <c r="BW53" s="2"/>
      <c r="BX53" s="2"/>
      <c r="BY53" s="2"/>
      <c r="BZ53" s="2"/>
      <c r="CA53" s="2"/>
      <c r="CB53" s="2"/>
      <c r="CC53" s="1"/>
      <c r="CD53" s="1"/>
      <c r="CE53" s="1"/>
      <c r="CF53" s="1"/>
      <c r="CG53" s="1"/>
      <c r="CH53" s="1"/>
      <c r="CI53" s="1"/>
      <c r="CJ53" s="1"/>
      <c r="CK53" s="1"/>
      <c r="CL53" s="1"/>
      <c r="CM53" s="1"/>
      <c r="CN53" s="1"/>
      <c r="CO53" s="1"/>
      <c r="CP53" s="1"/>
      <c r="CQ53" s="1"/>
      <c r="CR53" s="1"/>
      <c r="CS53" s="13" t="s">
        <v>532</v>
      </c>
      <c r="CT53" s="13"/>
      <c r="CU53" s="2"/>
      <c r="CV53" s="2"/>
      <c r="CW53" s="2"/>
      <c r="CX53" s="2"/>
      <c r="CY53" s="2"/>
      <c r="CZ53" s="2"/>
      <c r="DA53" s="1"/>
      <c r="DB53" s="1"/>
      <c r="DC53" s="1"/>
      <c r="DD53" s="1"/>
      <c r="DE53" s="1"/>
      <c r="DF53" s="1"/>
      <c r="DG53" s="1"/>
      <c r="DH53" s="1"/>
      <c r="DI53" s="1"/>
      <c r="DJ53" s="1"/>
      <c r="DK53" s="1"/>
      <c r="DL53" s="1"/>
      <c r="DM53" s="1"/>
      <c r="DN53" s="1"/>
      <c r="DO53" s="1"/>
      <c r="DP53" s="1"/>
      <c r="DQ53" s="13" t="s">
        <v>532</v>
      </c>
      <c r="DR53" s="13"/>
      <c r="DS53" s="2"/>
      <c r="DT53" s="2"/>
      <c r="DU53" s="2"/>
      <c r="DV53" s="2"/>
      <c r="DW53" s="2"/>
      <c r="DX53" s="2"/>
      <c r="DY53" s="1"/>
      <c r="DZ53" s="1"/>
      <c r="EA53" s="1"/>
      <c r="EB53" s="1"/>
      <c r="EC53" s="1"/>
      <c r="ED53" s="1"/>
      <c r="EE53" s="1"/>
      <c r="EF53" s="1"/>
      <c r="EG53" s="1"/>
      <c r="EH53" s="1"/>
      <c r="EI53" s="1"/>
      <c r="EJ53" s="1"/>
      <c r="EK53" s="1"/>
      <c r="EL53" s="1"/>
      <c r="EM53" s="1"/>
      <c r="EN53" s="1"/>
      <c r="EO53" s="13" t="s">
        <v>532</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539</v>
      </c>
      <c r="B8" s="7"/>
      <c r="C8" s="6"/>
      <c r="D8" s="6"/>
      <c r="E8" s="6"/>
      <c r="F8" s="4"/>
      <c r="G8" s="4"/>
      <c r="H8" s="4"/>
      <c r="I8" s="4"/>
      <c r="J8" s="4"/>
      <c r="K8" s="4"/>
      <c r="L8" s="4"/>
      <c r="M8" s="4"/>
      <c r="N8" s="4"/>
      <c r="O8" s="4"/>
      <c r="P8" s="4"/>
      <c r="Q8" s="4"/>
      <c r="R8" s="4"/>
      <c r="S8" s="4"/>
      <c r="T8" s="4"/>
      <c r="U8" s="4"/>
      <c r="V8" s="4"/>
      <c r="W8" s="4"/>
      <c r="Y8" s="7" t="s">
        <v>539</v>
      </c>
      <c r="Z8" s="7"/>
      <c r="AA8" s="6"/>
      <c r="AB8" s="6"/>
      <c r="AC8" s="6"/>
      <c r="AD8" s="4"/>
      <c r="AE8" s="4"/>
      <c r="AF8" s="4"/>
      <c r="AG8" s="4"/>
      <c r="AH8" s="4"/>
      <c r="AI8" s="4"/>
      <c r="AJ8" s="4"/>
      <c r="AK8" s="4"/>
      <c r="AL8" s="4"/>
      <c r="AM8" s="4"/>
      <c r="AN8" s="4"/>
      <c r="AO8" s="4"/>
      <c r="AP8" s="4"/>
      <c r="AQ8" s="4"/>
      <c r="AR8" s="4"/>
      <c r="AS8" s="4"/>
      <c r="AT8" s="4"/>
      <c r="AU8" s="4"/>
      <c r="AW8" s="7" t="s">
        <v>539</v>
      </c>
      <c r="AX8" s="7"/>
      <c r="AY8" s="6"/>
      <c r="AZ8" s="6"/>
      <c r="BA8" s="6"/>
      <c r="BB8" s="4"/>
      <c r="BC8" s="4"/>
      <c r="BD8" s="4"/>
      <c r="BE8" s="4"/>
      <c r="BF8" s="4"/>
      <c r="BG8" s="4"/>
      <c r="BH8" s="4"/>
      <c r="BI8" s="4"/>
      <c r="BJ8" s="4"/>
      <c r="BK8" s="4"/>
      <c r="BL8" s="4"/>
      <c r="BM8" s="4"/>
      <c r="BN8" s="4"/>
      <c r="BO8" s="4"/>
      <c r="BP8" s="4"/>
      <c r="BQ8" s="4"/>
      <c r="BR8" s="4"/>
      <c r="BS8" s="4"/>
      <c r="BU8" s="7" t="s">
        <v>539</v>
      </c>
      <c r="BV8" s="7"/>
      <c r="BW8" s="6"/>
      <c r="BX8" s="6"/>
      <c r="BY8" s="6"/>
      <c r="BZ8" s="4"/>
      <c r="CA8" s="4"/>
      <c r="CB8" s="4"/>
      <c r="CC8" s="4"/>
      <c r="CD8" s="4"/>
      <c r="CE8" s="4"/>
      <c r="CF8" s="4"/>
      <c r="CG8" s="4"/>
      <c r="CH8" s="4"/>
      <c r="CI8" s="4"/>
      <c r="CJ8" s="4"/>
      <c r="CK8" s="4"/>
      <c r="CL8" s="4"/>
      <c r="CM8" s="4"/>
      <c r="CN8" s="4"/>
      <c r="CO8" s="4"/>
      <c r="CP8" s="4"/>
      <c r="CQ8" s="4"/>
      <c r="CS8" s="7" t="s">
        <v>539</v>
      </c>
      <c r="CT8" s="7"/>
      <c r="CU8" s="6"/>
      <c r="CV8" s="6"/>
      <c r="CW8" s="6"/>
      <c r="CX8" s="4"/>
      <c r="CY8" s="4"/>
      <c r="CZ8" s="4"/>
      <c r="DA8" s="4"/>
      <c r="DB8" s="4"/>
      <c r="DC8" s="4"/>
      <c r="DD8" s="4"/>
      <c r="DE8" s="4"/>
      <c r="DF8" s="4"/>
      <c r="DG8" s="4"/>
      <c r="DH8" s="4"/>
      <c r="DI8" s="4"/>
      <c r="DJ8" s="4"/>
      <c r="DK8" s="4"/>
      <c r="DL8" s="4"/>
      <c r="DM8" s="4"/>
      <c r="DN8" s="4"/>
      <c r="DO8" s="4"/>
      <c r="DQ8" s="7" t="s">
        <v>539</v>
      </c>
      <c r="DR8" s="7"/>
      <c r="DS8" s="6"/>
      <c r="DT8" s="6"/>
      <c r="DU8" s="6"/>
      <c r="DV8" s="4"/>
      <c r="DW8" s="4"/>
      <c r="DX8" s="4"/>
      <c r="DY8" s="4"/>
      <c r="DZ8" s="4"/>
      <c r="EA8" s="4"/>
      <c r="EB8" s="4"/>
      <c r="EC8" s="4"/>
      <c r="ED8" s="4"/>
      <c r="EE8" s="4"/>
      <c r="EF8" s="4"/>
      <c r="EG8" s="4"/>
      <c r="EH8" s="4"/>
      <c r="EI8" s="4"/>
      <c r="EJ8" s="4"/>
      <c r="EK8" s="4"/>
      <c r="EL8" s="4"/>
      <c r="EM8" s="4"/>
      <c r="EO8" s="7" t="s">
        <v>539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540</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540</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540</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540</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540</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540</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540</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541</v>
      </c>
      <c r="C15" s="2"/>
      <c r="D15" s="2"/>
      <c r="E15" s="2"/>
      <c r="F15" s="2"/>
      <c r="G15" s="2"/>
      <c r="H15" s="2"/>
      <c r="I15" s="2"/>
      <c r="J15" s="2"/>
      <c r="K15" s="2"/>
      <c r="L15" s="2"/>
      <c r="M15" s="2"/>
      <c r="N15" s="2"/>
      <c r="O15" s="2"/>
      <c r="P15" s="2"/>
      <c r="Q15" s="2"/>
      <c r="R15" s="2"/>
      <c r="S15" s="2"/>
      <c r="T15" s="2"/>
      <c r="U15" s="2"/>
      <c r="V15" s="2"/>
      <c r="W15" s="2"/>
      <c r="Y15" s="1"/>
      <c r="Z15" s="4" t="s">
        <v>541</v>
      </c>
      <c r="AA15" s="2"/>
      <c r="AB15" s="2"/>
      <c r="AC15" s="2"/>
      <c r="AD15" s="2"/>
      <c r="AE15" s="2"/>
      <c r="AF15" s="2"/>
      <c r="AG15" s="2"/>
      <c r="AH15" s="2"/>
      <c r="AI15" s="2"/>
      <c r="AJ15" s="2"/>
      <c r="AK15" s="2"/>
      <c r="AL15" s="2"/>
      <c r="AM15" s="2"/>
      <c r="AN15" s="2"/>
      <c r="AO15" s="2"/>
      <c r="AP15" s="2"/>
      <c r="AQ15" s="2"/>
      <c r="AR15" s="2"/>
      <c r="AS15" s="2"/>
      <c r="AT15" s="2"/>
      <c r="AU15" s="2"/>
      <c r="AW15" s="1"/>
      <c r="AX15" s="4" t="s">
        <v>541</v>
      </c>
      <c r="AY15" s="2"/>
      <c r="AZ15" s="2"/>
      <c r="BA15" s="2"/>
      <c r="BB15" s="2"/>
      <c r="BC15" s="2"/>
      <c r="BD15" s="2"/>
      <c r="BE15" s="2"/>
      <c r="BF15" s="2"/>
      <c r="BG15" s="2"/>
      <c r="BH15" s="2"/>
      <c r="BI15" s="2"/>
      <c r="BJ15" s="2"/>
      <c r="BK15" s="2"/>
      <c r="BL15" s="2"/>
      <c r="BM15" s="2"/>
      <c r="BN15" s="2"/>
      <c r="BO15" s="2"/>
      <c r="BP15" s="2"/>
      <c r="BQ15" s="2"/>
      <c r="BR15" s="2"/>
      <c r="BS15" s="2"/>
      <c r="BU15" s="1"/>
      <c r="BV15" s="4" t="s">
        <v>541</v>
      </c>
      <c r="BW15" s="2"/>
      <c r="BX15" s="2"/>
      <c r="BY15" s="2"/>
      <c r="BZ15" s="2"/>
      <c r="CA15" s="2"/>
      <c r="CB15" s="2"/>
      <c r="CC15" s="2"/>
      <c r="CD15" s="2"/>
      <c r="CE15" s="2"/>
      <c r="CF15" s="2"/>
      <c r="CG15" s="2"/>
      <c r="CH15" s="2"/>
      <c r="CI15" s="2"/>
      <c r="CJ15" s="2"/>
      <c r="CK15" s="2"/>
      <c r="CL15" s="2"/>
      <c r="CM15" s="2"/>
      <c r="CN15" s="2"/>
      <c r="CO15" s="2"/>
      <c r="CP15" s="2"/>
      <c r="CQ15" s="2"/>
      <c r="CS15" s="1"/>
      <c r="CT15" s="4" t="s">
        <v>541</v>
      </c>
      <c r="CU15" s="2"/>
      <c r="CV15" s="2"/>
      <c r="CW15" s="2"/>
      <c r="CX15" s="2"/>
      <c r="CY15" s="2"/>
      <c r="CZ15" s="2"/>
      <c r="DA15" s="2"/>
      <c r="DB15" s="2"/>
      <c r="DC15" s="2"/>
      <c r="DD15" s="2"/>
      <c r="DE15" s="2"/>
      <c r="DF15" s="2"/>
      <c r="DG15" s="2"/>
      <c r="DH15" s="2"/>
      <c r="DI15" s="2"/>
      <c r="DJ15" s="2"/>
      <c r="DK15" s="2"/>
      <c r="DL15" s="2"/>
      <c r="DM15" s="2"/>
      <c r="DN15" s="2"/>
      <c r="DO15" s="2"/>
      <c r="DQ15" s="1"/>
      <c r="DR15" s="4" t="s">
        <v>541</v>
      </c>
      <c r="DS15" s="2"/>
      <c r="DT15" s="2"/>
      <c r="DU15" s="2"/>
      <c r="DV15" s="2"/>
      <c r="DW15" s="2"/>
      <c r="DX15" s="2"/>
      <c r="DY15" s="2"/>
      <c r="DZ15" s="2"/>
      <c r="EA15" s="2"/>
      <c r="EB15" s="2"/>
      <c r="EC15" s="2"/>
      <c r="ED15" s="2"/>
      <c r="EE15" s="2"/>
      <c r="EF15" s="2"/>
      <c r="EG15" s="2"/>
      <c r="EH15" s="2"/>
      <c r="EI15" s="2"/>
      <c r="EJ15" s="2"/>
      <c r="EK15" s="2"/>
      <c r="EL15" s="2"/>
      <c r="EM15" s="2"/>
      <c r="EO15" s="1"/>
      <c r="EP15" s="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542</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542</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542</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542</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542</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542</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543</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543</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543</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543</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543</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543</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543</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544</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544</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544</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544</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544</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544</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544</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541</v>
      </c>
      <c r="C23" s="2"/>
      <c r="D23" s="2"/>
      <c r="E23" s="2"/>
      <c r="F23" s="2"/>
      <c r="G23" s="2"/>
      <c r="H23" s="2"/>
      <c r="I23" s="2"/>
      <c r="J23" s="2"/>
      <c r="K23" s="2"/>
      <c r="L23" s="2"/>
      <c r="M23" s="2"/>
      <c r="N23" s="2"/>
      <c r="O23" s="2"/>
      <c r="P23" s="2"/>
      <c r="Q23" s="2"/>
      <c r="R23" s="2"/>
      <c r="S23" s="2"/>
      <c r="T23" s="2"/>
      <c r="U23" s="2"/>
      <c r="V23" s="2"/>
      <c r="W23" s="2"/>
      <c r="Y23" s="1"/>
      <c r="Z23" s="4" t="s">
        <v>541</v>
      </c>
      <c r="AA23" s="2"/>
      <c r="AB23" s="2"/>
      <c r="AC23" s="2"/>
      <c r="AD23" s="2"/>
      <c r="AE23" s="2"/>
      <c r="AF23" s="2"/>
      <c r="AG23" s="2"/>
      <c r="AH23" s="2"/>
      <c r="AI23" s="2"/>
      <c r="AJ23" s="2"/>
      <c r="AK23" s="2"/>
      <c r="AL23" s="2"/>
      <c r="AM23" s="2"/>
      <c r="AN23" s="2"/>
      <c r="AO23" s="2"/>
      <c r="AP23" s="2"/>
      <c r="AQ23" s="2"/>
      <c r="AR23" s="2"/>
      <c r="AS23" s="2"/>
      <c r="AT23" s="2"/>
      <c r="AU23" s="2"/>
      <c r="AW23" s="1"/>
      <c r="AX23" s="4" t="s">
        <v>541</v>
      </c>
      <c r="AY23" s="2"/>
      <c r="AZ23" s="2"/>
      <c r="BA23" s="2"/>
      <c r="BB23" s="2"/>
      <c r="BC23" s="2"/>
      <c r="BD23" s="2"/>
      <c r="BE23" s="2"/>
      <c r="BF23" s="2"/>
      <c r="BG23" s="2"/>
      <c r="BH23" s="2"/>
      <c r="BI23" s="2"/>
      <c r="BJ23" s="2"/>
      <c r="BK23" s="2"/>
      <c r="BL23" s="2"/>
      <c r="BM23" s="2"/>
      <c r="BN23" s="2"/>
      <c r="BO23" s="2"/>
      <c r="BP23" s="2"/>
      <c r="BQ23" s="2"/>
      <c r="BR23" s="2"/>
      <c r="BS23" s="2"/>
      <c r="BU23" s="1"/>
      <c r="BV23" s="4" t="s">
        <v>541</v>
      </c>
      <c r="BW23" s="2"/>
      <c r="BX23" s="2"/>
      <c r="BY23" s="2"/>
      <c r="BZ23" s="2"/>
      <c r="CA23" s="2"/>
      <c r="CB23" s="2"/>
      <c r="CC23" s="2"/>
      <c r="CD23" s="2"/>
      <c r="CE23" s="2"/>
      <c r="CF23" s="2"/>
      <c r="CG23" s="2"/>
      <c r="CH23" s="2"/>
      <c r="CI23" s="2"/>
      <c r="CJ23" s="2"/>
      <c r="CK23" s="2"/>
      <c r="CL23" s="2"/>
      <c r="CM23" s="2"/>
      <c r="CN23" s="2"/>
      <c r="CO23" s="2"/>
      <c r="CP23" s="2"/>
      <c r="CQ23" s="2"/>
      <c r="CS23" s="1"/>
      <c r="CT23" s="4" t="s">
        <v>541</v>
      </c>
      <c r="CU23" s="2"/>
      <c r="CV23" s="2"/>
      <c r="CW23" s="2"/>
      <c r="CX23" s="2"/>
      <c r="CY23" s="2"/>
      <c r="CZ23" s="2"/>
      <c r="DA23" s="2"/>
      <c r="DB23" s="2"/>
      <c r="DC23" s="2"/>
      <c r="DD23" s="2"/>
      <c r="DE23" s="2"/>
      <c r="DF23" s="2"/>
      <c r="DG23" s="2"/>
      <c r="DH23" s="2"/>
      <c r="DI23" s="2"/>
      <c r="DJ23" s="2"/>
      <c r="DK23" s="2"/>
      <c r="DL23" s="2"/>
      <c r="DM23" s="2"/>
      <c r="DN23" s="2"/>
      <c r="DO23" s="2"/>
      <c r="DQ23" s="1"/>
      <c r="DR23" s="4" t="s">
        <v>541</v>
      </c>
      <c r="DS23" s="2"/>
      <c r="DT23" s="2"/>
      <c r="DU23" s="2"/>
      <c r="DV23" s="2"/>
      <c r="DW23" s="2"/>
      <c r="DX23" s="2"/>
      <c r="DY23" s="2"/>
      <c r="DZ23" s="2"/>
      <c r="EA23" s="2"/>
      <c r="EB23" s="2"/>
      <c r="EC23" s="2"/>
      <c r="ED23" s="2"/>
      <c r="EE23" s="2"/>
      <c r="EF23" s="2"/>
      <c r="EG23" s="2"/>
      <c r="EH23" s="2"/>
      <c r="EI23" s="2"/>
      <c r="EJ23" s="2"/>
      <c r="EK23" s="2"/>
      <c r="EL23" s="2"/>
      <c r="EM23" s="2"/>
      <c r="EO23" s="1"/>
      <c r="EP23" s="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542</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542</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542</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542</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542</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542</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543</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543</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543</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543</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543</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543</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543</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545</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545</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545</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545</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545</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545</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545</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35</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35</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35</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519</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35</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423</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519</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519</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519</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519</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519</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519</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541</v>
      </c>
      <c r="C46" s="2"/>
      <c r="D46" s="2"/>
      <c r="E46" s="2"/>
      <c r="F46" s="2"/>
      <c r="G46" s="2"/>
      <c r="H46" s="2"/>
      <c r="I46" s="2"/>
      <c r="J46" s="2"/>
      <c r="K46" s="2"/>
      <c r="L46" s="2"/>
      <c r="M46" s="2"/>
      <c r="N46" s="2"/>
      <c r="O46" s="2"/>
      <c r="P46" s="2"/>
      <c r="Q46" s="2"/>
      <c r="R46" s="2"/>
      <c r="S46" s="2"/>
      <c r="T46" s="2"/>
      <c r="U46" s="2"/>
      <c r="V46" s="2"/>
      <c r="W46" s="2"/>
      <c r="Y46" s="1"/>
      <c r="Z46" s="4" t="s">
        <v>541</v>
      </c>
      <c r="AA46" s="2"/>
      <c r="AB46" s="2"/>
      <c r="AC46" s="2"/>
      <c r="AD46" s="2"/>
      <c r="AE46" s="2"/>
      <c r="AF46" s="2"/>
      <c r="AG46" s="2"/>
      <c r="AH46" s="2"/>
      <c r="AI46" s="2"/>
      <c r="AJ46" s="2"/>
      <c r="AK46" s="2"/>
      <c r="AL46" s="2"/>
      <c r="AM46" s="2"/>
      <c r="AN46" s="2"/>
      <c r="AO46" s="2"/>
      <c r="AP46" s="2"/>
      <c r="AQ46" s="2"/>
      <c r="AR46" s="2"/>
      <c r="AS46" s="2"/>
      <c r="AT46" s="2"/>
      <c r="AU46" s="2"/>
      <c r="AW46" s="1"/>
      <c r="AX46" s="4" t="s">
        <v>541</v>
      </c>
      <c r="AY46" s="2"/>
      <c r="AZ46" s="2"/>
      <c r="BA46" s="2"/>
      <c r="BB46" s="2"/>
      <c r="BC46" s="2"/>
      <c r="BD46" s="2"/>
      <c r="BE46" s="2"/>
      <c r="BF46" s="2"/>
      <c r="BG46" s="2"/>
      <c r="BH46" s="2"/>
      <c r="BI46" s="2"/>
      <c r="BJ46" s="2"/>
      <c r="BK46" s="2"/>
      <c r="BL46" s="2"/>
      <c r="BM46" s="2"/>
      <c r="BN46" s="2"/>
      <c r="BO46" s="2"/>
      <c r="BP46" s="2"/>
      <c r="BQ46" s="2"/>
      <c r="BR46" s="2"/>
      <c r="BS46" s="2"/>
      <c r="BU46" s="1"/>
      <c r="BV46" s="4" t="s">
        <v>541</v>
      </c>
      <c r="BW46" s="2"/>
      <c r="BX46" s="2"/>
      <c r="BY46" s="2"/>
      <c r="BZ46" s="2"/>
      <c r="CA46" s="2"/>
      <c r="CB46" s="2"/>
      <c r="CC46" s="2"/>
      <c r="CD46" s="2"/>
      <c r="CE46" s="2"/>
      <c r="CF46" s="2"/>
      <c r="CG46" s="2"/>
      <c r="CH46" s="2"/>
      <c r="CI46" s="2"/>
      <c r="CJ46" s="2"/>
      <c r="CK46" s="2"/>
      <c r="CL46" s="2"/>
      <c r="CM46" s="2"/>
      <c r="CN46" s="2"/>
      <c r="CO46" s="2"/>
      <c r="CP46" s="2"/>
      <c r="CQ46" s="2"/>
      <c r="CS46" s="1"/>
      <c r="CT46" s="4" t="s">
        <v>541</v>
      </c>
      <c r="CU46" s="2"/>
      <c r="CV46" s="2"/>
      <c r="CW46" s="2"/>
      <c r="CX46" s="2"/>
      <c r="CY46" s="2"/>
      <c r="CZ46" s="2"/>
      <c r="DA46" s="2"/>
      <c r="DB46" s="2"/>
      <c r="DC46" s="2"/>
      <c r="DD46" s="2"/>
      <c r="DE46" s="2"/>
      <c r="DF46" s="2"/>
      <c r="DG46" s="2"/>
      <c r="DH46" s="2"/>
      <c r="DI46" s="2"/>
      <c r="DJ46" s="2"/>
      <c r="DK46" s="2"/>
      <c r="DL46" s="2"/>
      <c r="DM46" s="2"/>
      <c r="DN46" s="2"/>
      <c r="DO46" s="2"/>
      <c r="DQ46" s="1"/>
      <c r="DR46" s="4" t="s">
        <v>541</v>
      </c>
      <c r="DS46" s="2"/>
      <c r="DT46" s="2"/>
      <c r="DU46" s="2"/>
      <c r="DV46" s="2"/>
      <c r="DW46" s="2"/>
      <c r="DX46" s="2"/>
      <c r="DY46" s="2"/>
      <c r="DZ46" s="2"/>
      <c r="EA46" s="2"/>
      <c r="EB46" s="2"/>
      <c r="EC46" s="2"/>
      <c r="ED46" s="2"/>
      <c r="EE46" s="2"/>
      <c r="EF46" s="2"/>
      <c r="EG46" s="2"/>
      <c r="EH46" s="2"/>
      <c r="EI46" s="2"/>
      <c r="EJ46" s="2"/>
      <c r="EK46" s="2"/>
      <c r="EL46" s="2"/>
      <c r="EM46" s="2"/>
      <c r="EO46" s="1"/>
      <c r="EP46" s="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542</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542</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542</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542</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542</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542</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543</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543</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543</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543</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543</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543</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543</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546</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546</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546</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546</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546</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546</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546</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423</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423</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423</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423</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423</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61</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519</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519</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61</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65</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519</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519</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541</v>
      </c>
      <c r="C69" s="2"/>
      <c r="D69" s="2"/>
      <c r="E69" s="2"/>
      <c r="F69" s="2"/>
      <c r="G69" s="2"/>
      <c r="H69" s="2"/>
      <c r="I69" s="2"/>
      <c r="J69" s="2"/>
      <c r="K69" s="2"/>
      <c r="L69" s="2"/>
      <c r="M69" s="2"/>
      <c r="N69" s="2"/>
      <c r="O69" s="2"/>
      <c r="P69" s="2"/>
      <c r="Q69" s="2"/>
      <c r="R69" s="2"/>
      <c r="S69" s="2"/>
      <c r="T69" s="2"/>
      <c r="U69" s="2"/>
      <c r="V69" s="2"/>
      <c r="W69" s="2"/>
      <c r="Y69" s="1"/>
      <c r="Z69" s="4" t="s">
        <v>541</v>
      </c>
      <c r="AA69" s="2"/>
      <c r="AB69" s="2"/>
      <c r="AC69" s="2"/>
      <c r="AD69" s="2"/>
      <c r="AE69" s="2"/>
      <c r="AF69" s="2"/>
      <c r="AG69" s="2"/>
      <c r="AH69" s="2"/>
      <c r="AI69" s="2"/>
      <c r="AJ69" s="2"/>
      <c r="AK69" s="2"/>
      <c r="AL69" s="2"/>
      <c r="AM69" s="2"/>
      <c r="AN69" s="2"/>
      <c r="AO69" s="2"/>
      <c r="AP69" s="2"/>
      <c r="AQ69" s="2"/>
      <c r="AR69" s="2"/>
      <c r="AS69" s="2"/>
      <c r="AT69" s="2"/>
      <c r="AU69" s="2"/>
      <c r="AW69" s="1"/>
      <c r="AX69" s="4" t="s">
        <v>541</v>
      </c>
      <c r="AY69" s="2"/>
      <c r="AZ69" s="2"/>
      <c r="BA69" s="2"/>
      <c r="BB69" s="2"/>
      <c r="BC69" s="2"/>
      <c r="BD69" s="2"/>
      <c r="BE69" s="2"/>
      <c r="BF69" s="2"/>
      <c r="BG69" s="2"/>
      <c r="BH69" s="2"/>
      <c r="BI69" s="2"/>
      <c r="BJ69" s="2"/>
      <c r="BK69" s="2"/>
      <c r="BL69" s="2"/>
      <c r="BM69" s="2"/>
      <c r="BN69" s="2"/>
      <c r="BO69" s="2"/>
      <c r="BP69" s="2"/>
      <c r="BQ69" s="2"/>
      <c r="BR69" s="2"/>
      <c r="BS69" s="2"/>
      <c r="BU69" s="1"/>
      <c r="BV69" s="4" t="s">
        <v>541</v>
      </c>
      <c r="BW69" s="2"/>
      <c r="BX69" s="2"/>
      <c r="BY69" s="2"/>
      <c r="BZ69" s="2"/>
      <c r="CA69" s="2"/>
      <c r="CB69" s="2"/>
      <c r="CC69" s="2"/>
      <c r="CD69" s="2"/>
      <c r="CE69" s="2"/>
      <c r="CF69" s="2"/>
      <c r="CG69" s="2"/>
      <c r="CH69" s="2"/>
      <c r="CI69" s="2"/>
      <c r="CJ69" s="2"/>
      <c r="CK69" s="2"/>
      <c r="CL69" s="2"/>
      <c r="CM69" s="2"/>
      <c r="CN69" s="2"/>
      <c r="CO69" s="2"/>
      <c r="CP69" s="2"/>
      <c r="CQ69" s="2"/>
      <c r="CS69" s="1"/>
      <c r="CT69" s="4" t="s">
        <v>541</v>
      </c>
      <c r="CU69" s="2"/>
      <c r="CV69" s="2"/>
      <c r="CW69" s="2"/>
      <c r="CX69" s="2"/>
      <c r="CY69" s="2"/>
      <c r="CZ69" s="2"/>
      <c r="DA69" s="2"/>
      <c r="DB69" s="2"/>
      <c r="DC69" s="2"/>
      <c r="DD69" s="2"/>
      <c r="DE69" s="2"/>
      <c r="DF69" s="2"/>
      <c r="DG69" s="2"/>
      <c r="DH69" s="2"/>
      <c r="DI69" s="2"/>
      <c r="DJ69" s="2"/>
      <c r="DK69" s="2"/>
      <c r="DL69" s="2"/>
      <c r="DM69" s="2"/>
      <c r="DN69" s="2"/>
      <c r="DO69" s="2"/>
      <c r="DQ69" s="1"/>
      <c r="DR69" s="4" t="s">
        <v>541</v>
      </c>
      <c r="DS69" s="2"/>
      <c r="DT69" s="2"/>
      <c r="DU69" s="2"/>
      <c r="DV69" s="2"/>
      <c r="DW69" s="2"/>
      <c r="DX69" s="2"/>
      <c r="DY69" s="2"/>
      <c r="DZ69" s="2"/>
      <c r="EA69" s="2"/>
      <c r="EB69" s="2"/>
      <c r="EC69" s="2"/>
      <c r="ED69" s="2"/>
      <c r="EE69" s="2"/>
      <c r="EF69" s="2"/>
      <c r="EG69" s="2"/>
      <c r="EH69" s="2"/>
      <c r="EI69" s="2"/>
      <c r="EJ69" s="2"/>
      <c r="EK69" s="2"/>
      <c r="EL69" s="2"/>
      <c r="EM69" s="2"/>
      <c r="EO69" s="1"/>
      <c r="EP69" s="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542</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542</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542</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542</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542</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542</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543</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543</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543</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543</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543</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543</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543</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548</v>
      </c>
      <c r="B8" s="7"/>
      <c r="C8" s="6"/>
      <c r="D8" s="6"/>
      <c r="E8" s="6"/>
      <c r="F8" s="4"/>
      <c r="G8" s="4"/>
      <c r="H8" s="4"/>
      <c r="I8" s="4"/>
      <c r="J8" s="4"/>
      <c r="K8" s="4"/>
      <c r="L8" s="4"/>
      <c r="M8" s="4"/>
      <c r="N8" s="4"/>
      <c r="O8" s="4"/>
      <c r="P8" s="4"/>
      <c r="Q8" s="4"/>
      <c r="R8" s="4"/>
      <c r="S8" s="4"/>
      <c r="T8" s="4"/>
      <c r="U8" s="4"/>
      <c r="V8" s="4"/>
      <c r="W8" s="4"/>
      <c r="Y8" s="7" t="s">
        <v>548</v>
      </c>
      <c r="Z8" s="7"/>
      <c r="AA8" s="6"/>
      <c r="AB8" s="6"/>
      <c r="AC8" s="6"/>
      <c r="AD8" s="4"/>
      <c r="AE8" s="4"/>
      <c r="AF8" s="4"/>
      <c r="AG8" s="4"/>
      <c r="AH8" s="4"/>
      <c r="AI8" s="4"/>
      <c r="AJ8" s="4"/>
      <c r="AK8" s="4"/>
      <c r="AL8" s="4"/>
      <c r="AM8" s="4"/>
      <c r="AN8" s="4"/>
      <c r="AO8" s="4"/>
      <c r="AP8" s="4"/>
      <c r="AQ8" s="4"/>
      <c r="AR8" s="4"/>
      <c r="AS8" s="4"/>
      <c r="AT8" s="4"/>
      <c r="AU8" s="4"/>
      <c r="AW8" s="7" t="s">
        <v>548</v>
      </c>
      <c r="AX8" s="7"/>
      <c r="AY8" s="6"/>
      <c r="AZ8" s="6"/>
      <c r="BA8" s="6"/>
      <c r="BB8" s="4"/>
      <c r="BC8" s="4"/>
      <c r="BD8" s="4"/>
      <c r="BE8" s="4"/>
      <c r="BF8" s="4"/>
      <c r="BG8" s="4"/>
      <c r="BH8" s="4"/>
      <c r="BI8" s="4"/>
      <c r="BJ8" s="4"/>
      <c r="BK8" s="4"/>
      <c r="BL8" s="4"/>
      <c r="BM8" s="4"/>
      <c r="BN8" s="4"/>
      <c r="BO8" s="4"/>
      <c r="BP8" s="4"/>
      <c r="BQ8" s="4"/>
      <c r="BR8" s="4"/>
      <c r="BS8" s="4"/>
      <c r="BU8" s="7" t="s">
        <v>548</v>
      </c>
      <c r="BV8" s="7"/>
      <c r="BW8" s="6"/>
      <c r="BX8" s="6"/>
      <c r="BY8" s="6"/>
      <c r="BZ8" s="4"/>
      <c r="CA8" s="4"/>
      <c r="CB8" s="4"/>
      <c r="CC8" s="4"/>
      <c r="CD8" s="4"/>
      <c r="CE8" s="4"/>
      <c r="CF8" s="4"/>
      <c r="CG8" s="4"/>
      <c r="CH8" s="4"/>
      <c r="CI8" s="4"/>
      <c r="CJ8" s="4"/>
      <c r="CK8" s="4"/>
      <c r="CL8" s="4"/>
      <c r="CM8" s="4"/>
      <c r="CN8" s="4"/>
      <c r="CO8" s="4"/>
      <c r="CP8" s="4"/>
      <c r="CQ8" s="4"/>
      <c r="CS8" s="7" t="s">
        <v>548</v>
      </c>
      <c r="CT8" s="7"/>
      <c r="CU8" s="6"/>
      <c r="CV8" s="6"/>
      <c r="CW8" s="6"/>
      <c r="CX8" s="4"/>
      <c r="CY8" s="4"/>
      <c r="CZ8" s="4"/>
      <c r="DA8" s="4"/>
      <c r="DB8" s="4"/>
      <c r="DC8" s="4"/>
      <c r="DD8" s="4"/>
      <c r="DE8" s="4"/>
      <c r="DF8" s="4"/>
      <c r="DG8" s="4"/>
      <c r="DH8" s="4"/>
      <c r="DI8" s="4"/>
      <c r="DJ8" s="4"/>
      <c r="DK8" s="4"/>
      <c r="DL8" s="4"/>
      <c r="DM8" s="4"/>
      <c r="DN8" s="4"/>
      <c r="DO8" s="4"/>
      <c r="DQ8" s="7" t="s">
        <v>548</v>
      </c>
      <c r="DR8" s="7"/>
      <c r="DS8" s="6"/>
      <c r="DT8" s="6"/>
      <c r="DU8" s="6"/>
      <c r="DV8" s="4"/>
      <c r="DW8" s="4"/>
      <c r="DX8" s="4"/>
      <c r="DY8" s="4"/>
      <c r="DZ8" s="4"/>
      <c r="EA8" s="4"/>
      <c r="EB8" s="4"/>
      <c r="EC8" s="4"/>
      <c r="ED8" s="4"/>
      <c r="EE8" s="4"/>
      <c r="EF8" s="4"/>
      <c r="EG8" s="4"/>
      <c r="EH8" s="4"/>
      <c r="EI8" s="4"/>
      <c r="EJ8" s="4"/>
      <c r="EK8" s="4"/>
      <c r="EL8" s="4"/>
      <c r="EM8" s="4"/>
      <c r="EO8" s="7" t="s">
        <v>548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549</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549</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549</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549</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549</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549</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549</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35</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35</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35</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542</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542</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542</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542</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542</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542</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543</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543</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543</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543</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543</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543</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550</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550</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550</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550</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550</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550</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550</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35</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35</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35</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35</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423</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423</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423</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423</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423</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423</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423</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61</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61</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61</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61</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65</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551</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551</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551</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551</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35</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423</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423</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423</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423</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423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61</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61</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61</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61</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61</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65</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65</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65</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551</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551</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551</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551</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521</v>
      </c>
      <c r="C45" s="2"/>
      <c r="D45" s="2"/>
      <c r="E45" s="2"/>
      <c r="F45" s="2"/>
      <c r="G45" s="2"/>
      <c r="H45" s="2"/>
      <c r="I45" s="2"/>
      <c r="J45" s="2"/>
      <c r="K45" s="2"/>
      <c r="L45" s="2"/>
      <c r="M45" s="2"/>
      <c r="N45" s="2"/>
      <c r="O45" s="2"/>
      <c r="P45" s="2"/>
      <c r="Q45" s="2"/>
      <c r="R45" s="2"/>
      <c r="S45" s="2"/>
      <c r="T45" s="2"/>
      <c r="U45" s="2"/>
      <c r="V45" s="2"/>
      <c r="W45" s="2"/>
      <c r="Y45" s="1"/>
      <c r="Z45" s="14" t="s">
        <v>521</v>
      </c>
      <c r="AA45" s="2"/>
      <c r="AB45" s="2"/>
      <c r="AC45" s="2"/>
      <c r="AD45" s="2"/>
      <c r="AE45" s="2"/>
      <c r="AF45" s="2"/>
      <c r="AG45" s="2"/>
      <c r="AH45" s="2"/>
      <c r="AI45" s="2"/>
      <c r="AJ45" s="2"/>
      <c r="AK45" s="2"/>
      <c r="AL45" s="2"/>
      <c r="AM45" s="2"/>
      <c r="AN45" s="2"/>
      <c r="AO45" s="2"/>
      <c r="AP45" s="2"/>
      <c r="AQ45" s="2"/>
      <c r="AR45" s="2"/>
      <c r="AS45" s="2"/>
      <c r="AT45" s="2"/>
      <c r="AU45" s="2"/>
      <c r="AW45" s="1"/>
      <c r="AX45" s="14" t="s">
        <v>521</v>
      </c>
      <c r="AY45" s="2"/>
      <c r="AZ45" s="2"/>
      <c r="BA45" s="2"/>
      <c r="BB45" s="2"/>
      <c r="BC45" s="2"/>
      <c r="BD45" s="2"/>
      <c r="BE45" s="2"/>
      <c r="BF45" s="2"/>
      <c r="BG45" s="2"/>
      <c r="BH45" s="2"/>
      <c r="BI45" s="2"/>
      <c r="BJ45" s="2"/>
      <c r="BK45" s="2"/>
      <c r="BL45" s="2"/>
      <c r="BM45" s="2"/>
      <c r="BN45" s="2"/>
      <c r="BO45" s="2"/>
      <c r="BP45" s="2"/>
      <c r="BQ45" s="2"/>
      <c r="BR45" s="2"/>
      <c r="BS45" s="2"/>
      <c r="BU45" s="1"/>
      <c r="BV45" s="14" t="s">
        <v>521</v>
      </c>
      <c r="BW45" s="2"/>
      <c r="BX45" s="2"/>
      <c r="BY45" s="2"/>
      <c r="BZ45" s="2"/>
      <c r="CA45" s="2"/>
      <c r="CB45" s="2"/>
      <c r="CC45" s="2"/>
      <c r="CD45" s="2"/>
      <c r="CE45" s="2"/>
      <c r="CF45" s="2"/>
      <c r="CG45" s="2"/>
      <c r="CH45" s="2"/>
      <c r="CI45" s="2"/>
      <c r="CJ45" s="2"/>
      <c r="CK45" s="2"/>
      <c r="CL45" s="2"/>
      <c r="CM45" s="2"/>
      <c r="CN45" s="2"/>
      <c r="CO45" s="2"/>
      <c r="CP45" s="2"/>
      <c r="CQ45" s="2"/>
      <c r="CS45" s="1"/>
      <c r="CT45" s="14" t="s">
        <v>521</v>
      </c>
      <c r="CU45" s="2"/>
      <c r="CV45" s="2"/>
      <c r="CW45" s="2"/>
      <c r="CX45" s="2"/>
      <c r="CY45" s="2"/>
      <c r="CZ45" s="2"/>
      <c r="DA45" s="2"/>
      <c r="DB45" s="2"/>
      <c r="DC45" s="2"/>
      <c r="DD45" s="2"/>
      <c r="DE45" s="2"/>
      <c r="DF45" s="2"/>
      <c r="DG45" s="2"/>
      <c r="DH45" s="2"/>
      <c r="DI45" s="2"/>
      <c r="DJ45" s="2"/>
      <c r="DK45" s="2"/>
      <c r="DL45" s="2"/>
      <c r="DM45" s="2"/>
      <c r="DN45" s="2"/>
      <c r="DO45" s="2"/>
      <c r="DQ45" s="1"/>
      <c r="DR45" s="14" t="s">
        <v>521</v>
      </c>
      <c r="DS45" s="2"/>
      <c r="DT45" s="2"/>
      <c r="DU45" s="2"/>
      <c r="DV45" s="2"/>
      <c r="DW45" s="2"/>
      <c r="DX45" s="2"/>
      <c r="DY45" s="2"/>
      <c r="DZ45" s="2"/>
      <c r="EA45" s="2"/>
      <c r="EB45" s="2"/>
      <c r="EC45" s="2"/>
      <c r="ED45" s="2"/>
      <c r="EE45" s="2"/>
      <c r="EF45" s="2"/>
      <c r="EG45" s="2"/>
      <c r="EH45" s="2"/>
      <c r="EI45" s="2"/>
      <c r="EJ45" s="2"/>
      <c r="EK45" s="2"/>
      <c r="EL45" s="2"/>
      <c r="EM45" s="2"/>
      <c r="EO45" s="1"/>
      <c r="EP45" s="14" t="s">
        <v>521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542</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542</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542</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542</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542</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542</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543</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543</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543</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543</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543</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543</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553</v>
      </c>
      <c r="B8" s="7"/>
      <c r="C8" s="6"/>
      <c r="D8" s="6"/>
      <c r="E8" s="6"/>
      <c r="F8" s="4"/>
      <c r="G8" s="4"/>
      <c r="H8" s="4"/>
      <c r="I8" s="4"/>
      <c r="J8" s="4"/>
      <c r="K8" s="4"/>
      <c r="L8" s="4"/>
      <c r="M8" s="4"/>
      <c r="N8" s="4"/>
      <c r="O8" s="4"/>
      <c r="P8" s="4"/>
      <c r="Q8" s="4"/>
      <c r="R8" s="4"/>
      <c r="S8" s="4"/>
      <c r="T8" s="4"/>
      <c r="U8" s="4"/>
      <c r="V8" s="4"/>
      <c r="W8" s="4"/>
      <c r="Y8" s="7" t="s">
        <v>553</v>
      </c>
      <c r="Z8" s="7"/>
      <c r="AA8" s="6"/>
      <c r="AB8" s="6"/>
      <c r="AC8" s="6"/>
      <c r="AD8" s="4"/>
      <c r="AE8" s="4"/>
      <c r="AF8" s="4"/>
      <c r="AG8" s="4"/>
      <c r="AH8" s="4"/>
      <c r="AI8" s="4"/>
      <c r="AJ8" s="4"/>
      <c r="AK8" s="4"/>
      <c r="AL8" s="4"/>
      <c r="AM8" s="4"/>
      <c r="AN8" s="4"/>
      <c r="AO8" s="4"/>
      <c r="AP8" s="4"/>
      <c r="AQ8" s="4"/>
      <c r="AR8" s="4"/>
      <c r="AS8" s="4"/>
      <c r="AT8" s="4"/>
      <c r="AU8" s="4"/>
      <c r="AW8" s="7" t="s">
        <v>553</v>
      </c>
      <c r="AX8" s="7"/>
      <c r="AY8" s="6"/>
      <c r="AZ8" s="6"/>
      <c r="BA8" s="6"/>
      <c r="BB8" s="4"/>
      <c r="BC8" s="4"/>
      <c r="BD8" s="4"/>
      <c r="BE8" s="4"/>
      <c r="BF8" s="4"/>
      <c r="BG8" s="4"/>
      <c r="BH8" s="4"/>
      <c r="BI8" s="4"/>
      <c r="BJ8" s="4"/>
      <c r="BK8" s="4"/>
      <c r="BL8" s="4"/>
      <c r="BM8" s="4"/>
      <c r="BN8" s="4"/>
      <c r="BO8" s="4"/>
      <c r="BP8" s="4"/>
      <c r="BQ8" s="4"/>
      <c r="BR8" s="4"/>
      <c r="BS8" s="4"/>
      <c r="BU8" s="7" t="s">
        <v>553</v>
      </c>
      <c r="BV8" s="7"/>
      <c r="BW8" s="6"/>
      <c r="BX8" s="6"/>
      <c r="BY8" s="6"/>
      <c r="BZ8" s="4"/>
      <c r="CA8" s="4"/>
      <c r="CB8" s="4"/>
      <c r="CC8" s="4"/>
      <c r="CD8" s="4"/>
      <c r="CE8" s="4"/>
      <c r="CF8" s="4"/>
      <c r="CG8" s="4"/>
      <c r="CH8" s="4"/>
      <c r="CI8" s="4"/>
      <c r="CJ8" s="4"/>
      <c r="CK8" s="4"/>
      <c r="CL8" s="4"/>
      <c r="CM8" s="4"/>
      <c r="CN8" s="4"/>
      <c r="CO8" s="4"/>
      <c r="CP8" s="4"/>
      <c r="CQ8" s="4"/>
      <c r="CS8" s="7" t="s">
        <v>553</v>
      </c>
      <c r="CT8" s="7"/>
      <c r="CU8" s="6"/>
      <c r="CV8" s="6"/>
      <c r="CW8" s="6"/>
      <c r="CX8" s="4"/>
      <c r="CY8" s="4"/>
      <c r="CZ8" s="4"/>
      <c r="DA8" s="4"/>
      <c r="DB8" s="4"/>
      <c r="DC8" s="4"/>
      <c r="DD8" s="4"/>
      <c r="DE8" s="4"/>
      <c r="DF8" s="4"/>
      <c r="DG8" s="4"/>
      <c r="DH8" s="4"/>
      <c r="DI8" s="4"/>
      <c r="DJ8" s="4"/>
      <c r="DK8" s="4"/>
      <c r="DL8" s="4"/>
      <c r="DM8" s="4"/>
      <c r="DN8" s="4"/>
      <c r="DO8" s="4"/>
      <c r="DQ8" s="7" t="s">
        <v>553</v>
      </c>
      <c r="DR8" s="7"/>
      <c r="DS8" s="6"/>
      <c r="DT8" s="6"/>
      <c r="DU8" s="6"/>
      <c r="DV8" s="4"/>
      <c r="DW8" s="4"/>
      <c r="DX8" s="4"/>
      <c r="DY8" s="4"/>
      <c r="DZ8" s="4"/>
      <c r="EA8" s="4"/>
      <c r="EB8" s="4"/>
      <c r="EC8" s="4"/>
      <c r="ED8" s="4"/>
      <c r="EE8" s="4"/>
      <c r="EF8" s="4"/>
      <c r="EG8" s="4"/>
      <c r="EH8" s="4"/>
      <c r="EI8" s="4"/>
      <c r="EJ8" s="4"/>
      <c r="EK8" s="4"/>
      <c r="EL8" s="4"/>
      <c r="EM8" s="4"/>
      <c r="EO8" s="7" t="s">
        <v>553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554</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554</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554</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554</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554</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554</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554</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542</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542</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542</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542</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542</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542</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543</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543</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543</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543</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543</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543</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555</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555</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555</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555</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555</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555</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555</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542</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542</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542</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542</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542</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542</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543</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543</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543</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543</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543</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543</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556</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556</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556</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556</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556</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556</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556</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35</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35</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35</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35</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35</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35</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423</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423</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423</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423</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557</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557</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557</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557</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557</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557</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557</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35</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35</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35</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423</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423</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423</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557</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557</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557</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557</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557</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557</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557</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542</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542</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542</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542</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542</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542</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543</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543</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543</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543</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543</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543</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558</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558</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558</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558</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558</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558</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558</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35</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35</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35</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423</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423</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423</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423</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423</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423</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61</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61</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61</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65</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557</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557</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557</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557</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557</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557</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557</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35</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423</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423</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423</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423</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61</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61</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61</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61</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65</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65</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65</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65</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557</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557</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557</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557</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557</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557</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557</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542</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542</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542</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542</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542</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542</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543</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543</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543</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543</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543</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543</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559</v>
      </c>
      <c r="B74" s="13"/>
      <c r="C74" s="1"/>
      <c r="D74" s="1"/>
      <c r="E74" s="1"/>
      <c r="F74" s="1"/>
      <c r="G74" s="1"/>
      <c r="H74" s="1"/>
      <c r="I74" s="1"/>
      <c r="J74" s="1"/>
      <c r="K74" s="1"/>
      <c r="L74" s="1"/>
      <c r="M74" s="1"/>
      <c r="N74" s="1"/>
      <c r="O74" s="1"/>
      <c r="P74" s="1"/>
      <c r="Q74" s="1"/>
      <c r="R74" s="1"/>
      <c r="S74" s="1"/>
      <c r="T74" s="1"/>
      <c r="U74" s="1"/>
      <c r="V74" s="1"/>
      <c r="W74" s="1"/>
      <c r="Y74" s="13" t="s">
        <v>559</v>
      </c>
      <c r="Z74" s="13"/>
      <c r="AA74" s="1"/>
      <c r="AB74" s="1"/>
      <c r="AC74" s="1"/>
      <c r="AD74" s="1"/>
      <c r="AE74" s="1"/>
      <c r="AF74" s="1"/>
      <c r="AG74" s="1"/>
      <c r="AH74" s="1"/>
      <c r="AI74" s="1"/>
      <c r="AJ74" s="1"/>
      <c r="AK74" s="1"/>
      <c r="AL74" s="1"/>
      <c r="AM74" s="1"/>
      <c r="AN74" s="1"/>
      <c r="AO74" s="1"/>
      <c r="AP74" s="1"/>
      <c r="AQ74" s="1"/>
      <c r="AR74" s="1"/>
      <c r="AS74" s="1"/>
      <c r="AT74" s="1"/>
      <c r="AU74" s="1"/>
      <c r="AW74" s="13" t="s">
        <v>559</v>
      </c>
      <c r="AX74" s="13"/>
      <c r="AY74" s="1"/>
      <c r="AZ74" s="1"/>
      <c r="BA74" s="1"/>
      <c r="BB74" s="1"/>
      <c r="BC74" s="1"/>
      <c r="BD74" s="1"/>
      <c r="BE74" s="1"/>
      <c r="BF74" s="1"/>
      <c r="BG74" s="1"/>
      <c r="BH74" s="1"/>
      <c r="BI74" s="1"/>
      <c r="BJ74" s="1"/>
      <c r="BK74" s="1"/>
      <c r="BL74" s="1"/>
      <c r="BM74" s="1"/>
      <c r="BN74" s="1"/>
      <c r="BO74" s="1"/>
      <c r="BP74" s="1"/>
      <c r="BQ74" s="1"/>
      <c r="BR74" s="1"/>
      <c r="BS74" s="1"/>
      <c r="BU74" s="13" t="s">
        <v>559</v>
      </c>
      <c r="BV74" s="13"/>
      <c r="BW74" s="1"/>
      <c r="BX74" s="1"/>
      <c r="BY74" s="1"/>
      <c r="BZ74" s="1"/>
      <c r="CA74" s="1"/>
      <c r="CB74" s="1"/>
      <c r="CC74" s="1"/>
      <c r="CD74" s="1"/>
      <c r="CE74" s="1"/>
      <c r="CF74" s="1"/>
      <c r="CG74" s="1"/>
      <c r="CH74" s="1"/>
      <c r="CI74" s="1"/>
      <c r="CJ74" s="1"/>
      <c r="CK74" s="1"/>
      <c r="CL74" s="1"/>
      <c r="CM74" s="1"/>
      <c r="CN74" s="1"/>
      <c r="CO74" s="1"/>
      <c r="CP74" s="1"/>
      <c r="CQ74" s="1"/>
      <c r="CS74" s="13" t="s">
        <v>559</v>
      </c>
      <c r="CT74" s="13"/>
      <c r="CU74" s="1"/>
      <c r="CV74" s="1"/>
      <c r="CW74" s="1"/>
      <c r="CX74" s="1"/>
      <c r="CY74" s="1"/>
      <c r="CZ74" s="1"/>
      <c r="DA74" s="1"/>
      <c r="DB74" s="1"/>
      <c r="DC74" s="1"/>
      <c r="DD74" s="1"/>
      <c r="DE74" s="1"/>
      <c r="DF74" s="1"/>
      <c r="DG74" s="1"/>
      <c r="DH74" s="1"/>
      <c r="DI74" s="1"/>
      <c r="DJ74" s="1"/>
      <c r="DK74" s="1"/>
      <c r="DL74" s="1"/>
      <c r="DM74" s="1"/>
      <c r="DN74" s="1"/>
      <c r="DO74" s="1"/>
      <c r="DQ74" s="13" t="s">
        <v>559</v>
      </c>
      <c r="DR74" s="13"/>
      <c r="DS74" s="1"/>
      <c r="DT74" s="1"/>
      <c r="DU74" s="1"/>
      <c r="DV74" s="1"/>
      <c r="DW74" s="1"/>
      <c r="DX74" s="1"/>
      <c r="DY74" s="1"/>
      <c r="DZ74" s="1"/>
      <c r="EA74" s="1"/>
      <c r="EB74" s="1"/>
      <c r="EC74" s="1"/>
      <c r="ED74" s="1"/>
      <c r="EE74" s="1"/>
      <c r="EF74" s="1"/>
      <c r="EG74" s="1"/>
      <c r="EH74" s="1"/>
      <c r="EI74" s="1"/>
      <c r="EJ74" s="1"/>
      <c r="EK74" s="1"/>
      <c r="EL74" s="1"/>
      <c r="EM74" s="1"/>
      <c r="EO74" s="13" t="s">
        <v>559</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560</v>
      </c>
      <c r="B75" s="17"/>
      <c r="C75" s="2"/>
      <c r="D75" s="2"/>
      <c r="E75" s="2"/>
      <c r="F75" s="2"/>
      <c r="G75" s="2"/>
      <c r="H75" s="2"/>
      <c r="I75" s="1"/>
      <c r="J75" s="1"/>
      <c r="K75" s="1"/>
      <c r="L75" s="1"/>
      <c r="M75" s="1"/>
      <c r="N75" s="1"/>
      <c r="O75" s="1"/>
      <c r="P75" s="1"/>
      <c r="Q75" s="1"/>
      <c r="R75" s="1"/>
      <c r="S75" s="1"/>
      <c r="T75" s="1"/>
      <c r="U75" s="1"/>
      <c r="V75" s="1"/>
      <c r="W75" s="1"/>
      <c r="Y75" s="17" t="s">
        <v>560</v>
      </c>
      <c r="Z75" s="17"/>
      <c r="AA75" s="2"/>
      <c r="AB75" s="2"/>
      <c r="AC75" s="2"/>
      <c r="AD75" s="2"/>
      <c r="AE75" s="2"/>
      <c r="AF75" s="2"/>
      <c r="AG75" s="1"/>
      <c r="AH75" s="1"/>
      <c r="AI75" s="1"/>
      <c r="AJ75" s="1"/>
      <c r="AK75" s="1"/>
      <c r="AL75" s="1"/>
      <c r="AM75" s="1"/>
      <c r="AN75" s="1"/>
      <c r="AO75" s="1"/>
      <c r="AP75" s="1"/>
      <c r="AQ75" s="1"/>
      <c r="AR75" s="1"/>
      <c r="AS75" s="1"/>
      <c r="AT75" s="1"/>
      <c r="AU75" s="1"/>
      <c r="AW75" s="17" t="s">
        <v>560</v>
      </c>
      <c r="AX75" s="17"/>
      <c r="AY75" s="2"/>
      <c r="AZ75" s="2"/>
      <c r="BA75" s="2"/>
      <c r="BB75" s="2"/>
      <c r="BC75" s="2"/>
      <c r="BD75" s="2"/>
      <c r="BE75" s="1"/>
      <c r="BF75" s="1"/>
      <c r="BG75" s="1"/>
      <c r="BH75" s="1"/>
      <c r="BI75" s="1"/>
      <c r="BJ75" s="1"/>
      <c r="BK75" s="1"/>
      <c r="BL75" s="1"/>
      <c r="BM75" s="1"/>
      <c r="BN75" s="1"/>
      <c r="BO75" s="1"/>
      <c r="BP75" s="1"/>
      <c r="BQ75" s="1"/>
      <c r="BR75" s="1"/>
      <c r="BS75" s="1"/>
      <c r="BU75" s="17" t="s">
        <v>560</v>
      </c>
      <c r="BV75" s="17"/>
      <c r="BW75" s="2"/>
      <c r="BX75" s="2"/>
      <c r="BY75" s="2"/>
      <c r="BZ75" s="2"/>
      <c r="CA75" s="2"/>
      <c r="CB75" s="2"/>
      <c r="CC75" s="1"/>
      <c r="CD75" s="1"/>
      <c r="CE75" s="1"/>
      <c r="CF75" s="1"/>
      <c r="CG75" s="1"/>
      <c r="CH75" s="1"/>
      <c r="CI75" s="1"/>
      <c r="CJ75" s="1"/>
      <c r="CK75" s="1"/>
      <c r="CL75" s="1"/>
      <c r="CM75" s="1"/>
      <c r="CN75" s="1"/>
      <c r="CO75" s="1"/>
      <c r="CP75" s="1"/>
      <c r="CQ75" s="1"/>
      <c r="CS75" s="17" t="s">
        <v>560</v>
      </c>
      <c r="CT75" s="17"/>
      <c r="CU75" s="2"/>
      <c r="CV75" s="2"/>
      <c r="CW75" s="2"/>
      <c r="CX75" s="2"/>
      <c r="CY75" s="2"/>
      <c r="CZ75" s="2"/>
      <c r="DA75" s="1"/>
      <c r="DB75" s="1"/>
      <c r="DC75" s="1"/>
      <c r="DD75" s="1"/>
      <c r="DE75" s="1"/>
      <c r="DF75" s="1"/>
      <c r="DG75" s="1"/>
      <c r="DH75" s="1"/>
      <c r="DI75" s="1"/>
      <c r="DJ75" s="1"/>
      <c r="DK75" s="1"/>
      <c r="DL75" s="1"/>
      <c r="DM75" s="1"/>
      <c r="DN75" s="1"/>
      <c r="DO75" s="1"/>
      <c r="DQ75" s="17" t="s">
        <v>560</v>
      </c>
      <c r="DR75" s="17"/>
      <c r="DS75" s="2"/>
      <c r="DT75" s="2"/>
      <c r="DU75" s="2"/>
      <c r="DV75" s="2"/>
      <c r="DW75" s="2"/>
      <c r="DX75" s="2"/>
      <c r="DY75" s="1"/>
      <c r="DZ75" s="1"/>
      <c r="EA75" s="1"/>
      <c r="EB75" s="1"/>
      <c r="EC75" s="1"/>
      <c r="ED75" s="1"/>
      <c r="EE75" s="1"/>
      <c r="EF75" s="1"/>
      <c r="EG75" s="1"/>
      <c r="EH75" s="1"/>
      <c r="EI75" s="1"/>
      <c r="EJ75" s="1"/>
      <c r="EK75" s="1"/>
      <c r="EL75" s="1"/>
      <c r="EM75" s="1"/>
      <c r="EO75" s="17" t="s">
        <v>560</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561</v>
      </c>
      <c r="B76" s="13"/>
      <c r="C76" s="2"/>
      <c r="D76" s="2"/>
      <c r="E76" s="2"/>
      <c r="F76" s="2"/>
      <c r="G76" s="2"/>
      <c r="H76" s="2"/>
      <c r="I76" s="1"/>
      <c r="J76" s="1"/>
      <c r="K76" s="1"/>
      <c r="L76" s="1"/>
      <c r="M76" s="1"/>
      <c r="N76" s="1"/>
      <c r="O76" s="1"/>
      <c r="P76" s="1"/>
      <c r="Q76" s="1"/>
      <c r="R76" s="1"/>
      <c r="S76" s="1"/>
      <c r="T76" s="1"/>
      <c r="U76" s="1"/>
      <c r="V76" s="1"/>
      <c r="W76" s="1"/>
      <c r="Y76" s="13" t="s">
        <v>561</v>
      </c>
      <c r="Z76" s="13"/>
      <c r="AA76" s="2"/>
      <c r="AB76" s="2"/>
      <c r="AC76" s="2"/>
      <c r="AD76" s="2"/>
      <c r="AE76" s="2"/>
      <c r="AF76" s="2"/>
      <c r="AG76" s="1"/>
      <c r="AH76" s="1"/>
      <c r="AI76" s="1"/>
      <c r="AJ76" s="1"/>
      <c r="AK76" s="1"/>
      <c r="AL76" s="1"/>
      <c r="AM76" s="1"/>
      <c r="AN76" s="1"/>
      <c r="AO76" s="1"/>
      <c r="AP76" s="1"/>
      <c r="AQ76" s="1"/>
      <c r="AR76" s="1"/>
      <c r="AS76" s="1"/>
      <c r="AT76" s="1"/>
      <c r="AU76" s="1"/>
      <c r="AW76" s="13" t="s">
        <v>561</v>
      </c>
      <c r="AX76" s="13"/>
      <c r="AY76" s="2"/>
      <c r="AZ76" s="2"/>
      <c r="BA76" s="2"/>
      <c r="BB76" s="2"/>
      <c r="BC76" s="2"/>
      <c r="BD76" s="2"/>
      <c r="BE76" s="1"/>
      <c r="BF76" s="1"/>
      <c r="BG76" s="1"/>
      <c r="BH76" s="1"/>
      <c r="BI76" s="1"/>
      <c r="BJ76" s="1"/>
      <c r="BK76" s="1"/>
      <c r="BL76" s="1"/>
      <c r="BM76" s="1"/>
      <c r="BN76" s="1"/>
      <c r="BO76" s="1"/>
      <c r="BP76" s="1"/>
      <c r="BQ76" s="1"/>
      <c r="BR76" s="1"/>
      <c r="BS76" s="1"/>
      <c r="BU76" s="13" t="s">
        <v>561</v>
      </c>
      <c r="BV76" s="13"/>
      <c r="BW76" s="2"/>
      <c r="BX76" s="2"/>
      <c r="BY76" s="2"/>
      <c r="BZ76" s="2"/>
      <c r="CA76" s="2"/>
      <c r="CB76" s="2"/>
      <c r="CC76" s="1"/>
      <c r="CD76" s="1"/>
      <c r="CE76" s="1"/>
      <c r="CF76" s="1"/>
      <c r="CG76" s="1"/>
      <c r="CH76" s="1"/>
      <c r="CI76" s="1"/>
      <c r="CJ76" s="1"/>
      <c r="CK76" s="1"/>
      <c r="CL76" s="1"/>
      <c r="CM76" s="1"/>
      <c r="CN76" s="1"/>
      <c r="CO76" s="1"/>
      <c r="CP76" s="1"/>
      <c r="CQ76" s="1"/>
      <c r="CS76" s="13" t="s">
        <v>561</v>
      </c>
      <c r="CT76" s="13"/>
      <c r="CU76" s="2"/>
      <c r="CV76" s="2"/>
      <c r="CW76" s="2"/>
      <c r="CX76" s="2"/>
      <c r="CY76" s="2"/>
      <c r="CZ76" s="2"/>
      <c r="DA76" s="1"/>
      <c r="DB76" s="1"/>
      <c r="DC76" s="1"/>
      <c r="DD76" s="1"/>
      <c r="DE76" s="1"/>
      <c r="DF76" s="1"/>
      <c r="DG76" s="1"/>
      <c r="DH76" s="1"/>
      <c r="DI76" s="1"/>
      <c r="DJ76" s="1"/>
      <c r="DK76" s="1"/>
      <c r="DL76" s="1"/>
      <c r="DM76" s="1"/>
      <c r="DN76" s="1"/>
      <c r="DO76" s="1"/>
      <c r="DQ76" s="13" t="s">
        <v>561</v>
      </c>
      <c r="DR76" s="13"/>
      <c r="DS76" s="2"/>
      <c r="DT76" s="2"/>
      <c r="DU76" s="2"/>
      <c r="DV76" s="2"/>
      <c r="DW76" s="2"/>
      <c r="DX76" s="2"/>
      <c r="DY76" s="1"/>
      <c r="DZ76" s="1"/>
      <c r="EA76" s="1"/>
      <c r="EB76" s="1"/>
      <c r="EC76" s="1"/>
      <c r="ED76" s="1"/>
      <c r="EE76" s="1"/>
      <c r="EF76" s="1"/>
      <c r="EG76" s="1"/>
      <c r="EH76" s="1"/>
      <c r="EI76" s="1"/>
      <c r="EJ76" s="1"/>
      <c r="EK76" s="1"/>
      <c r="EL76" s="1"/>
      <c r="EM76" s="1"/>
      <c r="EO76" s="13" t="s">
        <v>561</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562</v>
      </c>
      <c r="B8" s="7"/>
      <c r="C8" s="6"/>
      <c r="D8" s="6"/>
      <c r="E8" s="6"/>
      <c r="F8" s="4"/>
      <c r="G8" s="4"/>
      <c r="H8" s="4"/>
      <c r="I8" s="4"/>
      <c r="J8" s="4"/>
      <c r="K8" s="4"/>
      <c r="L8" s="4"/>
      <c r="M8" s="4"/>
      <c r="N8" s="4"/>
      <c r="O8" s="4"/>
      <c r="P8" s="4"/>
      <c r="Q8" s="4"/>
      <c r="R8" s="4"/>
      <c r="S8" s="4"/>
      <c r="T8" s="4"/>
      <c r="U8" s="4"/>
      <c r="V8" s="4"/>
      <c r="W8" s="4"/>
      <c r="Y8" s="7" t="s">
        <v>562</v>
      </c>
      <c r="Z8" s="7"/>
      <c r="AA8" s="6"/>
      <c r="AB8" s="6"/>
      <c r="AC8" s="6"/>
      <c r="AD8" s="4"/>
      <c r="AE8" s="4"/>
      <c r="AF8" s="4"/>
      <c r="AG8" s="4"/>
      <c r="AH8" s="4"/>
      <c r="AI8" s="4"/>
      <c r="AJ8" s="4"/>
      <c r="AK8" s="4"/>
      <c r="AL8" s="4"/>
      <c r="AM8" s="4"/>
      <c r="AN8" s="4"/>
      <c r="AO8" s="4"/>
      <c r="AP8" s="4"/>
      <c r="AQ8" s="4"/>
      <c r="AR8" s="4"/>
      <c r="AS8" s="4"/>
      <c r="AT8" s="4"/>
      <c r="AU8" s="4"/>
      <c r="AW8" s="7" t="s">
        <v>562</v>
      </c>
      <c r="AX8" s="7"/>
      <c r="AY8" s="6"/>
      <c r="AZ8" s="6"/>
      <c r="BA8" s="6"/>
      <c r="BB8" s="4"/>
      <c r="BC8" s="4"/>
      <c r="BD8" s="4"/>
      <c r="BE8" s="4"/>
      <c r="BF8" s="4"/>
      <c r="BG8" s="4"/>
      <c r="BH8" s="4"/>
      <c r="BI8" s="4"/>
      <c r="BJ8" s="4"/>
      <c r="BK8" s="4"/>
      <c r="BL8" s="4"/>
      <c r="BM8" s="4"/>
      <c r="BN8" s="4"/>
      <c r="BO8" s="4"/>
      <c r="BP8" s="4"/>
      <c r="BQ8" s="4"/>
      <c r="BR8" s="4"/>
      <c r="BS8" s="4"/>
      <c r="BU8" s="7" t="s">
        <v>562</v>
      </c>
      <c r="BV8" s="7"/>
      <c r="BW8" s="6"/>
      <c r="BX8" s="6"/>
      <c r="BY8" s="6"/>
      <c r="BZ8" s="4"/>
      <c r="CA8" s="4"/>
      <c r="CB8" s="4"/>
      <c r="CC8" s="4"/>
      <c r="CD8" s="4"/>
      <c r="CE8" s="4"/>
      <c r="CF8" s="4"/>
      <c r="CG8" s="4"/>
      <c r="CH8" s="4"/>
      <c r="CI8" s="4"/>
      <c r="CJ8" s="4"/>
      <c r="CK8" s="4"/>
      <c r="CL8" s="4"/>
      <c r="CM8" s="4"/>
      <c r="CN8" s="4"/>
      <c r="CO8" s="4"/>
      <c r="CP8" s="4"/>
      <c r="CQ8" s="4"/>
      <c r="CS8" s="7" t="s">
        <v>562</v>
      </c>
      <c r="CT8" s="7"/>
      <c r="CU8" s="6"/>
      <c r="CV8" s="6"/>
      <c r="CW8" s="6"/>
      <c r="CX8" s="4"/>
      <c r="CY8" s="4"/>
      <c r="CZ8" s="4"/>
      <c r="DA8" s="4"/>
      <c r="DB8" s="4"/>
      <c r="DC8" s="4"/>
      <c r="DD8" s="4"/>
      <c r="DE8" s="4"/>
      <c r="DF8" s="4"/>
      <c r="DG8" s="4"/>
      <c r="DH8" s="4"/>
      <c r="DI8" s="4"/>
      <c r="DJ8" s="4"/>
      <c r="DK8" s="4"/>
      <c r="DL8" s="4"/>
      <c r="DM8" s="4"/>
      <c r="DN8" s="4"/>
      <c r="DO8" s="4"/>
      <c r="DQ8" s="7" t="s">
        <v>562</v>
      </c>
      <c r="DR8" s="7"/>
      <c r="DS8" s="6"/>
      <c r="DT8" s="6"/>
      <c r="DU8" s="6"/>
      <c r="DV8" s="4"/>
      <c r="DW8" s="4"/>
      <c r="DX8" s="4"/>
      <c r="DY8" s="4"/>
      <c r="DZ8" s="4"/>
      <c r="EA8" s="4"/>
      <c r="EB8" s="4"/>
      <c r="EC8" s="4"/>
      <c r="ED8" s="4"/>
      <c r="EE8" s="4"/>
      <c r="EF8" s="4"/>
      <c r="EG8" s="4"/>
      <c r="EH8" s="4"/>
      <c r="EI8" s="4"/>
      <c r="EJ8" s="4"/>
      <c r="EK8" s="4"/>
      <c r="EL8" s="4"/>
      <c r="EM8" s="4"/>
      <c r="EO8" s="7" t="s">
        <v>562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563</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563</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563</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563</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563</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563</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563</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35</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35</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35</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35</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35</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35</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423</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423</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542</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542</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542</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542</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542</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542</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543</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543</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543</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543</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543</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543</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564</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564</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564</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564</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564</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564</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564</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35</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35</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35</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35</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35</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35</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423</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423</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423</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423</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423</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423</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423</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61</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61</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61</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61</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61</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61</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61</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65</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65</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65</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65</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65</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65</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65</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519</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519</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519</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519</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519</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519</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519</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35</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35</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35</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35</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423</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423</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423</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423</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423</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423</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61</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61</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61</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61</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61</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65</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65</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65</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65</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65</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70</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519</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519</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519</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519</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519</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519</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519</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542</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542</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542</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542</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542</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542</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543</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543</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543</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543</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543</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543</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559</v>
      </c>
      <c r="B54" s="13"/>
      <c r="C54" s="1"/>
      <c r="D54" s="1"/>
      <c r="E54" s="1"/>
      <c r="F54" s="1"/>
      <c r="G54" s="1"/>
      <c r="H54" s="1"/>
      <c r="I54" s="1"/>
      <c r="J54" s="1"/>
      <c r="K54" s="1"/>
      <c r="L54" s="1"/>
      <c r="M54" s="1"/>
      <c r="N54" s="1"/>
      <c r="O54" s="1"/>
      <c r="P54" s="1"/>
      <c r="Q54" s="1"/>
      <c r="R54" s="1"/>
      <c r="S54" s="1"/>
      <c r="T54" s="1"/>
      <c r="U54" s="1"/>
      <c r="V54" s="1"/>
      <c r="W54" s="1"/>
      <c r="Y54" s="13" t="s">
        <v>559</v>
      </c>
      <c r="Z54" s="13"/>
      <c r="AA54" s="1"/>
      <c r="AB54" s="1"/>
      <c r="AC54" s="1"/>
      <c r="AD54" s="1"/>
      <c r="AE54" s="1"/>
      <c r="AF54" s="1"/>
      <c r="AG54" s="1"/>
      <c r="AH54" s="1"/>
      <c r="AI54" s="1"/>
      <c r="AJ54" s="1"/>
      <c r="AK54" s="1"/>
      <c r="AL54" s="1"/>
      <c r="AM54" s="1"/>
      <c r="AN54" s="1"/>
      <c r="AO54" s="1"/>
      <c r="AP54" s="1"/>
      <c r="AQ54" s="1"/>
      <c r="AR54" s="1"/>
      <c r="AS54" s="1"/>
      <c r="AT54" s="1"/>
      <c r="AU54" s="1"/>
      <c r="AW54" s="13" t="s">
        <v>559</v>
      </c>
      <c r="AX54" s="13"/>
      <c r="AY54" s="1"/>
      <c r="AZ54" s="1"/>
      <c r="BA54" s="1"/>
      <c r="BB54" s="1"/>
      <c r="BC54" s="1"/>
      <c r="BD54" s="1"/>
      <c r="BE54" s="1"/>
      <c r="BF54" s="1"/>
      <c r="BG54" s="1"/>
      <c r="BH54" s="1"/>
      <c r="BI54" s="1"/>
      <c r="BJ54" s="1"/>
      <c r="BK54" s="1"/>
      <c r="BL54" s="1"/>
      <c r="BM54" s="1"/>
      <c r="BN54" s="1"/>
      <c r="BO54" s="1"/>
      <c r="BP54" s="1"/>
      <c r="BQ54" s="1"/>
      <c r="BR54" s="1"/>
      <c r="BS54" s="1"/>
      <c r="BU54" s="13" t="s">
        <v>559</v>
      </c>
      <c r="BV54" s="13"/>
      <c r="BW54" s="1"/>
      <c r="BX54" s="1"/>
      <c r="BY54" s="1"/>
      <c r="BZ54" s="1"/>
      <c r="CA54" s="1"/>
      <c r="CB54" s="1"/>
      <c r="CC54" s="1"/>
      <c r="CD54" s="1"/>
      <c r="CE54" s="1"/>
      <c r="CF54" s="1"/>
      <c r="CG54" s="1"/>
      <c r="CH54" s="1"/>
      <c r="CI54" s="1"/>
      <c r="CJ54" s="1"/>
      <c r="CK54" s="1"/>
      <c r="CL54" s="1"/>
      <c r="CM54" s="1"/>
      <c r="CN54" s="1"/>
      <c r="CO54" s="1"/>
      <c r="CP54" s="1"/>
      <c r="CQ54" s="1"/>
      <c r="CS54" s="13" t="s">
        <v>559</v>
      </c>
      <c r="CT54" s="13"/>
      <c r="CU54" s="1"/>
      <c r="CV54" s="1"/>
      <c r="CW54" s="1"/>
      <c r="CX54" s="1"/>
      <c r="CY54" s="1"/>
      <c r="CZ54" s="1"/>
      <c r="DA54" s="1"/>
      <c r="DB54" s="1"/>
      <c r="DC54" s="1"/>
      <c r="DD54" s="1"/>
      <c r="DE54" s="1"/>
      <c r="DF54" s="1"/>
      <c r="DG54" s="1"/>
      <c r="DH54" s="1"/>
      <c r="DI54" s="1"/>
      <c r="DJ54" s="1"/>
      <c r="DK54" s="1"/>
      <c r="DL54" s="1"/>
      <c r="DM54" s="1"/>
      <c r="DN54" s="1"/>
      <c r="DO54" s="1"/>
      <c r="DQ54" s="13" t="s">
        <v>559</v>
      </c>
      <c r="DR54" s="13"/>
      <c r="DS54" s="1"/>
      <c r="DT54" s="1"/>
      <c r="DU54" s="1"/>
      <c r="DV54" s="1"/>
      <c r="DW54" s="1"/>
      <c r="DX54" s="1"/>
      <c r="DY54" s="1"/>
      <c r="DZ54" s="1"/>
      <c r="EA54" s="1"/>
      <c r="EB54" s="1"/>
      <c r="EC54" s="1"/>
      <c r="ED54" s="1"/>
      <c r="EE54" s="1"/>
      <c r="EF54" s="1"/>
      <c r="EG54" s="1"/>
      <c r="EH54" s="1"/>
      <c r="EI54" s="1"/>
      <c r="EJ54" s="1"/>
      <c r="EK54" s="1"/>
      <c r="EL54" s="1"/>
      <c r="EM54" s="1"/>
      <c r="EO54" s="13" t="s">
        <v>559</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531</v>
      </c>
      <c r="B55" s="13"/>
      <c r="C55" s="19"/>
      <c r="D55" s="19"/>
      <c r="E55" s="19"/>
      <c r="F55" s="19"/>
      <c r="G55" s="19"/>
      <c r="H55" s="19"/>
      <c r="I55" s="19"/>
      <c r="J55" s="19"/>
      <c r="K55" s="19"/>
      <c r="L55" s="19"/>
      <c r="M55" s="19"/>
      <c r="N55" s="19"/>
      <c r="O55" s="13"/>
      <c r="P55" s="13"/>
      <c r="Q55" s="13"/>
      <c r="R55" s="13"/>
      <c r="S55" s="13"/>
      <c r="T55" s="13"/>
      <c r="U55" s="13"/>
      <c r="V55" s="13"/>
      <c r="W55" s="13"/>
      <c r="Y55" s="13" t="s">
        <v>531</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531</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531</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531</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531</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531</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565</v>
      </c>
      <c r="B8" s="7"/>
      <c r="C8" s="6"/>
      <c r="D8" s="6"/>
      <c r="E8" s="6"/>
      <c r="F8" s="4"/>
      <c r="G8" s="4"/>
      <c r="H8" s="4"/>
      <c r="I8" s="4"/>
      <c r="J8" s="4"/>
      <c r="K8" s="4"/>
      <c r="L8" s="4"/>
      <c r="M8" s="4"/>
      <c r="N8" s="4"/>
      <c r="O8" s="4"/>
      <c r="P8" s="4"/>
      <c r="Q8" s="4"/>
      <c r="R8" s="4"/>
      <c r="S8" s="4"/>
      <c r="T8" s="4"/>
      <c r="U8" s="4"/>
      <c r="V8" s="4"/>
      <c r="W8" s="4"/>
      <c r="Y8" s="7" t="s">
        <v>565</v>
      </c>
      <c r="Z8" s="7"/>
      <c r="AA8" s="6"/>
      <c r="AB8" s="6"/>
      <c r="AC8" s="6"/>
      <c r="AD8" s="4"/>
      <c r="AE8" s="4"/>
      <c r="AF8" s="4"/>
      <c r="AG8" s="4"/>
      <c r="AH8" s="4"/>
      <c r="AI8" s="4"/>
      <c r="AJ8" s="4"/>
      <c r="AK8" s="4"/>
      <c r="AL8" s="4"/>
      <c r="AM8" s="4"/>
      <c r="AN8" s="4"/>
      <c r="AO8" s="4"/>
      <c r="AP8" s="4"/>
      <c r="AQ8" s="4"/>
      <c r="AR8" s="4"/>
      <c r="AS8" s="4"/>
      <c r="AT8" s="4"/>
      <c r="AU8" s="4"/>
      <c r="AW8" s="7" t="s">
        <v>565</v>
      </c>
      <c r="AX8" s="7"/>
      <c r="AY8" s="6"/>
      <c r="AZ8" s="6"/>
      <c r="BA8" s="6"/>
      <c r="BB8" s="4"/>
      <c r="BC8" s="4"/>
      <c r="BD8" s="4"/>
      <c r="BE8" s="4"/>
      <c r="BF8" s="4"/>
      <c r="BG8" s="4"/>
      <c r="BH8" s="4"/>
      <c r="BI8" s="4"/>
      <c r="BJ8" s="4"/>
      <c r="BK8" s="4"/>
      <c r="BL8" s="4"/>
      <c r="BM8" s="4"/>
      <c r="BN8" s="4"/>
      <c r="BO8" s="4"/>
      <c r="BP8" s="4"/>
      <c r="BQ8" s="4"/>
      <c r="BR8" s="4"/>
      <c r="BS8" s="4"/>
      <c r="BU8" s="7" t="s">
        <v>565</v>
      </c>
      <c r="BV8" s="7"/>
      <c r="BW8" s="6"/>
      <c r="BX8" s="6"/>
      <c r="BY8" s="6"/>
      <c r="BZ8" s="4"/>
      <c r="CA8" s="4"/>
      <c r="CB8" s="4"/>
      <c r="CC8" s="4"/>
      <c r="CD8" s="4"/>
      <c r="CE8" s="4"/>
      <c r="CF8" s="4"/>
      <c r="CG8" s="4"/>
      <c r="CH8" s="4"/>
      <c r="CI8" s="4"/>
      <c r="CJ8" s="4"/>
      <c r="CK8" s="4"/>
      <c r="CL8" s="4"/>
      <c r="CM8" s="4"/>
      <c r="CN8" s="4"/>
      <c r="CO8" s="4"/>
      <c r="CP8" s="4"/>
      <c r="CQ8" s="4"/>
      <c r="CS8" s="7" t="s">
        <v>565</v>
      </c>
      <c r="CT8" s="7"/>
      <c r="CU8" s="6"/>
      <c r="CV8" s="6"/>
      <c r="CW8" s="6"/>
      <c r="CX8" s="4"/>
      <c r="CY8" s="4"/>
      <c r="CZ8" s="4"/>
      <c r="DA8" s="4"/>
      <c r="DB8" s="4"/>
      <c r="DC8" s="4"/>
      <c r="DD8" s="4"/>
      <c r="DE8" s="4"/>
      <c r="DF8" s="4"/>
      <c r="DG8" s="4"/>
      <c r="DH8" s="4"/>
      <c r="DI8" s="4"/>
      <c r="DJ8" s="4"/>
      <c r="DK8" s="4"/>
      <c r="DL8" s="4"/>
      <c r="DM8" s="4"/>
      <c r="DN8" s="4"/>
      <c r="DO8" s="4"/>
      <c r="DQ8" s="7" t="s">
        <v>565</v>
      </c>
      <c r="DR8" s="7"/>
      <c r="DS8" s="6"/>
      <c r="DT8" s="6"/>
      <c r="DU8" s="6"/>
      <c r="DV8" s="4"/>
      <c r="DW8" s="4"/>
      <c r="DX8" s="4"/>
      <c r="DY8" s="4"/>
      <c r="DZ8" s="4"/>
      <c r="EA8" s="4"/>
      <c r="EB8" s="4"/>
      <c r="EC8" s="4"/>
      <c r="ED8" s="4"/>
      <c r="EE8" s="4"/>
      <c r="EF8" s="4"/>
      <c r="EG8" s="4"/>
      <c r="EH8" s="4"/>
      <c r="EI8" s="4"/>
      <c r="EJ8" s="4"/>
      <c r="EK8" s="4"/>
      <c r="EL8" s="4"/>
      <c r="EM8" s="4"/>
      <c r="EO8" s="7" t="s">
        <v>565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566</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566</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566</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566</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566</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566</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566</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542</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542</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542</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542</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542</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542</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543</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543</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543</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543</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543</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543</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567</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567</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567</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567</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567</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567</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567</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542</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542</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542</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542</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542</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542</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543</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543</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543</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543</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543</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543</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568</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568</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568</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568</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568</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568</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568</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35</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35</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35</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35</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35</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35</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423</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423</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519</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519</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519</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519</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35</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35</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35</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35</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423</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423</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423</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423</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423</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519</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519</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519</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519</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519</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519</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542</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542</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542</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542</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542</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542</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543</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543</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543</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543</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543</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543</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569</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569</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569</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569</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569</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569</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569</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35</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35</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423</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423</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423</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423</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423</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423</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61</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61</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61</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65</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519</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519</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519</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423</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423</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61</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61</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65</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65</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519</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519</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542</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542</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542</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542</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542</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542</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543</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543</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543</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543</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543</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543</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570</v>
      </c>
      <c r="B8" s="7"/>
      <c r="C8" s="6"/>
      <c r="D8" s="6"/>
      <c r="E8" s="6"/>
      <c r="F8" s="4"/>
      <c r="G8" s="4"/>
      <c r="H8" s="4"/>
      <c r="I8" s="4"/>
      <c r="J8" s="4"/>
      <c r="K8" s="4"/>
      <c r="L8" s="4"/>
      <c r="M8" s="4"/>
      <c r="N8" s="4"/>
      <c r="O8" s="4"/>
      <c r="P8" s="4"/>
      <c r="Q8" s="4"/>
      <c r="R8" s="4"/>
      <c r="S8" s="4"/>
      <c r="T8" s="4"/>
      <c r="U8" s="4"/>
      <c r="V8" s="4"/>
      <c r="W8" s="4"/>
      <c r="Y8" s="7" t="s">
        <v>570</v>
      </c>
      <c r="Z8" s="7"/>
      <c r="AA8" s="6"/>
      <c r="AB8" s="6"/>
      <c r="AC8" s="6"/>
      <c r="AD8" s="4"/>
      <c r="AE8" s="4"/>
      <c r="AF8" s="4"/>
      <c r="AG8" s="4"/>
      <c r="AH8" s="4"/>
      <c r="AI8" s="4"/>
      <c r="AJ8" s="4"/>
      <c r="AK8" s="4"/>
      <c r="AL8" s="4"/>
      <c r="AM8" s="4"/>
      <c r="AN8" s="4"/>
      <c r="AO8" s="4"/>
      <c r="AP8" s="4"/>
      <c r="AQ8" s="4"/>
      <c r="AR8" s="4"/>
      <c r="AS8" s="4"/>
      <c r="AT8" s="4"/>
      <c r="AU8" s="4"/>
      <c r="AW8" s="7" t="s">
        <v>570</v>
      </c>
      <c r="AX8" s="7"/>
      <c r="AY8" s="6"/>
      <c r="AZ8" s="6"/>
      <c r="BA8" s="6"/>
      <c r="BB8" s="4"/>
      <c r="BC8" s="4"/>
      <c r="BD8" s="4"/>
      <c r="BE8" s="4"/>
      <c r="BF8" s="4"/>
      <c r="BG8" s="4"/>
      <c r="BH8" s="4"/>
      <c r="BI8" s="4"/>
      <c r="BJ8" s="4"/>
      <c r="BK8" s="4"/>
      <c r="BL8" s="4"/>
      <c r="BM8" s="4"/>
      <c r="BN8" s="4"/>
      <c r="BO8" s="4"/>
      <c r="BP8" s="4"/>
      <c r="BQ8" s="4"/>
      <c r="BR8" s="4"/>
      <c r="BS8" s="4"/>
      <c r="BU8" s="7" t="s">
        <v>570</v>
      </c>
      <c r="BV8" s="7"/>
      <c r="BW8" s="6"/>
      <c r="BX8" s="6"/>
      <c r="BY8" s="6"/>
      <c r="BZ8" s="4"/>
      <c r="CA8" s="4"/>
      <c r="CB8" s="4"/>
      <c r="CC8" s="4"/>
      <c r="CD8" s="4"/>
      <c r="CE8" s="4"/>
      <c r="CF8" s="4"/>
      <c r="CG8" s="4"/>
      <c r="CH8" s="4"/>
      <c r="CI8" s="4"/>
      <c r="CJ8" s="4"/>
      <c r="CK8" s="4"/>
      <c r="CL8" s="4"/>
      <c r="CM8" s="4"/>
      <c r="CN8" s="4"/>
      <c r="CO8" s="4"/>
      <c r="CP8" s="4"/>
      <c r="CQ8" s="4"/>
      <c r="CS8" s="7" t="s">
        <v>570</v>
      </c>
      <c r="CT8" s="7"/>
      <c r="CU8" s="6"/>
      <c r="CV8" s="6"/>
      <c r="CW8" s="6"/>
      <c r="CX8" s="4"/>
      <c r="CY8" s="4"/>
      <c r="CZ8" s="4"/>
      <c r="DA8" s="4"/>
      <c r="DB8" s="4"/>
      <c r="DC8" s="4"/>
      <c r="DD8" s="4"/>
      <c r="DE8" s="4"/>
      <c r="DF8" s="4"/>
      <c r="DG8" s="4"/>
      <c r="DH8" s="4"/>
      <c r="DI8" s="4"/>
      <c r="DJ8" s="4"/>
      <c r="DK8" s="4"/>
      <c r="DL8" s="4"/>
      <c r="DM8" s="4"/>
      <c r="DN8" s="4"/>
      <c r="DO8" s="4"/>
      <c r="DQ8" s="7" t="s">
        <v>570</v>
      </c>
      <c r="DR8" s="7"/>
      <c r="DS8" s="6"/>
      <c r="DT8" s="6"/>
      <c r="DU8" s="6"/>
      <c r="DV8" s="4"/>
      <c r="DW8" s="4"/>
      <c r="DX8" s="4"/>
      <c r="DY8" s="4"/>
      <c r="DZ8" s="4"/>
      <c r="EA8" s="4"/>
      <c r="EB8" s="4"/>
      <c r="EC8" s="4"/>
      <c r="ED8" s="4"/>
      <c r="EE8" s="4"/>
      <c r="EF8" s="4"/>
      <c r="EG8" s="4"/>
      <c r="EH8" s="4"/>
      <c r="EI8" s="4"/>
      <c r="EJ8" s="4"/>
      <c r="EK8" s="4"/>
      <c r="EL8" s="4"/>
      <c r="EM8" s="4"/>
      <c r="EO8" s="7" t="s">
        <v>570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571</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571</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571</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571</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571</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571</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571</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35</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35</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35</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35</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35</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35</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423</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542</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542</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542</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542</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542</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542</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543</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543</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543</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543</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543</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543</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572</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572</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572</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572</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572</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572</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572</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35</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35</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35</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35</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35</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35</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423</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423</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423</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423</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423</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423</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423</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61</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61</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61</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61</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65</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65</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65</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65</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65</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65</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551</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551</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551</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551</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551</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551</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35</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423</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423</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423</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423</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423</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423</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61</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61</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61</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65</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65</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65</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551</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551</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551</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542</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542</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542</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542</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542</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542</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543</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543</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543</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543</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543</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543</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552</v>
      </c>
      <c r="B54" s="13"/>
      <c r="C54" s="19"/>
      <c r="D54" s="19"/>
      <c r="E54" s="19"/>
      <c r="F54" s="19"/>
      <c r="G54" s="19"/>
      <c r="H54" s="19"/>
      <c r="I54" s="19"/>
      <c r="J54" s="19"/>
      <c r="K54" s="19"/>
      <c r="L54" s="19"/>
      <c r="M54" s="19"/>
      <c r="N54" s="19"/>
      <c r="O54" s="13"/>
      <c r="P54" s="13"/>
      <c r="Q54" s="13"/>
      <c r="R54" s="13"/>
      <c r="S54" s="13"/>
      <c r="T54" s="13"/>
      <c r="U54" s="13"/>
      <c r="V54" s="13"/>
      <c r="W54" s="13"/>
      <c r="Y54" s="13" t="s">
        <v>552</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552</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552</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552</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552</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552</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573</v>
      </c>
      <c r="B8" s="7"/>
      <c r="C8" s="6"/>
      <c r="D8" s="6"/>
      <c r="E8" s="6"/>
      <c r="F8" s="4"/>
      <c r="G8" s="4"/>
      <c r="H8" s="4"/>
      <c r="I8" s="4"/>
      <c r="J8" s="4"/>
      <c r="K8" s="4"/>
      <c r="L8" s="4"/>
      <c r="M8" s="4"/>
      <c r="N8" s="4"/>
      <c r="O8" s="4"/>
      <c r="P8" s="4"/>
      <c r="Q8" s="4"/>
      <c r="R8" s="4"/>
      <c r="S8" s="4"/>
      <c r="T8" s="4"/>
      <c r="U8" s="4"/>
      <c r="V8" s="4"/>
      <c r="W8" s="4"/>
      <c r="Y8" s="7" t="s">
        <v>573</v>
      </c>
      <c r="Z8" s="7"/>
      <c r="AA8" s="6"/>
      <c r="AB8" s="6"/>
      <c r="AC8" s="6"/>
      <c r="AD8" s="4"/>
      <c r="AE8" s="4"/>
      <c r="AF8" s="4"/>
      <c r="AG8" s="4"/>
      <c r="AH8" s="4"/>
      <c r="AI8" s="4"/>
      <c r="AJ8" s="4"/>
      <c r="AK8" s="4"/>
      <c r="AL8" s="4"/>
      <c r="AM8" s="4"/>
      <c r="AN8" s="4"/>
      <c r="AO8" s="4"/>
      <c r="AP8" s="4"/>
      <c r="AQ8" s="4"/>
      <c r="AR8" s="4"/>
      <c r="AS8" s="4"/>
      <c r="AT8" s="4"/>
      <c r="AU8" s="4"/>
      <c r="AW8" s="7" t="s">
        <v>573</v>
      </c>
      <c r="AX8" s="7"/>
      <c r="AY8" s="6"/>
      <c r="AZ8" s="6"/>
      <c r="BA8" s="6"/>
      <c r="BB8" s="4"/>
      <c r="BC8" s="4"/>
      <c r="BD8" s="4"/>
      <c r="BE8" s="4"/>
      <c r="BF8" s="4"/>
      <c r="BG8" s="4"/>
      <c r="BH8" s="4"/>
      <c r="BI8" s="4"/>
      <c r="BJ8" s="4"/>
      <c r="BK8" s="4"/>
      <c r="BL8" s="4"/>
      <c r="BM8" s="4"/>
      <c r="BN8" s="4"/>
      <c r="BO8" s="4"/>
      <c r="BP8" s="4"/>
      <c r="BQ8" s="4"/>
      <c r="BR8" s="4"/>
      <c r="BS8" s="4"/>
      <c r="BU8" s="7" t="s">
        <v>573</v>
      </c>
      <c r="BV8" s="7"/>
      <c r="BW8" s="6"/>
      <c r="BX8" s="6"/>
      <c r="BY8" s="6"/>
      <c r="BZ8" s="4"/>
      <c r="CA8" s="4"/>
      <c r="CB8" s="4"/>
      <c r="CC8" s="4"/>
      <c r="CD8" s="4"/>
      <c r="CE8" s="4"/>
      <c r="CF8" s="4"/>
      <c r="CG8" s="4"/>
      <c r="CH8" s="4"/>
      <c r="CI8" s="4"/>
      <c r="CJ8" s="4"/>
      <c r="CK8" s="4"/>
      <c r="CL8" s="4"/>
      <c r="CM8" s="4"/>
      <c r="CN8" s="4"/>
      <c r="CO8" s="4"/>
      <c r="CP8" s="4"/>
      <c r="CQ8" s="4"/>
      <c r="CS8" s="7" t="s">
        <v>573</v>
      </c>
      <c r="CT8" s="7"/>
      <c r="CU8" s="6"/>
      <c r="CV8" s="6"/>
      <c r="CW8" s="6"/>
      <c r="CX8" s="4"/>
      <c r="CY8" s="4"/>
      <c r="CZ8" s="4"/>
      <c r="DA8" s="4"/>
      <c r="DB8" s="4"/>
      <c r="DC8" s="4"/>
      <c r="DD8" s="4"/>
      <c r="DE8" s="4"/>
      <c r="DF8" s="4"/>
      <c r="DG8" s="4"/>
      <c r="DH8" s="4"/>
      <c r="DI8" s="4"/>
      <c r="DJ8" s="4"/>
      <c r="DK8" s="4"/>
      <c r="DL8" s="4"/>
      <c r="DM8" s="4"/>
      <c r="DN8" s="4"/>
      <c r="DO8" s="4"/>
      <c r="DQ8" s="7" t="s">
        <v>573</v>
      </c>
      <c r="DR8" s="7"/>
      <c r="DS8" s="6"/>
      <c r="DT8" s="6"/>
      <c r="DU8" s="6"/>
      <c r="DV8" s="4"/>
      <c r="DW8" s="4"/>
      <c r="DX8" s="4"/>
      <c r="DY8" s="4"/>
      <c r="DZ8" s="4"/>
      <c r="EA8" s="4"/>
      <c r="EB8" s="4"/>
      <c r="EC8" s="4"/>
      <c r="ED8" s="4"/>
      <c r="EE8" s="4"/>
      <c r="EF8" s="4"/>
      <c r="EG8" s="4"/>
      <c r="EH8" s="4"/>
      <c r="EI8" s="4"/>
      <c r="EJ8" s="4"/>
      <c r="EK8" s="4"/>
      <c r="EL8" s="4"/>
      <c r="EM8" s="4"/>
      <c r="EO8" s="7" t="s">
        <v>573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574</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574</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574</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574</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574</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574</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574</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542</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542</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542</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542</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542</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542</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543</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543</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543</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543</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543</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543</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575</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575</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575</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575</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575</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575</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575</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542</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542</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542</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542</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542</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542</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543</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543</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543</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543</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543</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543</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576</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576</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576</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576</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576</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576</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576</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35</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35</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35</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35</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35</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35</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423</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423</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423</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423</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519</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519</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519</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519</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519</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519</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35</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35</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35</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35</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35</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35</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423</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423</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423</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423</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423</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519</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519</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519</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519</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519</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519</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542</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542</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542</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542</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542</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542</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543</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543</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543</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543</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543</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543</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577</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577</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577</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577</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577</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577</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577</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35</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35</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35</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35</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423</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423</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423</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423</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423</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423</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61</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61</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61</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65</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65</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65</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519</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519</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519</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423</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423</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423</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61</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65</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65</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519</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519</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519</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542</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542</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542</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542</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542</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542</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543</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543</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543</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543</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543</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543</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578</v>
      </c>
      <c r="B8" s="7"/>
      <c r="C8" s="6"/>
      <c r="D8" s="6"/>
      <c r="E8" s="6"/>
      <c r="F8" s="4"/>
      <c r="G8" s="4"/>
      <c r="H8" s="4"/>
      <c r="I8" s="4"/>
      <c r="J8" s="4"/>
      <c r="K8" s="4"/>
      <c r="L8" s="4"/>
      <c r="M8" s="4"/>
      <c r="N8" s="4"/>
      <c r="O8" s="4"/>
      <c r="P8" s="4"/>
      <c r="Q8" s="4"/>
      <c r="R8" s="4"/>
      <c r="S8" s="4"/>
      <c r="T8" s="4"/>
      <c r="U8" s="4"/>
      <c r="V8" s="4"/>
      <c r="W8" s="4"/>
      <c r="Y8" s="7" t="s">
        <v>578</v>
      </c>
      <c r="Z8" s="7"/>
      <c r="AA8" s="6"/>
      <c r="AB8" s="6"/>
      <c r="AC8" s="6"/>
      <c r="AD8" s="4"/>
      <c r="AE8" s="4"/>
      <c r="AF8" s="4"/>
      <c r="AG8" s="4"/>
      <c r="AH8" s="4"/>
      <c r="AI8" s="4"/>
      <c r="AJ8" s="4"/>
      <c r="AK8" s="4"/>
      <c r="AL8" s="4"/>
      <c r="AM8" s="4"/>
      <c r="AN8" s="4"/>
      <c r="AO8" s="4"/>
      <c r="AP8" s="4"/>
      <c r="AQ8" s="4"/>
      <c r="AR8" s="4"/>
      <c r="AS8" s="4"/>
      <c r="AT8" s="4"/>
      <c r="AU8" s="4"/>
      <c r="AW8" s="7" t="s">
        <v>578</v>
      </c>
      <c r="AX8" s="7"/>
      <c r="AY8" s="6"/>
      <c r="AZ8" s="6"/>
      <c r="BA8" s="6"/>
      <c r="BB8" s="4"/>
      <c r="BC8" s="4"/>
      <c r="BD8" s="4"/>
      <c r="BE8" s="4"/>
      <c r="BF8" s="4"/>
      <c r="BG8" s="4"/>
      <c r="BH8" s="4"/>
      <c r="BI8" s="4"/>
      <c r="BJ8" s="4"/>
      <c r="BK8" s="4"/>
      <c r="BL8" s="4"/>
      <c r="BM8" s="4"/>
      <c r="BN8" s="4"/>
      <c r="BO8" s="4"/>
      <c r="BP8" s="4"/>
      <c r="BQ8" s="4"/>
      <c r="BR8" s="4"/>
      <c r="BS8" s="4"/>
      <c r="BU8" s="7" t="s">
        <v>578</v>
      </c>
      <c r="BV8" s="7"/>
      <c r="BW8" s="6"/>
      <c r="BX8" s="6"/>
      <c r="BY8" s="6"/>
      <c r="BZ8" s="4"/>
      <c r="CA8" s="4"/>
      <c r="CB8" s="4"/>
      <c r="CC8" s="4"/>
      <c r="CD8" s="4"/>
      <c r="CE8" s="4"/>
      <c r="CF8" s="4"/>
      <c r="CG8" s="4"/>
      <c r="CH8" s="4"/>
      <c r="CI8" s="4"/>
      <c r="CJ8" s="4"/>
      <c r="CK8" s="4"/>
      <c r="CL8" s="4"/>
      <c r="CM8" s="4"/>
      <c r="CN8" s="4"/>
      <c r="CO8" s="4"/>
      <c r="CP8" s="4"/>
      <c r="CQ8" s="4"/>
      <c r="CS8" s="7" t="s">
        <v>578</v>
      </c>
      <c r="CT8" s="7"/>
      <c r="CU8" s="6"/>
      <c r="CV8" s="6"/>
      <c r="CW8" s="6"/>
      <c r="CX8" s="4"/>
      <c r="CY8" s="4"/>
      <c r="CZ8" s="4"/>
      <c r="DA8" s="4"/>
      <c r="DB8" s="4"/>
      <c r="DC8" s="4"/>
      <c r="DD8" s="4"/>
      <c r="DE8" s="4"/>
      <c r="DF8" s="4"/>
      <c r="DG8" s="4"/>
      <c r="DH8" s="4"/>
      <c r="DI8" s="4"/>
      <c r="DJ8" s="4"/>
      <c r="DK8" s="4"/>
      <c r="DL8" s="4"/>
      <c r="DM8" s="4"/>
      <c r="DN8" s="4"/>
      <c r="DO8" s="4"/>
      <c r="DQ8" s="7" t="s">
        <v>578</v>
      </c>
      <c r="DR8" s="7"/>
      <c r="DS8" s="6"/>
      <c r="DT8" s="6"/>
      <c r="DU8" s="6"/>
      <c r="DV8" s="4"/>
      <c r="DW8" s="4"/>
      <c r="DX8" s="4"/>
      <c r="DY8" s="4"/>
      <c r="DZ8" s="4"/>
      <c r="EA8" s="4"/>
      <c r="EB8" s="4"/>
      <c r="EC8" s="4"/>
      <c r="ED8" s="4"/>
      <c r="EE8" s="4"/>
      <c r="EF8" s="4"/>
      <c r="EG8" s="4"/>
      <c r="EH8" s="4"/>
      <c r="EI8" s="4"/>
      <c r="EJ8" s="4"/>
      <c r="EK8" s="4"/>
      <c r="EL8" s="4"/>
      <c r="EM8" s="4"/>
      <c r="EO8" s="7" t="s">
        <v>578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579</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579</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579</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579</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579</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579</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579</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35</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35</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35</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35</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35</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35</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423</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542</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542</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542</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542</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542</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542</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543</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543</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543</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543</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543</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543</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580</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580</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580</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580</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580</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580</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580</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35</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35</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35</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35</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35</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35</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423</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423</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423</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423</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423</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423</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423</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61</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61</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61</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65</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65</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65</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65</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551</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551</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551</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551</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551</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35</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423</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423</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423</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423</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423</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61</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61</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61</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61</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65</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65</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65</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65</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65</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551</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551</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551</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551</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551</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521</v>
      </c>
      <c r="C45" s="2"/>
      <c r="D45" s="2"/>
      <c r="E45" s="2"/>
      <c r="F45" s="2"/>
      <c r="G45" s="2"/>
      <c r="H45" s="2"/>
      <c r="I45" s="2"/>
      <c r="J45" s="2"/>
      <c r="K45" s="2"/>
      <c r="L45" s="2"/>
      <c r="M45" s="2"/>
      <c r="N45" s="2"/>
      <c r="O45" s="2"/>
      <c r="P45" s="2"/>
      <c r="Q45" s="2"/>
      <c r="R45" s="2"/>
      <c r="S45" s="2"/>
      <c r="T45" s="2"/>
      <c r="U45" s="2"/>
      <c r="V45" s="2"/>
      <c r="W45" s="2"/>
      <c r="Y45" s="1"/>
      <c r="Z45" s="14" t="s">
        <v>521</v>
      </c>
      <c r="AA45" s="2"/>
      <c r="AB45" s="2"/>
      <c r="AC45" s="2"/>
      <c r="AD45" s="2"/>
      <c r="AE45" s="2"/>
      <c r="AF45" s="2"/>
      <c r="AG45" s="2"/>
      <c r="AH45" s="2"/>
      <c r="AI45" s="2"/>
      <c r="AJ45" s="2"/>
      <c r="AK45" s="2"/>
      <c r="AL45" s="2"/>
      <c r="AM45" s="2"/>
      <c r="AN45" s="2"/>
      <c r="AO45" s="2"/>
      <c r="AP45" s="2"/>
      <c r="AQ45" s="2"/>
      <c r="AR45" s="2"/>
      <c r="AS45" s="2"/>
      <c r="AT45" s="2"/>
      <c r="AU45" s="2"/>
      <c r="AW45" s="1"/>
      <c r="AX45" s="14" t="s">
        <v>521</v>
      </c>
      <c r="AY45" s="2"/>
      <c r="AZ45" s="2"/>
      <c r="BA45" s="2"/>
      <c r="BB45" s="2"/>
      <c r="BC45" s="2"/>
      <c r="BD45" s="2"/>
      <c r="BE45" s="2"/>
      <c r="BF45" s="2"/>
      <c r="BG45" s="2"/>
      <c r="BH45" s="2"/>
      <c r="BI45" s="2"/>
      <c r="BJ45" s="2"/>
      <c r="BK45" s="2"/>
      <c r="BL45" s="2"/>
      <c r="BM45" s="2"/>
      <c r="BN45" s="2"/>
      <c r="BO45" s="2"/>
      <c r="BP45" s="2"/>
      <c r="BQ45" s="2"/>
      <c r="BR45" s="2"/>
      <c r="BS45" s="2"/>
      <c r="BU45" s="1"/>
      <c r="BV45" s="14" t="s">
        <v>521</v>
      </c>
      <c r="BW45" s="2"/>
      <c r="BX45" s="2"/>
      <c r="BY45" s="2"/>
      <c r="BZ45" s="2"/>
      <c r="CA45" s="2"/>
      <c r="CB45" s="2"/>
      <c r="CC45" s="2"/>
      <c r="CD45" s="2"/>
      <c r="CE45" s="2"/>
      <c r="CF45" s="2"/>
      <c r="CG45" s="2"/>
      <c r="CH45" s="2"/>
      <c r="CI45" s="2"/>
      <c r="CJ45" s="2"/>
      <c r="CK45" s="2"/>
      <c r="CL45" s="2"/>
      <c r="CM45" s="2"/>
      <c r="CN45" s="2"/>
      <c r="CO45" s="2"/>
      <c r="CP45" s="2"/>
      <c r="CQ45" s="2"/>
      <c r="CS45" s="1"/>
      <c r="CT45" s="14" t="s">
        <v>521</v>
      </c>
      <c r="CU45" s="2"/>
      <c r="CV45" s="2"/>
      <c r="CW45" s="2"/>
      <c r="CX45" s="2"/>
      <c r="CY45" s="2"/>
      <c r="CZ45" s="2"/>
      <c r="DA45" s="2"/>
      <c r="DB45" s="2"/>
      <c r="DC45" s="2"/>
      <c r="DD45" s="2"/>
      <c r="DE45" s="2"/>
      <c r="DF45" s="2"/>
      <c r="DG45" s="2"/>
      <c r="DH45" s="2"/>
      <c r="DI45" s="2"/>
      <c r="DJ45" s="2"/>
      <c r="DK45" s="2"/>
      <c r="DL45" s="2"/>
      <c r="DM45" s="2"/>
      <c r="DN45" s="2"/>
      <c r="DO45" s="2"/>
      <c r="DQ45" s="1"/>
      <c r="DR45" s="14" t="s">
        <v>521</v>
      </c>
      <c r="DS45" s="2"/>
      <c r="DT45" s="2"/>
      <c r="DU45" s="2"/>
      <c r="DV45" s="2"/>
      <c r="DW45" s="2"/>
      <c r="DX45" s="2"/>
      <c r="DY45" s="2"/>
      <c r="DZ45" s="2"/>
      <c r="EA45" s="2"/>
      <c r="EB45" s="2"/>
      <c r="EC45" s="2"/>
      <c r="ED45" s="2"/>
      <c r="EE45" s="2"/>
      <c r="EF45" s="2"/>
      <c r="EG45" s="2"/>
      <c r="EH45" s="2"/>
      <c r="EI45" s="2"/>
      <c r="EJ45" s="2"/>
      <c r="EK45" s="2"/>
      <c r="EL45" s="2"/>
      <c r="EM45" s="2"/>
      <c r="EO45" s="1"/>
      <c r="EP45" s="14" t="s">
        <v>521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542</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542</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542</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542</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542</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542</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543</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543</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543</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543</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543</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543</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552</v>
      </c>
      <c r="B54" s="13"/>
      <c r="C54" s="19"/>
      <c r="D54" s="19"/>
      <c r="E54" s="19"/>
      <c r="F54" s="19"/>
      <c r="G54" s="19"/>
      <c r="H54" s="19"/>
      <c r="I54" s="19"/>
      <c r="J54" s="19"/>
      <c r="K54" s="19"/>
      <c r="L54" s="19"/>
      <c r="M54" s="19"/>
      <c r="N54" s="19"/>
      <c r="O54" s="13"/>
      <c r="P54" s="13"/>
      <c r="Q54" s="13"/>
      <c r="R54" s="13"/>
      <c r="S54" s="13"/>
      <c r="T54" s="13"/>
      <c r="U54" s="13"/>
      <c r="V54" s="13"/>
      <c r="W54" s="13"/>
      <c r="Y54" s="13" t="s">
        <v>552</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552</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552</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552</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552</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552</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581</v>
      </c>
      <c r="B8" s="7"/>
      <c r="C8" s="6"/>
      <c r="D8" s="6"/>
      <c r="E8" s="6"/>
      <c r="F8" s="4"/>
      <c r="G8" s="4"/>
      <c r="H8" s="4"/>
      <c r="I8" s="4"/>
      <c r="J8" s="4"/>
      <c r="K8" s="4"/>
      <c r="L8" s="4"/>
      <c r="M8" s="4"/>
      <c r="N8" s="4"/>
      <c r="O8" s="4"/>
      <c r="P8" s="4"/>
      <c r="Q8" s="4"/>
      <c r="R8" s="4"/>
      <c r="S8" s="4"/>
      <c r="T8" s="4"/>
      <c r="U8" s="4"/>
      <c r="V8" s="4"/>
      <c r="W8" s="4"/>
      <c r="Y8" s="7" t="s">
        <v>581</v>
      </c>
      <c r="Z8" s="7"/>
      <c r="AA8" s="6"/>
      <c r="AB8" s="6"/>
      <c r="AC8" s="6"/>
      <c r="AD8" s="4"/>
      <c r="AE8" s="4"/>
      <c r="AF8" s="4"/>
      <c r="AG8" s="4"/>
      <c r="AH8" s="4"/>
      <c r="AI8" s="4"/>
      <c r="AJ8" s="4"/>
      <c r="AK8" s="4"/>
      <c r="AL8" s="4"/>
      <c r="AM8" s="4"/>
      <c r="AN8" s="4"/>
      <c r="AO8" s="4"/>
      <c r="AP8" s="4"/>
      <c r="AQ8" s="4"/>
      <c r="AR8" s="4"/>
      <c r="AS8" s="4"/>
      <c r="AT8" s="4"/>
      <c r="AU8" s="4"/>
      <c r="AW8" s="7" t="s">
        <v>581</v>
      </c>
      <c r="AX8" s="7"/>
      <c r="AY8" s="6"/>
      <c r="AZ8" s="6"/>
      <c r="BA8" s="6"/>
      <c r="BB8" s="4"/>
      <c r="BC8" s="4"/>
      <c r="BD8" s="4"/>
      <c r="BE8" s="4"/>
      <c r="BF8" s="4"/>
      <c r="BG8" s="4"/>
      <c r="BH8" s="4"/>
      <c r="BI8" s="4"/>
      <c r="BJ8" s="4"/>
      <c r="BK8" s="4"/>
      <c r="BL8" s="4"/>
      <c r="BM8" s="4"/>
      <c r="BN8" s="4"/>
      <c r="BO8" s="4"/>
      <c r="BP8" s="4"/>
      <c r="BQ8" s="4"/>
      <c r="BR8" s="4"/>
      <c r="BS8" s="4"/>
      <c r="BU8" s="7" t="s">
        <v>581</v>
      </c>
      <c r="BV8" s="7"/>
      <c r="BW8" s="6"/>
      <c r="BX8" s="6"/>
      <c r="BY8" s="6"/>
      <c r="BZ8" s="4"/>
      <c r="CA8" s="4"/>
      <c r="CB8" s="4"/>
      <c r="CC8" s="4"/>
      <c r="CD8" s="4"/>
      <c r="CE8" s="4"/>
      <c r="CF8" s="4"/>
      <c r="CG8" s="4"/>
      <c r="CH8" s="4"/>
      <c r="CI8" s="4"/>
      <c r="CJ8" s="4"/>
      <c r="CK8" s="4"/>
      <c r="CL8" s="4"/>
      <c r="CM8" s="4"/>
      <c r="CN8" s="4"/>
      <c r="CO8" s="4"/>
      <c r="CP8" s="4"/>
      <c r="CQ8" s="4"/>
      <c r="CS8" s="7" t="s">
        <v>581</v>
      </c>
      <c r="CT8" s="7"/>
      <c r="CU8" s="6"/>
      <c r="CV8" s="6"/>
      <c r="CW8" s="6"/>
      <c r="CX8" s="4"/>
      <c r="CY8" s="4"/>
      <c r="CZ8" s="4"/>
      <c r="DA8" s="4"/>
      <c r="DB8" s="4"/>
      <c r="DC8" s="4"/>
      <c r="DD8" s="4"/>
      <c r="DE8" s="4"/>
      <c r="DF8" s="4"/>
      <c r="DG8" s="4"/>
      <c r="DH8" s="4"/>
      <c r="DI8" s="4"/>
      <c r="DJ8" s="4"/>
      <c r="DK8" s="4"/>
      <c r="DL8" s="4"/>
      <c r="DM8" s="4"/>
      <c r="DN8" s="4"/>
      <c r="DO8" s="4"/>
      <c r="DQ8" s="7" t="s">
        <v>581</v>
      </c>
      <c r="DR8" s="7"/>
      <c r="DS8" s="6"/>
      <c r="DT8" s="6"/>
      <c r="DU8" s="6"/>
      <c r="DV8" s="4"/>
      <c r="DW8" s="4"/>
      <c r="DX8" s="4"/>
      <c r="DY8" s="4"/>
      <c r="DZ8" s="4"/>
      <c r="EA8" s="4"/>
      <c r="EB8" s="4"/>
      <c r="EC8" s="4"/>
      <c r="ED8" s="4"/>
      <c r="EE8" s="4"/>
      <c r="EF8" s="4"/>
      <c r="EG8" s="4"/>
      <c r="EH8" s="4"/>
      <c r="EI8" s="4"/>
      <c r="EJ8" s="4"/>
      <c r="EK8" s="4"/>
      <c r="EL8" s="4"/>
      <c r="EM8" s="4"/>
      <c r="EO8" s="7" t="s">
        <v>581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582</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582</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582</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582</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582</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582</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582</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542</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542</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542</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542</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542</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542</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543</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543</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543</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543</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543</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543</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583</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583</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583</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583</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583</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583</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583</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542</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542</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542</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542</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542</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542</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543</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543</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543</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543</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543</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543</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584</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584</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584</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584</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584</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584</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584</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35</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35</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35</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519</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35</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519</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519</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519</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519</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519</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519</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542</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542</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542</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542</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542</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542</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543</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543</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543</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543</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543</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543</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543</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585</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585</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585</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585</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585</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585</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585</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423</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423</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423</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423</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423</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61</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519</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519</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61</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65</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519</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519</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542</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542</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542</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542</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542</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542</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543</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543</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543</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543</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543</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543</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586</v>
      </c>
      <c r="B8" s="7"/>
      <c r="C8" s="6"/>
      <c r="D8" s="6"/>
      <c r="E8" s="6"/>
      <c r="F8" s="4"/>
      <c r="G8" s="4"/>
      <c r="H8" s="4"/>
      <c r="I8" s="4"/>
      <c r="J8" s="4"/>
      <c r="K8" s="4"/>
      <c r="L8" s="4"/>
      <c r="M8" s="4"/>
      <c r="N8" s="4"/>
      <c r="O8" s="4"/>
      <c r="P8" s="4"/>
      <c r="Q8" s="4"/>
      <c r="R8" s="4"/>
      <c r="S8" s="4"/>
      <c r="T8" s="4"/>
      <c r="U8" s="4"/>
      <c r="V8" s="4"/>
      <c r="W8" s="4"/>
      <c r="Y8" s="7" t="s">
        <v>586</v>
      </c>
      <c r="Z8" s="7"/>
      <c r="AA8" s="6"/>
      <c r="AB8" s="6"/>
      <c r="AC8" s="6"/>
      <c r="AD8" s="4"/>
      <c r="AE8" s="4"/>
      <c r="AF8" s="4"/>
      <c r="AG8" s="4"/>
      <c r="AH8" s="4"/>
      <c r="AI8" s="4"/>
      <c r="AJ8" s="4"/>
      <c r="AK8" s="4"/>
      <c r="AL8" s="4"/>
      <c r="AM8" s="4"/>
      <c r="AN8" s="4"/>
      <c r="AO8" s="4"/>
      <c r="AP8" s="4"/>
      <c r="AQ8" s="4"/>
      <c r="AR8" s="4"/>
      <c r="AS8" s="4"/>
      <c r="AT8" s="4"/>
      <c r="AU8" s="4"/>
      <c r="AW8" s="7" t="s">
        <v>586</v>
      </c>
      <c r="AX8" s="7"/>
      <c r="AY8" s="6"/>
      <c r="AZ8" s="6"/>
      <c r="BA8" s="6"/>
      <c r="BB8" s="4"/>
      <c r="BC8" s="4"/>
      <c r="BD8" s="4"/>
      <c r="BE8" s="4"/>
      <c r="BF8" s="4"/>
      <c r="BG8" s="4"/>
      <c r="BH8" s="4"/>
      <c r="BI8" s="4"/>
      <c r="BJ8" s="4"/>
      <c r="BK8" s="4"/>
      <c r="BL8" s="4"/>
      <c r="BM8" s="4"/>
      <c r="BN8" s="4"/>
      <c r="BO8" s="4"/>
      <c r="BP8" s="4"/>
      <c r="BQ8" s="4"/>
      <c r="BR8" s="4"/>
      <c r="BS8" s="4"/>
      <c r="BU8" s="7" t="s">
        <v>586</v>
      </c>
      <c r="BV8" s="7"/>
      <c r="BW8" s="6"/>
      <c r="BX8" s="6"/>
      <c r="BY8" s="6"/>
      <c r="BZ8" s="4"/>
      <c r="CA8" s="4"/>
      <c r="CB8" s="4"/>
      <c r="CC8" s="4"/>
      <c r="CD8" s="4"/>
      <c r="CE8" s="4"/>
      <c r="CF8" s="4"/>
      <c r="CG8" s="4"/>
      <c r="CH8" s="4"/>
      <c r="CI8" s="4"/>
      <c r="CJ8" s="4"/>
      <c r="CK8" s="4"/>
      <c r="CL8" s="4"/>
      <c r="CM8" s="4"/>
      <c r="CN8" s="4"/>
      <c r="CO8" s="4"/>
      <c r="CP8" s="4"/>
      <c r="CQ8" s="4"/>
      <c r="CS8" s="7" t="s">
        <v>586</v>
      </c>
      <c r="CT8" s="7"/>
      <c r="CU8" s="6"/>
      <c r="CV8" s="6"/>
      <c r="CW8" s="6"/>
      <c r="CX8" s="4"/>
      <c r="CY8" s="4"/>
      <c r="CZ8" s="4"/>
      <c r="DA8" s="4"/>
      <c r="DB8" s="4"/>
      <c r="DC8" s="4"/>
      <c r="DD8" s="4"/>
      <c r="DE8" s="4"/>
      <c r="DF8" s="4"/>
      <c r="DG8" s="4"/>
      <c r="DH8" s="4"/>
      <c r="DI8" s="4"/>
      <c r="DJ8" s="4"/>
      <c r="DK8" s="4"/>
      <c r="DL8" s="4"/>
      <c r="DM8" s="4"/>
      <c r="DN8" s="4"/>
      <c r="DO8" s="4"/>
      <c r="DQ8" s="7" t="s">
        <v>586</v>
      </c>
      <c r="DR8" s="7"/>
      <c r="DS8" s="6"/>
      <c r="DT8" s="6"/>
      <c r="DU8" s="6"/>
      <c r="DV8" s="4"/>
      <c r="DW8" s="4"/>
      <c r="DX8" s="4"/>
      <c r="DY8" s="4"/>
      <c r="DZ8" s="4"/>
      <c r="EA8" s="4"/>
      <c r="EB8" s="4"/>
      <c r="EC8" s="4"/>
      <c r="ED8" s="4"/>
      <c r="EE8" s="4"/>
      <c r="EF8" s="4"/>
      <c r="EG8" s="4"/>
      <c r="EH8" s="4"/>
      <c r="EI8" s="4"/>
      <c r="EJ8" s="4"/>
      <c r="EK8" s="4"/>
      <c r="EL8" s="4"/>
      <c r="EM8" s="4"/>
      <c r="EO8" s="7" t="s">
        <v>586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587</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587</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587</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587</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587</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587</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587</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35</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35</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35</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542</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542</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542</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542</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542</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542</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543</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543</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543</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543</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543</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543</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588</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588</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588</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588</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588</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588</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588</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35</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35</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35</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35</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423</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423</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423</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423</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423</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423</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423</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61</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61</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61</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65</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65</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551</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551</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551</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551</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423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61</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61</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65</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65</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65</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551</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551</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542</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542</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542</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542</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542</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542</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543</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543</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543</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543</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543</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543</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552</v>
      </c>
      <c r="B54" s="13"/>
      <c r="C54" s="19"/>
      <c r="D54" s="19"/>
      <c r="E54" s="19"/>
      <c r="F54" s="19"/>
      <c r="G54" s="19"/>
      <c r="H54" s="19"/>
      <c r="I54" s="19"/>
      <c r="J54" s="19"/>
      <c r="K54" s="19"/>
      <c r="L54" s="19"/>
      <c r="M54" s="19"/>
      <c r="N54" s="19"/>
      <c r="O54" s="13"/>
      <c r="P54" s="13"/>
      <c r="Q54" s="13"/>
      <c r="R54" s="13"/>
      <c r="S54" s="13"/>
      <c r="T54" s="13"/>
      <c r="U54" s="13"/>
      <c r="V54" s="13"/>
      <c r="W54" s="13"/>
      <c r="Y54" s="13" t="s">
        <v>552</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552</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552</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552</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552</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552</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589</v>
      </c>
      <c r="B8" s="7"/>
      <c r="C8" s="6"/>
      <c r="D8" s="6"/>
      <c r="E8" s="6"/>
      <c r="F8" s="4"/>
      <c r="G8" s="4"/>
      <c r="H8" s="4"/>
      <c r="I8" s="4"/>
      <c r="J8" s="4"/>
      <c r="K8" s="4"/>
      <c r="L8" s="4"/>
      <c r="M8" s="4"/>
      <c r="N8" s="4"/>
      <c r="O8" s="4"/>
      <c r="P8" s="4"/>
      <c r="Q8" s="4"/>
      <c r="R8" s="4"/>
      <c r="S8" s="4"/>
      <c r="T8" s="4"/>
      <c r="U8" s="4"/>
      <c r="V8" s="4"/>
      <c r="W8" s="4"/>
      <c r="Y8" s="7" t="s">
        <v>589</v>
      </c>
      <c r="Z8" s="7"/>
      <c r="AA8" s="6"/>
      <c r="AB8" s="6"/>
      <c r="AC8" s="6"/>
      <c r="AD8" s="4"/>
      <c r="AE8" s="4"/>
      <c r="AF8" s="4"/>
      <c r="AG8" s="4"/>
      <c r="AH8" s="4"/>
      <c r="AI8" s="4"/>
      <c r="AJ8" s="4"/>
      <c r="AK8" s="4"/>
      <c r="AL8" s="4"/>
      <c r="AM8" s="4"/>
      <c r="AN8" s="4"/>
      <c r="AO8" s="4"/>
      <c r="AP8" s="4"/>
      <c r="AQ8" s="4"/>
      <c r="AR8" s="4"/>
      <c r="AS8" s="4"/>
      <c r="AT8" s="4"/>
      <c r="AU8" s="4"/>
      <c r="AW8" s="7" t="s">
        <v>589</v>
      </c>
      <c r="AX8" s="7"/>
      <c r="AY8" s="6"/>
      <c r="AZ8" s="6"/>
      <c r="BA8" s="6"/>
      <c r="BB8" s="4"/>
      <c r="BC8" s="4"/>
      <c r="BD8" s="4"/>
      <c r="BE8" s="4"/>
      <c r="BF8" s="4"/>
      <c r="BG8" s="4"/>
      <c r="BH8" s="4"/>
      <c r="BI8" s="4"/>
      <c r="BJ8" s="4"/>
      <c r="BK8" s="4"/>
      <c r="BL8" s="4"/>
      <c r="BM8" s="4"/>
      <c r="BN8" s="4"/>
      <c r="BO8" s="4"/>
      <c r="BP8" s="4"/>
      <c r="BQ8" s="4"/>
      <c r="BR8" s="4"/>
      <c r="BS8" s="4"/>
      <c r="BU8" s="7" t="s">
        <v>589</v>
      </c>
      <c r="BV8" s="7"/>
      <c r="BW8" s="6"/>
      <c r="BX8" s="6"/>
      <c r="BY8" s="6"/>
      <c r="BZ8" s="4"/>
      <c r="CA8" s="4"/>
      <c r="CB8" s="4"/>
      <c r="CC8" s="4"/>
      <c r="CD8" s="4"/>
      <c r="CE8" s="4"/>
      <c r="CF8" s="4"/>
      <c r="CG8" s="4"/>
      <c r="CH8" s="4"/>
      <c r="CI8" s="4"/>
      <c r="CJ8" s="4"/>
      <c r="CK8" s="4"/>
      <c r="CL8" s="4"/>
      <c r="CM8" s="4"/>
      <c r="CN8" s="4"/>
      <c r="CO8" s="4"/>
      <c r="CP8" s="4"/>
      <c r="CQ8" s="4"/>
      <c r="CS8" s="7" t="s">
        <v>589</v>
      </c>
      <c r="CT8" s="7"/>
      <c r="CU8" s="6"/>
      <c r="CV8" s="6"/>
      <c r="CW8" s="6"/>
      <c r="CX8" s="4"/>
      <c r="CY8" s="4"/>
      <c r="CZ8" s="4"/>
      <c r="DA8" s="4"/>
      <c r="DB8" s="4"/>
      <c r="DC8" s="4"/>
      <c r="DD8" s="4"/>
      <c r="DE8" s="4"/>
      <c r="DF8" s="4"/>
      <c r="DG8" s="4"/>
      <c r="DH8" s="4"/>
      <c r="DI8" s="4"/>
      <c r="DJ8" s="4"/>
      <c r="DK8" s="4"/>
      <c r="DL8" s="4"/>
      <c r="DM8" s="4"/>
      <c r="DN8" s="4"/>
      <c r="DO8" s="4"/>
      <c r="DQ8" s="7" t="s">
        <v>589</v>
      </c>
      <c r="DR8" s="7"/>
      <c r="DS8" s="6"/>
      <c r="DT8" s="6"/>
      <c r="DU8" s="6"/>
      <c r="DV8" s="4"/>
      <c r="DW8" s="4"/>
      <c r="DX8" s="4"/>
      <c r="DY8" s="4"/>
      <c r="DZ8" s="4"/>
      <c r="EA8" s="4"/>
      <c r="EB8" s="4"/>
      <c r="EC8" s="4"/>
      <c r="ED8" s="4"/>
      <c r="EE8" s="4"/>
      <c r="EF8" s="4"/>
      <c r="EG8" s="4"/>
      <c r="EH8" s="4"/>
      <c r="EI8" s="4"/>
      <c r="EJ8" s="4"/>
      <c r="EK8" s="4"/>
      <c r="EL8" s="4"/>
      <c r="EM8" s="4"/>
      <c r="EO8" s="7" t="s">
        <v>589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590</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590</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590</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590</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590</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590</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590</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542</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542</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542</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542</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542</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542</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543</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543</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543</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543</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543</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543</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591</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591</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591</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591</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591</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591</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591</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542</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542</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542</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542</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542</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542</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543</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543</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543</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543</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543</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543</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592</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592</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592</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592</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592</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592</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592</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35</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35</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35</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35</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35</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35</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423</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519</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519</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519</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35</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35</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35</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35</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35</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35</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423</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423</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423</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423</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423</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519</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519</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519</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519</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519</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519</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542</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542</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542</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542</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542</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542</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543</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543</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543</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543</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543</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543</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593</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593</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593</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593</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593</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593</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593</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35</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423</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423</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423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423</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423</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423</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61</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61</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65</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65</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519</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519</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519</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61</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65</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519</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519</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542</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542</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542</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542</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542</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542</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543</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543</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543</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543</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543</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543</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594</v>
      </c>
      <c r="B8" s="7"/>
      <c r="C8" s="6"/>
      <c r="D8" s="6"/>
      <c r="E8" s="6"/>
      <c r="F8" s="4"/>
      <c r="G8" s="4"/>
      <c r="H8" s="4"/>
      <c r="I8" s="4"/>
      <c r="J8" s="4"/>
      <c r="K8" s="4"/>
      <c r="L8" s="4"/>
      <c r="M8" s="4"/>
      <c r="N8" s="4"/>
      <c r="O8" s="4"/>
      <c r="P8" s="4"/>
      <c r="Q8" s="4"/>
      <c r="R8" s="4"/>
      <c r="S8" s="4"/>
      <c r="T8" s="4"/>
      <c r="U8" s="4"/>
      <c r="V8" s="4"/>
      <c r="W8" s="4"/>
      <c r="Y8" s="7" t="s">
        <v>594</v>
      </c>
      <c r="Z8" s="7"/>
      <c r="AA8" s="6"/>
      <c r="AB8" s="6"/>
      <c r="AC8" s="6"/>
      <c r="AD8" s="4"/>
      <c r="AE8" s="4"/>
      <c r="AF8" s="4"/>
      <c r="AG8" s="4"/>
      <c r="AH8" s="4"/>
      <c r="AI8" s="4"/>
      <c r="AJ8" s="4"/>
      <c r="AK8" s="4"/>
      <c r="AL8" s="4"/>
      <c r="AM8" s="4"/>
      <c r="AN8" s="4"/>
      <c r="AO8" s="4"/>
      <c r="AP8" s="4"/>
      <c r="AQ8" s="4"/>
      <c r="AR8" s="4"/>
      <c r="AS8" s="4"/>
      <c r="AT8" s="4"/>
      <c r="AU8" s="4"/>
      <c r="AW8" s="7" t="s">
        <v>594</v>
      </c>
      <c r="AX8" s="7"/>
      <c r="AY8" s="6"/>
      <c r="AZ8" s="6"/>
      <c r="BA8" s="6"/>
      <c r="BB8" s="4"/>
      <c r="BC8" s="4"/>
      <c r="BD8" s="4"/>
      <c r="BE8" s="4"/>
      <c r="BF8" s="4"/>
      <c r="BG8" s="4"/>
      <c r="BH8" s="4"/>
      <c r="BI8" s="4"/>
      <c r="BJ8" s="4"/>
      <c r="BK8" s="4"/>
      <c r="BL8" s="4"/>
      <c r="BM8" s="4"/>
      <c r="BN8" s="4"/>
      <c r="BO8" s="4"/>
      <c r="BP8" s="4"/>
      <c r="BQ8" s="4"/>
      <c r="BR8" s="4"/>
      <c r="BS8" s="4"/>
      <c r="BU8" s="7" t="s">
        <v>594</v>
      </c>
      <c r="BV8" s="7"/>
      <c r="BW8" s="6"/>
      <c r="BX8" s="6"/>
      <c r="BY8" s="6"/>
      <c r="BZ8" s="4"/>
      <c r="CA8" s="4"/>
      <c r="CB8" s="4"/>
      <c r="CC8" s="4"/>
      <c r="CD8" s="4"/>
      <c r="CE8" s="4"/>
      <c r="CF8" s="4"/>
      <c r="CG8" s="4"/>
      <c r="CH8" s="4"/>
      <c r="CI8" s="4"/>
      <c r="CJ8" s="4"/>
      <c r="CK8" s="4"/>
      <c r="CL8" s="4"/>
      <c r="CM8" s="4"/>
      <c r="CN8" s="4"/>
      <c r="CO8" s="4"/>
      <c r="CP8" s="4"/>
      <c r="CQ8" s="4"/>
      <c r="CS8" s="7" t="s">
        <v>594</v>
      </c>
      <c r="CT8" s="7"/>
      <c r="CU8" s="6"/>
      <c r="CV8" s="6"/>
      <c r="CW8" s="6"/>
      <c r="CX8" s="4"/>
      <c r="CY8" s="4"/>
      <c r="CZ8" s="4"/>
      <c r="DA8" s="4"/>
      <c r="DB8" s="4"/>
      <c r="DC8" s="4"/>
      <c r="DD8" s="4"/>
      <c r="DE8" s="4"/>
      <c r="DF8" s="4"/>
      <c r="DG8" s="4"/>
      <c r="DH8" s="4"/>
      <c r="DI8" s="4"/>
      <c r="DJ8" s="4"/>
      <c r="DK8" s="4"/>
      <c r="DL8" s="4"/>
      <c r="DM8" s="4"/>
      <c r="DN8" s="4"/>
      <c r="DO8" s="4"/>
      <c r="DQ8" s="7" t="s">
        <v>594</v>
      </c>
      <c r="DR8" s="7"/>
      <c r="DS8" s="6"/>
      <c r="DT8" s="6"/>
      <c r="DU8" s="6"/>
      <c r="DV8" s="4"/>
      <c r="DW8" s="4"/>
      <c r="DX8" s="4"/>
      <c r="DY8" s="4"/>
      <c r="DZ8" s="4"/>
      <c r="EA8" s="4"/>
      <c r="EB8" s="4"/>
      <c r="EC8" s="4"/>
      <c r="ED8" s="4"/>
      <c r="EE8" s="4"/>
      <c r="EF8" s="4"/>
      <c r="EG8" s="4"/>
      <c r="EH8" s="4"/>
      <c r="EI8" s="4"/>
      <c r="EJ8" s="4"/>
      <c r="EK8" s="4"/>
      <c r="EL8" s="4"/>
      <c r="EM8" s="4"/>
      <c r="EO8" s="7" t="s">
        <v>594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595</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595</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595</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595</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595</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595</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595</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35</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35</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35</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35</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35</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35</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423</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542</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542</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542</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542</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542</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542</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543</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543</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543</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543</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543</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543</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596</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596</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596</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596</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596</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596</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596</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35</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35</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35</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35</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35</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35</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423</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423</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423</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423</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423</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423</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423</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61</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61</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61</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65</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65</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65</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65</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551</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551</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551</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551</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423</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423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423</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61</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61</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65</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65</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65</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551</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551</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542</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542</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542</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542</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542</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542</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543</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543</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543</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543</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543</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543</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597</v>
      </c>
      <c r="B8" s="7"/>
      <c r="C8" s="6"/>
      <c r="D8" s="6"/>
      <c r="E8" s="6"/>
      <c r="F8" s="4"/>
      <c r="G8" s="4"/>
      <c r="H8" s="4"/>
      <c r="I8" s="4"/>
      <c r="J8" s="4"/>
      <c r="K8" s="4"/>
      <c r="L8" s="4"/>
      <c r="M8" s="4"/>
      <c r="N8" s="4"/>
      <c r="O8" s="4"/>
      <c r="P8" s="4"/>
      <c r="Q8" s="4"/>
      <c r="R8" s="4"/>
      <c r="S8" s="4"/>
      <c r="T8" s="4"/>
      <c r="U8" s="4"/>
      <c r="V8" s="4"/>
      <c r="W8" s="4"/>
      <c r="Y8" s="7" t="s">
        <v>597</v>
      </c>
      <c r="Z8" s="7"/>
      <c r="AA8" s="6"/>
      <c r="AB8" s="6"/>
      <c r="AC8" s="6"/>
      <c r="AD8" s="4"/>
      <c r="AE8" s="4"/>
      <c r="AF8" s="4"/>
      <c r="AG8" s="4"/>
      <c r="AH8" s="4"/>
      <c r="AI8" s="4"/>
      <c r="AJ8" s="4"/>
      <c r="AK8" s="4"/>
      <c r="AL8" s="4"/>
      <c r="AM8" s="4"/>
      <c r="AN8" s="4"/>
      <c r="AO8" s="4"/>
      <c r="AP8" s="4"/>
      <c r="AQ8" s="4"/>
      <c r="AR8" s="4"/>
      <c r="AS8" s="4"/>
      <c r="AT8" s="4"/>
      <c r="AU8" s="4"/>
      <c r="AW8" s="7" t="s">
        <v>597</v>
      </c>
      <c r="AX8" s="7"/>
      <c r="AY8" s="6"/>
      <c r="AZ8" s="6"/>
      <c r="BA8" s="6"/>
      <c r="BB8" s="4"/>
      <c r="BC8" s="4"/>
      <c r="BD8" s="4"/>
      <c r="BE8" s="4"/>
      <c r="BF8" s="4"/>
      <c r="BG8" s="4"/>
      <c r="BH8" s="4"/>
      <c r="BI8" s="4"/>
      <c r="BJ8" s="4"/>
      <c r="BK8" s="4"/>
      <c r="BL8" s="4"/>
      <c r="BM8" s="4"/>
      <c r="BN8" s="4"/>
      <c r="BO8" s="4"/>
      <c r="BP8" s="4"/>
      <c r="BQ8" s="4"/>
      <c r="BR8" s="4"/>
      <c r="BS8" s="4"/>
      <c r="BU8" s="7" t="s">
        <v>597</v>
      </c>
      <c r="BV8" s="7"/>
      <c r="BW8" s="6"/>
      <c r="BX8" s="6"/>
      <c r="BY8" s="6"/>
      <c r="BZ8" s="4"/>
      <c r="CA8" s="4"/>
      <c r="CB8" s="4"/>
      <c r="CC8" s="4"/>
      <c r="CD8" s="4"/>
      <c r="CE8" s="4"/>
      <c r="CF8" s="4"/>
      <c r="CG8" s="4"/>
      <c r="CH8" s="4"/>
      <c r="CI8" s="4"/>
      <c r="CJ8" s="4"/>
      <c r="CK8" s="4"/>
      <c r="CL8" s="4"/>
      <c r="CM8" s="4"/>
      <c r="CN8" s="4"/>
      <c r="CO8" s="4"/>
      <c r="CP8" s="4"/>
      <c r="CQ8" s="4"/>
      <c r="CS8" s="7" t="s">
        <v>597</v>
      </c>
      <c r="CT8" s="7"/>
      <c r="CU8" s="6"/>
      <c r="CV8" s="6"/>
      <c r="CW8" s="6"/>
      <c r="CX8" s="4"/>
      <c r="CY8" s="4"/>
      <c r="CZ8" s="4"/>
      <c r="DA8" s="4"/>
      <c r="DB8" s="4"/>
      <c r="DC8" s="4"/>
      <c r="DD8" s="4"/>
      <c r="DE8" s="4"/>
      <c r="DF8" s="4"/>
      <c r="DG8" s="4"/>
      <c r="DH8" s="4"/>
      <c r="DI8" s="4"/>
      <c r="DJ8" s="4"/>
      <c r="DK8" s="4"/>
      <c r="DL8" s="4"/>
      <c r="DM8" s="4"/>
      <c r="DN8" s="4"/>
      <c r="DO8" s="4"/>
      <c r="DQ8" s="7" t="s">
        <v>597</v>
      </c>
      <c r="DR8" s="7"/>
      <c r="DS8" s="6"/>
      <c r="DT8" s="6"/>
      <c r="DU8" s="6"/>
      <c r="DV8" s="4"/>
      <c r="DW8" s="4"/>
      <c r="DX8" s="4"/>
      <c r="DY8" s="4"/>
      <c r="DZ8" s="4"/>
      <c r="EA8" s="4"/>
      <c r="EB8" s="4"/>
      <c r="EC8" s="4"/>
      <c r="ED8" s="4"/>
      <c r="EE8" s="4"/>
      <c r="EF8" s="4"/>
      <c r="EG8" s="4"/>
      <c r="EH8" s="4"/>
      <c r="EI8" s="4"/>
      <c r="EJ8" s="4"/>
      <c r="EK8" s="4"/>
      <c r="EL8" s="4"/>
      <c r="EM8" s="4"/>
      <c r="EO8" s="7" t="s">
        <v>597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598</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598</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598</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598</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598</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598</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598</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542</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542</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542</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542</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542</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542</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543</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543</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543</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543</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543</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543</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599</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599</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599</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599</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599</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599</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599</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542</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542</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542</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542</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542</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542</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543</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543</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543</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543</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543</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543</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600</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600</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600</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600</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600</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600</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600</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35</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35</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35</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519</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35</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519</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519</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519</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519</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519</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519</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542</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542</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542</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542</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542</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542</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543</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543</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543</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543</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543</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543</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601</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601</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601</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601</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601</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601</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601</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423</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423</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423</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423</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423</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61</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61</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519</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519</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423</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423</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61</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65</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65</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519</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519</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542</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542</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542</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542</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542</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542</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543</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543</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543</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543</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543</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543</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1"/>
      <c r="J74" s="1"/>
      <c r="K74" s="1"/>
      <c r="L74" s="1"/>
      <c r="M74" s="1"/>
      <c r="N74" s="1"/>
      <c r="O74" s="1"/>
      <c r="P74" s="1"/>
      <c r="Q74" s="1"/>
      <c r="R74" s="1"/>
      <c r="S74" s="1"/>
      <c r="T74" s="1"/>
      <c r="U74" s="1"/>
      <c r="V74" s="1"/>
      <c r="W74" s="1"/>
      <c r="Y74" s="17" t="s">
        <v>547</v>
      </c>
      <c r="Z74" s="17"/>
      <c r="AA74" s="2"/>
      <c r="AB74" s="2"/>
      <c r="AC74" s="2"/>
      <c r="AD74" s="2"/>
      <c r="AE74" s="2"/>
      <c r="AF74" s="2"/>
      <c r="AG74" s="1"/>
      <c r="AH74" s="1"/>
      <c r="AI74" s="1"/>
      <c r="AJ74" s="1"/>
      <c r="AK74" s="1"/>
      <c r="AL74" s="1"/>
      <c r="AM74" s="1"/>
      <c r="AN74" s="1"/>
      <c r="AO74" s="1"/>
      <c r="AP74" s="1"/>
      <c r="AQ74" s="1"/>
      <c r="AR74" s="1"/>
      <c r="AS74" s="1"/>
      <c r="AT74" s="1"/>
      <c r="AU74" s="1"/>
      <c r="AW74" s="17" t="s">
        <v>547</v>
      </c>
      <c r="AX74" s="17"/>
      <c r="AY74" s="2"/>
      <c r="AZ74" s="2"/>
      <c r="BA74" s="2"/>
      <c r="BB74" s="2"/>
      <c r="BC74" s="2"/>
      <c r="BD74" s="2"/>
      <c r="BE74" s="1"/>
      <c r="BF74" s="1"/>
      <c r="BG74" s="1"/>
      <c r="BH74" s="1"/>
      <c r="BI74" s="1"/>
      <c r="BJ74" s="1"/>
      <c r="BK74" s="1"/>
      <c r="BL74" s="1"/>
      <c r="BM74" s="1"/>
      <c r="BN74" s="1"/>
      <c r="BO74" s="1"/>
      <c r="BP74" s="1"/>
      <c r="BQ74" s="1"/>
      <c r="BR74" s="1"/>
      <c r="BS74" s="1"/>
      <c r="BU74" s="17" t="s">
        <v>547</v>
      </c>
      <c r="BV74" s="17"/>
      <c r="BW74" s="2"/>
      <c r="BX74" s="2"/>
      <c r="BY74" s="2"/>
      <c r="BZ74" s="2"/>
      <c r="CA74" s="2"/>
      <c r="CB74" s="2"/>
      <c r="CC74" s="1"/>
      <c r="CD74" s="1"/>
      <c r="CE74" s="1"/>
      <c r="CF74" s="1"/>
      <c r="CG74" s="1"/>
      <c r="CH74" s="1"/>
      <c r="CI74" s="1"/>
      <c r="CJ74" s="1"/>
      <c r="CK74" s="1"/>
      <c r="CL74" s="1"/>
      <c r="CM74" s="1"/>
      <c r="CN74" s="1"/>
      <c r="CO74" s="1"/>
      <c r="CP74" s="1"/>
      <c r="CQ74" s="1"/>
      <c r="CS74" s="17" t="s">
        <v>547</v>
      </c>
      <c r="CT74" s="17"/>
      <c r="CU74" s="2"/>
      <c r="CV74" s="2"/>
      <c r="CW74" s="2"/>
      <c r="CX74" s="2"/>
      <c r="CY74" s="2"/>
      <c r="CZ74" s="2"/>
      <c r="DA74" s="1"/>
      <c r="DB74" s="1"/>
      <c r="DC74" s="1"/>
      <c r="DD74" s="1"/>
      <c r="DE74" s="1"/>
      <c r="DF74" s="1"/>
      <c r="DG74" s="1"/>
      <c r="DH74" s="1"/>
      <c r="DI74" s="1"/>
      <c r="DJ74" s="1"/>
      <c r="DK74" s="1"/>
      <c r="DL74" s="1"/>
      <c r="DM74" s="1"/>
      <c r="DN74" s="1"/>
      <c r="DO74" s="1"/>
      <c r="DQ74" s="17" t="s">
        <v>547</v>
      </c>
      <c r="DR74" s="17"/>
      <c r="DS74" s="2"/>
      <c r="DT74" s="2"/>
      <c r="DU74" s="2"/>
      <c r="DV74" s="2"/>
      <c r="DW74" s="2"/>
      <c r="DX74" s="2"/>
      <c r="DY74" s="1"/>
      <c r="DZ74" s="1"/>
      <c r="EA74" s="1"/>
      <c r="EB74" s="1"/>
      <c r="EC74" s="1"/>
      <c r="ED74" s="1"/>
      <c r="EE74" s="1"/>
      <c r="EF74" s="1"/>
      <c r="EG74" s="1"/>
      <c r="EH74" s="1"/>
      <c r="EI74" s="1"/>
      <c r="EJ74" s="1"/>
      <c r="EK74" s="1"/>
      <c r="EL74" s="1"/>
      <c r="EM74" s="1"/>
      <c r="EO74" s="17" t="s">
        <v>547</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531</v>
      </c>
      <c r="B75" s="13"/>
      <c r="C75" s="2"/>
      <c r="D75" s="2"/>
      <c r="E75" s="2"/>
      <c r="F75" s="2"/>
      <c r="G75" s="2"/>
      <c r="H75" s="2"/>
      <c r="I75" s="2"/>
      <c r="J75" s="2"/>
      <c r="K75" s="2"/>
      <c r="L75" s="1"/>
      <c r="M75" s="1"/>
      <c r="N75" s="1"/>
      <c r="O75" s="1"/>
      <c r="P75" s="1"/>
      <c r="Q75" s="1"/>
      <c r="R75" s="1"/>
      <c r="S75" s="1"/>
      <c r="T75" s="1"/>
      <c r="U75" s="1"/>
      <c r="V75" s="1"/>
      <c r="W75" s="1"/>
      <c r="Y75" s="13" t="s">
        <v>531</v>
      </c>
      <c r="Z75" s="13"/>
      <c r="AA75" s="2"/>
      <c r="AB75" s="2"/>
      <c r="AC75" s="2"/>
      <c r="AD75" s="2"/>
      <c r="AE75" s="2"/>
      <c r="AF75" s="2"/>
      <c r="AG75" s="2"/>
      <c r="AH75" s="2"/>
      <c r="AI75" s="2"/>
      <c r="AJ75" s="1"/>
      <c r="AK75" s="1"/>
      <c r="AL75" s="1"/>
      <c r="AM75" s="1"/>
      <c r="AN75" s="1"/>
      <c r="AO75" s="1"/>
      <c r="AP75" s="1"/>
      <c r="AQ75" s="1"/>
      <c r="AR75" s="1"/>
      <c r="AS75" s="1"/>
      <c r="AT75" s="1"/>
      <c r="AU75" s="1"/>
      <c r="AW75" s="13" t="s">
        <v>531</v>
      </c>
      <c r="AX75" s="13"/>
      <c r="AY75" s="2"/>
      <c r="AZ75" s="2"/>
      <c r="BA75" s="2"/>
      <c r="BB75" s="2"/>
      <c r="BC75" s="2"/>
      <c r="BD75" s="2"/>
      <c r="BE75" s="2"/>
      <c r="BF75" s="2"/>
      <c r="BG75" s="2"/>
      <c r="BH75" s="1"/>
      <c r="BI75" s="1"/>
      <c r="BJ75" s="1"/>
      <c r="BK75" s="1"/>
      <c r="BL75" s="1"/>
      <c r="BM75" s="1"/>
      <c r="BN75" s="1"/>
      <c r="BO75" s="1"/>
      <c r="BP75" s="1"/>
      <c r="BQ75" s="1"/>
      <c r="BR75" s="1"/>
      <c r="BS75" s="1"/>
      <c r="BU75" s="13" t="s">
        <v>531</v>
      </c>
      <c r="BV75" s="13"/>
      <c r="BW75" s="2"/>
      <c r="BX75" s="2"/>
      <c r="BY75" s="2"/>
      <c r="BZ75" s="2"/>
      <c r="CA75" s="2"/>
      <c r="CB75" s="2"/>
      <c r="CC75" s="2"/>
      <c r="CD75" s="2"/>
      <c r="CE75" s="2"/>
      <c r="CF75" s="1"/>
      <c r="CG75" s="1"/>
      <c r="CH75" s="1"/>
      <c r="CI75" s="1"/>
      <c r="CJ75" s="1"/>
      <c r="CK75" s="1"/>
      <c r="CL75" s="1"/>
      <c r="CM75" s="1"/>
      <c r="CN75" s="1"/>
      <c r="CO75" s="1"/>
      <c r="CP75" s="1"/>
      <c r="CQ75" s="1"/>
      <c r="CS75" s="13" t="s">
        <v>531</v>
      </c>
      <c r="CT75" s="13"/>
      <c r="CU75" s="2"/>
      <c r="CV75" s="2"/>
      <c r="CW75" s="2"/>
      <c r="CX75" s="2"/>
      <c r="CY75" s="2"/>
      <c r="CZ75" s="2"/>
      <c r="DA75" s="2"/>
      <c r="DB75" s="2"/>
      <c r="DC75" s="2"/>
      <c r="DD75" s="1"/>
      <c r="DE75" s="1"/>
      <c r="DF75" s="1"/>
      <c r="DG75" s="1"/>
      <c r="DH75" s="1"/>
      <c r="DI75" s="1"/>
      <c r="DJ75" s="1"/>
      <c r="DK75" s="1"/>
      <c r="DL75" s="1"/>
      <c r="DM75" s="1"/>
      <c r="DN75" s="1"/>
      <c r="DO75" s="1"/>
      <c r="DQ75" s="13" t="s">
        <v>531</v>
      </c>
      <c r="DR75" s="13"/>
      <c r="DS75" s="2"/>
      <c r="DT75" s="2"/>
      <c r="DU75" s="2"/>
      <c r="DV75" s="2"/>
      <c r="DW75" s="2"/>
      <c r="DX75" s="2"/>
      <c r="DY75" s="2"/>
      <c r="DZ75" s="2"/>
      <c r="EA75" s="2"/>
      <c r="EB75" s="1"/>
      <c r="EC75" s="1"/>
      <c r="ED75" s="1"/>
      <c r="EE75" s="1"/>
      <c r="EF75" s="1"/>
      <c r="EG75" s="1"/>
      <c r="EH75" s="1"/>
      <c r="EI75" s="1"/>
      <c r="EJ75" s="1"/>
      <c r="EK75" s="1"/>
      <c r="EL75" s="1"/>
      <c r="EM75" s="1"/>
      <c r="EO75" s="13" t="s">
        <v>531</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602</v>
      </c>
      <c r="B8" s="7"/>
      <c r="C8" s="6"/>
      <c r="D8" s="6"/>
      <c r="E8" s="6"/>
      <c r="F8" s="4"/>
      <c r="G8" s="4"/>
      <c r="H8" s="4"/>
      <c r="I8" s="4"/>
      <c r="J8" s="4"/>
      <c r="K8" s="4"/>
      <c r="L8" s="4"/>
      <c r="M8" s="4"/>
      <c r="N8" s="4"/>
      <c r="O8" s="4"/>
      <c r="P8" s="4"/>
      <c r="Q8" s="4"/>
      <c r="R8" s="4"/>
      <c r="S8" s="4"/>
      <c r="T8" s="4"/>
      <c r="U8" s="4"/>
      <c r="V8" s="4"/>
      <c r="W8" s="4"/>
      <c r="Y8" s="7" t="s">
        <v>602</v>
      </c>
      <c r="Z8" s="7"/>
      <c r="AA8" s="6"/>
      <c r="AB8" s="6"/>
      <c r="AC8" s="6"/>
      <c r="AD8" s="4"/>
      <c r="AE8" s="4"/>
      <c r="AF8" s="4"/>
      <c r="AG8" s="4"/>
      <c r="AH8" s="4"/>
      <c r="AI8" s="4"/>
      <c r="AJ8" s="4"/>
      <c r="AK8" s="4"/>
      <c r="AL8" s="4"/>
      <c r="AM8" s="4"/>
      <c r="AN8" s="4"/>
      <c r="AO8" s="4"/>
      <c r="AP8" s="4"/>
      <c r="AQ8" s="4"/>
      <c r="AR8" s="4"/>
      <c r="AS8" s="4"/>
      <c r="AT8" s="4"/>
      <c r="AU8" s="4"/>
      <c r="AW8" s="7" t="s">
        <v>602</v>
      </c>
      <c r="AX8" s="7"/>
      <c r="AY8" s="6"/>
      <c r="AZ8" s="6"/>
      <c r="BA8" s="6"/>
      <c r="BB8" s="4"/>
      <c r="BC8" s="4"/>
      <c r="BD8" s="4"/>
      <c r="BE8" s="4"/>
      <c r="BF8" s="4"/>
      <c r="BG8" s="4"/>
      <c r="BH8" s="4"/>
      <c r="BI8" s="4"/>
      <c r="BJ8" s="4"/>
      <c r="BK8" s="4"/>
      <c r="BL8" s="4"/>
      <c r="BM8" s="4"/>
      <c r="BN8" s="4"/>
      <c r="BO8" s="4"/>
      <c r="BP8" s="4"/>
      <c r="BQ8" s="4"/>
      <c r="BR8" s="4"/>
      <c r="BS8" s="4"/>
      <c r="BU8" s="7" t="s">
        <v>602</v>
      </c>
      <c r="BV8" s="7"/>
      <c r="BW8" s="6"/>
      <c r="BX8" s="6"/>
      <c r="BY8" s="6"/>
      <c r="BZ8" s="4"/>
      <c r="CA8" s="4"/>
      <c r="CB8" s="4"/>
      <c r="CC8" s="4"/>
      <c r="CD8" s="4"/>
      <c r="CE8" s="4"/>
      <c r="CF8" s="4"/>
      <c r="CG8" s="4"/>
      <c r="CH8" s="4"/>
      <c r="CI8" s="4"/>
      <c r="CJ8" s="4"/>
      <c r="CK8" s="4"/>
      <c r="CL8" s="4"/>
      <c r="CM8" s="4"/>
      <c r="CN8" s="4"/>
      <c r="CO8" s="4"/>
      <c r="CP8" s="4"/>
      <c r="CQ8" s="4"/>
      <c r="CS8" s="7" t="s">
        <v>602</v>
      </c>
      <c r="CT8" s="7"/>
      <c r="CU8" s="6"/>
      <c r="CV8" s="6"/>
      <c r="CW8" s="6"/>
      <c r="CX8" s="4"/>
      <c r="CY8" s="4"/>
      <c r="CZ8" s="4"/>
      <c r="DA8" s="4"/>
      <c r="DB8" s="4"/>
      <c r="DC8" s="4"/>
      <c r="DD8" s="4"/>
      <c r="DE8" s="4"/>
      <c r="DF8" s="4"/>
      <c r="DG8" s="4"/>
      <c r="DH8" s="4"/>
      <c r="DI8" s="4"/>
      <c r="DJ8" s="4"/>
      <c r="DK8" s="4"/>
      <c r="DL8" s="4"/>
      <c r="DM8" s="4"/>
      <c r="DN8" s="4"/>
      <c r="DO8" s="4"/>
      <c r="DQ8" s="7" t="s">
        <v>602</v>
      </c>
      <c r="DR8" s="7"/>
      <c r="DS8" s="6"/>
      <c r="DT8" s="6"/>
      <c r="DU8" s="6"/>
      <c r="DV8" s="4"/>
      <c r="DW8" s="4"/>
      <c r="DX8" s="4"/>
      <c r="DY8" s="4"/>
      <c r="DZ8" s="4"/>
      <c r="EA8" s="4"/>
      <c r="EB8" s="4"/>
      <c r="EC8" s="4"/>
      <c r="ED8" s="4"/>
      <c r="EE8" s="4"/>
      <c r="EF8" s="4"/>
      <c r="EG8" s="4"/>
      <c r="EH8" s="4"/>
      <c r="EI8" s="4"/>
      <c r="EJ8" s="4"/>
      <c r="EK8" s="4"/>
      <c r="EL8" s="4"/>
      <c r="EM8" s="4"/>
      <c r="EO8" s="7" t="s">
        <v>602</v>
      </c>
      <c r="EP8" s="7"/>
      <c r="EQ8" s="6"/>
      <c r="ER8" s="6"/>
      <c r="ES8" s="6"/>
      <c r="ET8" s="4"/>
      <c r="EU8" s="4"/>
      <c r="EV8" s="4"/>
      <c r="EW8" s="4"/>
      <c r="EX8" s="4"/>
      <c r="EY8" s="4"/>
      <c r="EZ8" s="4"/>
      <c r="FA8" s="4"/>
      <c r="FB8" s="4"/>
      <c r="FC8" s="4"/>
      <c r="FD8" s="4"/>
      <c r="FE8" s="4"/>
      <c r="FF8" s="4"/>
      <c r="FG8" s="4"/>
      <c r="FH8" s="4"/>
      <c r="FI8" s="4"/>
      <c r="FJ8" s="4"/>
      <c r="FK8" s="4"/>
    </row>
    <row r="9" ht="15.5" spans="1:167">
      <c r="A9" s="1" t="s">
        <v>603</v>
      </c>
      <c r="B9" s="1"/>
      <c r="C9" s="8"/>
      <c r="D9" s="8"/>
      <c r="E9" s="8"/>
      <c r="F9" s="1"/>
      <c r="G9" s="1"/>
      <c r="H9" s="1"/>
      <c r="I9" s="1"/>
      <c r="J9" s="1"/>
      <c r="K9" s="1"/>
      <c r="L9" s="1"/>
      <c r="M9" s="1"/>
      <c r="N9" s="1"/>
      <c r="O9" s="1"/>
      <c r="P9" s="1"/>
      <c r="Q9" s="1"/>
      <c r="R9" s="1"/>
      <c r="S9" s="1"/>
      <c r="T9" s="1"/>
      <c r="U9" s="1"/>
      <c r="V9" s="1"/>
      <c r="W9" s="1"/>
      <c r="Y9" s="1" t="s">
        <v>603</v>
      </c>
      <c r="Z9" s="1"/>
      <c r="AA9" s="8"/>
      <c r="AB9" s="8"/>
      <c r="AC9" s="8"/>
      <c r="AD9" s="1"/>
      <c r="AE9" s="1"/>
      <c r="AF9" s="1"/>
      <c r="AG9" s="1"/>
      <c r="AH9" s="1"/>
      <c r="AI9" s="1"/>
      <c r="AJ9" s="1"/>
      <c r="AK9" s="1"/>
      <c r="AL9" s="1"/>
      <c r="AM9" s="1"/>
      <c r="AN9" s="1"/>
      <c r="AO9" s="1"/>
      <c r="AP9" s="1"/>
      <c r="AQ9" s="1"/>
      <c r="AR9" s="1"/>
      <c r="AS9" s="1"/>
      <c r="AT9" s="1"/>
      <c r="AU9" s="1"/>
      <c r="AW9" s="1" t="s">
        <v>603</v>
      </c>
      <c r="AX9" s="1"/>
      <c r="AY9" s="8"/>
      <c r="AZ9" s="8"/>
      <c r="BA9" s="8"/>
      <c r="BB9" s="1"/>
      <c r="BC9" s="1"/>
      <c r="BD9" s="1"/>
      <c r="BE9" s="1"/>
      <c r="BF9" s="1"/>
      <c r="BG9" s="1"/>
      <c r="BH9" s="1"/>
      <c r="BI9" s="1"/>
      <c r="BJ9" s="1"/>
      <c r="BK9" s="1"/>
      <c r="BL9" s="1"/>
      <c r="BM9" s="1"/>
      <c r="BN9" s="1"/>
      <c r="BO9" s="1"/>
      <c r="BP9" s="1"/>
      <c r="BQ9" s="1"/>
      <c r="BR9" s="1"/>
      <c r="BS9" s="1"/>
      <c r="BU9" s="1" t="s">
        <v>603</v>
      </c>
      <c r="BV9" s="1"/>
      <c r="BW9" s="8"/>
      <c r="BX9" s="8"/>
      <c r="BY9" s="8"/>
      <c r="BZ9" s="1"/>
      <c r="CA9" s="1"/>
      <c r="CB9" s="1"/>
      <c r="CC9" s="1"/>
      <c r="CD9" s="1"/>
      <c r="CE9" s="1"/>
      <c r="CF9" s="1"/>
      <c r="CG9" s="1"/>
      <c r="CH9" s="1"/>
      <c r="CI9" s="1"/>
      <c r="CJ9" s="1"/>
      <c r="CK9" s="1"/>
      <c r="CL9" s="1"/>
      <c r="CM9" s="1"/>
      <c r="CN9" s="1"/>
      <c r="CO9" s="1"/>
      <c r="CP9" s="1"/>
      <c r="CQ9" s="1"/>
      <c r="CS9" s="1" t="s">
        <v>603</v>
      </c>
      <c r="CT9" s="1"/>
      <c r="CU9" s="8"/>
      <c r="CV9" s="8"/>
      <c r="CW9" s="8"/>
      <c r="CX9" s="1"/>
      <c r="CY9" s="1"/>
      <c r="CZ9" s="1"/>
      <c r="DA9" s="1"/>
      <c r="DB9" s="1"/>
      <c r="DC9" s="1"/>
      <c r="DD9" s="1"/>
      <c r="DE9" s="1"/>
      <c r="DF9" s="1"/>
      <c r="DG9" s="1"/>
      <c r="DH9" s="1"/>
      <c r="DI9" s="1"/>
      <c r="DJ9" s="1"/>
      <c r="DK9" s="1"/>
      <c r="DL9" s="1"/>
      <c r="DM9" s="1"/>
      <c r="DN9" s="1"/>
      <c r="DO9" s="1"/>
      <c r="DQ9" s="1" t="s">
        <v>603</v>
      </c>
      <c r="DR9" s="1"/>
      <c r="DS9" s="8"/>
      <c r="DT9" s="8"/>
      <c r="DU9" s="8"/>
      <c r="DV9" s="1"/>
      <c r="DW9" s="1"/>
      <c r="DX9" s="1"/>
      <c r="DY9" s="1"/>
      <c r="DZ9" s="1"/>
      <c r="EA9" s="1"/>
      <c r="EB9" s="1"/>
      <c r="EC9" s="1"/>
      <c r="ED9" s="1"/>
      <c r="EE9" s="1"/>
      <c r="EF9" s="1"/>
      <c r="EG9" s="1"/>
      <c r="EH9" s="1"/>
      <c r="EI9" s="1"/>
      <c r="EJ9" s="1"/>
      <c r="EK9" s="1"/>
      <c r="EL9" s="1"/>
      <c r="EM9" s="1"/>
      <c r="EO9" s="1" t="s">
        <v>603</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604</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604</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604</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604</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604</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604</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604</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35</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35</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35</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542</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542</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542</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542</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542</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542</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543</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543</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543</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543</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543</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543</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605</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605</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605</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605</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605</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605</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605</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35</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35</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35</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35</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423</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423</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423</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423</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423</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423</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423</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61</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61</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61</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65</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551</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551</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551</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551</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35</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423</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423</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423</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423</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61</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61</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61</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61</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61</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65</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65</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65</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65</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65</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551</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551</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551</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551</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542</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542</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542</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542</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542</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542</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543</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543</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543</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543</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543</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543</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1"/>
      <c r="J54" s="1"/>
      <c r="K54" s="1"/>
      <c r="L54" s="1"/>
      <c r="M54" s="1"/>
      <c r="N54" s="1"/>
      <c r="O54" s="1"/>
      <c r="P54" s="1"/>
      <c r="Q54" s="1"/>
      <c r="R54" s="1"/>
      <c r="S54" s="1"/>
      <c r="T54" s="1"/>
      <c r="U54" s="1"/>
      <c r="V54" s="1"/>
      <c r="W54" s="1"/>
      <c r="Y54" s="13" t="s">
        <v>552</v>
      </c>
      <c r="Z54" s="13"/>
      <c r="AA54" s="2"/>
      <c r="AB54" s="2"/>
      <c r="AC54" s="2"/>
      <c r="AD54" s="2"/>
      <c r="AE54" s="2"/>
      <c r="AF54" s="2"/>
      <c r="AG54" s="1"/>
      <c r="AH54" s="1"/>
      <c r="AI54" s="1"/>
      <c r="AJ54" s="1"/>
      <c r="AK54" s="1"/>
      <c r="AL54" s="1"/>
      <c r="AM54" s="1"/>
      <c r="AN54" s="1"/>
      <c r="AO54" s="1"/>
      <c r="AP54" s="1"/>
      <c r="AQ54" s="1"/>
      <c r="AR54" s="1"/>
      <c r="AS54" s="1"/>
      <c r="AT54" s="1"/>
      <c r="AU54" s="1"/>
      <c r="AW54" s="13" t="s">
        <v>552</v>
      </c>
      <c r="AX54" s="13"/>
      <c r="AY54" s="2"/>
      <c r="AZ54" s="2"/>
      <c r="BA54" s="2"/>
      <c r="BB54" s="2"/>
      <c r="BC54" s="2"/>
      <c r="BD54" s="2"/>
      <c r="BE54" s="1"/>
      <c r="BF54" s="1"/>
      <c r="BG54" s="1"/>
      <c r="BH54" s="1"/>
      <c r="BI54" s="1"/>
      <c r="BJ54" s="1"/>
      <c r="BK54" s="1"/>
      <c r="BL54" s="1"/>
      <c r="BM54" s="1"/>
      <c r="BN54" s="1"/>
      <c r="BO54" s="1"/>
      <c r="BP54" s="1"/>
      <c r="BQ54" s="1"/>
      <c r="BR54" s="1"/>
      <c r="BS54" s="1"/>
      <c r="BU54" s="13" t="s">
        <v>552</v>
      </c>
      <c r="BV54" s="13"/>
      <c r="BW54" s="2"/>
      <c r="BX54" s="2"/>
      <c r="BY54" s="2"/>
      <c r="BZ54" s="2"/>
      <c r="CA54" s="2"/>
      <c r="CB54" s="2"/>
      <c r="CC54" s="1"/>
      <c r="CD54" s="1"/>
      <c r="CE54" s="1"/>
      <c r="CF54" s="1"/>
      <c r="CG54" s="1"/>
      <c r="CH54" s="1"/>
      <c r="CI54" s="1"/>
      <c r="CJ54" s="1"/>
      <c r="CK54" s="1"/>
      <c r="CL54" s="1"/>
      <c r="CM54" s="1"/>
      <c r="CN54" s="1"/>
      <c r="CO54" s="1"/>
      <c r="CP54" s="1"/>
      <c r="CQ54" s="1"/>
      <c r="CS54" s="13" t="s">
        <v>552</v>
      </c>
      <c r="CT54" s="13"/>
      <c r="CU54" s="2"/>
      <c r="CV54" s="2"/>
      <c r="CW54" s="2"/>
      <c r="CX54" s="2"/>
      <c r="CY54" s="2"/>
      <c r="CZ54" s="2"/>
      <c r="DA54" s="1"/>
      <c r="DB54" s="1"/>
      <c r="DC54" s="1"/>
      <c r="DD54" s="1"/>
      <c r="DE54" s="1"/>
      <c r="DF54" s="1"/>
      <c r="DG54" s="1"/>
      <c r="DH54" s="1"/>
      <c r="DI54" s="1"/>
      <c r="DJ54" s="1"/>
      <c r="DK54" s="1"/>
      <c r="DL54" s="1"/>
      <c r="DM54" s="1"/>
      <c r="DN54" s="1"/>
      <c r="DO54" s="1"/>
      <c r="DQ54" s="13" t="s">
        <v>552</v>
      </c>
      <c r="DR54" s="13"/>
      <c r="DS54" s="2"/>
      <c r="DT54" s="2"/>
      <c r="DU54" s="2"/>
      <c r="DV54" s="2"/>
      <c r="DW54" s="2"/>
      <c r="DX54" s="2"/>
      <c r="DY54" s="1"/>
      <c r="DZ54" s="1"/>
      <c r="EA54" s="1"/>
      <c r="EB54" s="1"/>
      <c r="EC54" s="1"/>
      <c r="ED54" s="1"/>
      <c r="EE54" s="1"/>
      <c r="EF54" s="1"/>
      <c r="EG54" s="1"/>
      <c r="EH54" s="1"/>
      <c r="EI54" s="1"/>
      <c r="EJ54" s="1"/>
      <c r="EK54" s="1"/>
      <c r="EL54" s="1"/>
      <c r="EM54" s="1"/>
      <c r="EO54" s="13" t="s">
        <v>552</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606</v>
      </c>
      <c r="B8" s="7"/>
      <c r="C8" s="6"/>
      <c r="D8" s="6"/>
      <c r="E8" s="6"/>
      <c r="F8" s="4"/>
      <c r="G8" s="4"/>
      <c r="H8" s="4"/>
      <c r="I8" s="4"/>
      <c r="J8" s="4"/>
      <c r="K8" s="4"/>
      <c r="L8" s="4"/>
      <c r="M8" s="4"/>
      <c r="N8" s="4"/>
      <c r="O8" s="4"/>
      <c r="P8" s="4"/>
      <c r="Q8" s="4"/>
      <c r="R8" s="4"/>
      <c r="S8" s="4"/>
      <c r="T8" s="4"/>
      <c r="U8" s="4"/>
      <c r="V8" s="4"/>
      <c r="W8" s="4"/>
      <c r="Y8" s="7" t="s">
        <v>606</v>
      </c>
      <c r="Z8" s="7"/>
      <c r="AA8" s="6"/>
      <c r="AB8" s="6"/>
      <c r="AC8" s="6"/>
      <c r="AD8" s="4"/>
      <c r="AE8" s="4"/>
      <c r="AF8" s="4"/>
      <c r="AG8" s="4"/>
      <c r="AH8" s="4"/>
      <c r="AI8" s="4"/>
      <c r="AJ8" s="4"/>
      <c r="AK8" s="4"/>
      <c r="AL8" s="4"/>
      <c r="AM8" s="4"/>
      <c r="AN8" s="4"/>
      <c r="AO8" s="4"/>
      <c r="AP8" s="4"/>
      <c r="AQ8" s="4"/>
      <c r="AR8" s="4"/>
      <c r="AS8" s="4"/>
      <c r="AT8" s="4"/>
      <c r="AU8" s="4"/>
      <c r="AW8" s="7" t="s">
        <v>606</v>
      </c>
      <c r="AX8" s="7"/>
      <c r="AY8" s="6"/>
      <c r="AZ8" s="6"/>
      <c r="BA8" s="6"/>
      <c r="BB8" s="4"/>
      <c r="BC8" s="4"/>
      <c r="BD8" s="4"/>
      <c r="BE8" s="4"/>
      <c r="BF8" s="4"/>
      <c r="BG8" s="4"/>
      <c r="BH8" s="4"/>
      <c r="BI8" s="4"/>
      <c r="BJ8" s="4"/>
      <c r="BK8" s="4"/>
      <c r="BL8" s="4"/>
      <c r="BM8" s="4"/>
      <c r="BN8" s="4"/>
      <c r="BO8" s="4"/>
      <c r="BP8" s="4"/>
      <c r="BQ8" s="4"/>
      <c r="BR8" s="4"/>
      <c r="BS8" s="4"/>
      <c r="BU8" s="7" t="s">
        <v>606</v>
      </c>
      <c r="BV8" s="7"/>
      <c r="BW8" s="6"/>
      <c r="BX8" s="6"/>
      <c r="BY8" s="6"/>
      <c r="BZ8" s="4"/>
      <c r="CA8" s="4"/>
      <c r="CB8" s="4"/>
      <c r="CC8" s="4"/>
      <c r="CD8" s="4"/>
      <c r="CE8" s="4"/>
      <c r="CF8" s="4"/>
      <c r="CG8" s="4"/>
      <c r="CH8" s="4"/>
      <c r="CI8" s="4"/>
      <c r="CJ8" s="4"/>
      <c r="CK8" s="4"/>
      <c r="CL8" s="4"/>
      <c r="CM8" s="4"/>
      <c r="CN8" s="4"/>
      <c r="CO8" s="4"/>
      <c r="CP8" s="4"/>
      <c r="CQ8" s="4"/>
      <c r="CS8" s="7" t="s">
        <v>606</v>
      </c>
      <c r="CT8" s="7"/>
      <c r="CU8" s="6"/>
      <c r="CV8" s="6"/>
      <c r="CW8" s="6"/>
      <c r="CX8" s="4"/>
      <c r="CY8" s="4"/>
      <c r="CZ8" s="4"/>
      <c r="DA8" s="4"/>
      <c r="DB8" s="4"/>
      <c r="DC8" s="4"/>
      <c r="DD8" s="4"/>
      <c r="DE8" s="4"/>
      <c r="DF8" s="4"/>
      <c r="DG8" s="4"/>
      <c r="DH8" s="4"/>
      <c r="DI8" s="4"/>
      <c r="DJ8" s="4"/>
      <c r="DK8" s="4"/>
      <c r="DL8" s="4"/>
      <c r="DM8" s="4"/>
      <c r="DN8" s="4"/>
      <c r="DO8" s="4"/>
      <c r="DQ8" s="7" t="s">
        <v>606</v>
      </c>
      <c r="DR8" s="7"/>
      <c r="DS8" s="6"/>
      <c r="DT8" s="6"/>
      <c r="DU8" s="6"/>
      <c r="DV8" s="4"/>
      <c r="DW8" s="4"/>
      <c r="DX8" s="4"/>
      <c r="DY8" s="4"/>
      <c r="DZ8" s="4"/>
      <c r="EA8" s="4"/>
      <c r="EB8" s="4"/>
      <c r="EC8" s="4"/>
      <c r="ED8" s="4"/>
      <c r="EE8" s="4"/>
      <c r="EF8" s="4"/>
      <c r="EG8" s="4"/>
      <c r="EH8" s="4"/>
      <c r="EI8" s="4"/>
      <c r="EJ8" s="4"/>
      <c r="EK8" s="4"/>
      <c r="EL8" s="4"/>
      <c r="EM8" s="4"/>
      <c r="EO8" s="7" t="s">
        <v>606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607</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607</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607</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607</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607</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607</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607</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541</v>
      </c>
      <c r="C15" s="2"/>
      <c r="D15" s="2"/>
      <c r="E15" s="2"/>
      <c r="F15" s="2"/>
      <c r="G15" s="2"/>
      <c r="H15" s="2"/>
      <c r="I15" s="2"/>
      <c r="J15" s="2"/>
      <c r="K15" s="2"/>
      <c r="L15" s="2"/>
      <c r="M15" s="2"/>
      <c r="N15" s="2"/>
      <c r="O15" s="2"/>
      <c r="P15" s="2"/>
      <c r="Q15" s="2"/>
      <c r="R15" s="2"/>
      <c r="S15" s="2"/>
      <c r="T15" s="2"/>
      <c r="U15" s="2"/>
      <c r="V15" s="2"/>
      <c r="W15" s="2"/>
      <c r="Y15" s="1"/>
      <c r="Z15" s="4" t="s">
        <v>541</v>
      </c>
      <c r="AA15" s="2"/>
      <c r="AB15" s="2"/>
      <c r="AC15" s="2"/>
      <c r="AD15" s="2"/>
      <c r="AE15" s="2"/>
      <c r="AF15" s="2"/>
      <c r="AG15" s="2"/>
      <c r="AH15" s="2"/>
      <c r="AI15" s="2"/>
      <c r="AJ15" s="2"/>
      <c r="AK15" s="2"/>
      <c r="AL15" s="2"/>
      <c r="AM15" s="2"/>
      <c r="AN15" s="2"/>
      <c r="AO15" s="2"/>
      <c r="AP15" s="2"/>
      <c r="AQ15" s="2"/>
      <c r="AR15" s="2"/>
      <c r="AS15" s="2"/>
      <c r="AT15" s="2"/>
      <c r="AU15" s="2"/>
      <c r="AW15" s="1"/>
      <c r="AX15" s="4" t="s">
        <v>541</v>
      </c>
      <c r="AY15" s="2"/>
      <c r="AZ15" s="2"/>
      <c r="BA15" s="2"/>
      <c r="BB15" s="2"/>
      <c r="BC15" s="2"/>
      <c r="BD15" s="2"/>
      <c r="BE15" s="2"/>
      <c r="BF15" s="2"/>
      <c r="BG15" s="2"/>
      <c r="BH15" s="2"/>
      <c r="BI15" s="2"/>
      <c r="BJ15" s="2"/>
      <c r="BK15" s="2"/>
      <c r="BL15" s="2"/>
      <c r="BM15" s="2"/>
      <c r="BN15" s="2"/>
      <c r="BO15" s="2"/>
      <c r="BP15" s="2"/>
      <c r="BQ15" s="2"/>
      <c r="BR15" s="2"/>
      <c r="BS15" s="2"/>
      <c r="BU15" s="1"/>
      <c r="BV15" s="4" t="s">
        <v>541</v>
      </c>
      <c r="BW15" s="2"/>
      <c r="BX15" s="2"/>
      <c r="BY15" s="2"/>
      <c r="BZ15" s="2"/>
      <c r="CA15" s="2"/>
      <c r="CB15" s="2"/>
      <c r="CC15" s="2"/>
      <c r="CD15" s="2"/>
      <c r="CE15" s="2"/>
      <c r="CF15" s="2"/>
      <c r="CG15" s="2"/>
      <c r="CH15" s="2"/>
      <c r="CI15" s="2"/>
      <c r="CJ15" s="2"/>
      <c r="CK15" s="2"/>
      <c r="CL15" s="2"/>
      <c r="CM15" s="2"/>
      <c r="CN15" s="2"/>
      <c r="CO15" s="2"/>
      <c r="CP15" s="2"/>
      <c r="CQ15" s="2"/>
      <c r="CS15" s="1"/>
      <c r="CT15" s="4" t="s">
        <v>541</v>
      </c>
      <c r="CU15" s="2"/>
      <c r="CV15" s="2"/>
      <c r="CW15" s="2"/>
      <c r="CX15" s="2"/>
      <c r="CY15" s="2"/>
      <c r="CZ15" s="2"/>
      <c r="DA15" s="2"/>
      <c r="DB15" s="2"/>
      <c r="DC15" s="2"/>
      <c r="DD15" s="2"/>
      <c r="DE15" s="2"/>
      <c r="DF15" s="2"/>
      <c r="DG15" s="2"/>
      <c r="DH15" s="2"/>
      <c r="DI15" s="2"/>
      <c r="DJ15" s="2"/>
      <c r="DK15" s="2"/>
      <c r="DL15" s="2"/>
      <c r="DM15" s="2"/>
      <c r="DN15" s="2"/>
      <c r="DO15" s="2"/>
      <c r="DQ15" s="1"/>
      <c r="DR15" s="4" t="s">
        <v>541</v>
      </c>
      <c r="DS15" s="2"/>
      <c r="DT15" s="2"/>
      <c r="DU15" s="2"/>
      <c r="DV15" s="2"/>
      <c r="DW15" s="2"/>
      <c r="DX15" s="2"/>
      <c r="DY15" s="2"/>
      <c r="DZ15" s="2"/>
      <c r="EA15" s="2"/>
      <c r="EB15" s="2"/>
      <c r="EC15" s="2"/>
      <c r="ED15" s="2"/>
      <c r="EE15" s="2"/>
      <c r="EF15" s="2"/>
      <c r="EG15" s="2"/>
      <c r="EH15" s="2"/>
      <c r="EI15" s="2"/>
      <c r="EJ15" s="2"/>
      <c r="EK15" s="2"/>
      <c r="EL15" s="2"/>
      <c r="EM15" s="2"/>
      <c r="EO15" s="1"/>
      <c r="EP15" s="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542</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542</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542</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542</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542</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542</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543</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543</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543</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543</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543</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543</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543</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608</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608</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608</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608</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608</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608</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608</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521</v>
      </c>
      <c r="C23" s="2"/>
      <c r="D23" s="2"/>
      <c r="E23" s="2"/>
      <c r="F23" s="2"/>
      <c r="G23" s="2"/>
      <c r="H23" s="2"/>
      <c r="I23" s="2"/>
      <c r="J23" s="2"/>
      <c r="K23" s="2"/>
      <c r="L23" s="2"/>
      <c r="M23" s="2"/>
      <c r="N23" s="2"/>
      <c r="O23" s="2"/>
      <c r="P23" s="2"/>
      <c r="Q23" s="2"/>
      <c r="R23" s="2"/>
      <c r="S23" s="2"/>
      <c r="T23" s="2"/>
      <c r="U23" s="2"/>
      <c r="V23" s="2"/>
      <c r="W23" s="2"/>
      <c r="Y23" s="1"/>
      <c r="Z23" s="4" t="s">
        <v>521</v>
      </c>
      <c r="AA23" s="2"/>
      <c r="AB23" s="2"/>
      <c r="AC23" s="2"/>
      <c r="AD23" s="2"/>
      <c r="AE23" s="2"/>
      <c r="AF23" s="2"/>
      <c r="AG23" s="2"/>
      <c r="AH23" s="2"/>
      <c r="AI23" s="2"/>
      <c r="AJ23" s="2"/>
      <c r="AK23" s="2"/>
      <c r="AL23" s="2"/>
      <c r="AM23" s="2"/>
      <c r="AN23" s="2"/>
      <c r="AO23" s="2"/>
      <c r="AP23" s="2"/>
      <c r="AQ23" s="2"/>
      <c r="AR23" s="2"/>
      <c r="AS23" s="2"/>
      <c r="AT23" s="2"/>
      <c r="AU23" s="2"/>
      <c r="AW23" s="1"/>
      <c r="AX23" s="4" t="s">
        <v>521</v>
      </c>
      <c r="AY23" s="2"/>
      <c r="AZ23" s="2"/>
      <c r="BA23" s="2"/>
      <c r="BB23" s="2"/>
      <c r="BC23" s="2"/>
      <c r="BD23" s="2"/>
      <c r="BE23" s="2"/>
      <c r="BF23" s="2"/>
      <c r="BG23" s="2"/>
      <c r="BH23" s="2"/>
      <c r="BI23" s="2"/>
      <c r="BJ23" s="2"/>
      <c r="BK23" s="2"/>
      <c r="BL23" s="2"/>
      <c r="BM23" s="2"/>
      <c r="BN23" s="2"/>
      <c r="BO23" s="2"/>
      <c r="BP23" s="2"/>
      <c r="BQ23" s="2"/>
      <c r="BR23" s="2"/>
      <c r="BS23" s="2"/>
      <c r="BU23" s="1"/>
      <c r="BV23" s="4" t="s">
        <v>521</v>
      </c>
      <c r="BW23" s="2"/>
      <c r="BX23" s="2"/>
      <c r="BY23" s="2"/>
      <c r="BZ23" s="2"/>
      <c r="CA23" s="2"/>
      <c r="CB23" s="2"/>
      <c r="CC23" s="2"/>
      <c r="CD23" s="2"/>
      <c r="CE23" s="2"/>
      <c r="CF23" s="2"/>
      <c r="CG23" s="2"/>
      <c r="CH23" s="2"/>
      <c r="CI23" s="2"/>
      <c r="CJ23" s="2"/>
      <c r="CK23" s="2"/>
      <c r="CL23" s="2"/>
      <c r="CM23" s="2"/>
      <c r="CN23" s="2"/>
      <c r="CO23" s="2"/>
      <c r="CP23" s="2"/>
      <c r="CQ23" s="2"/>
      <c r="CS23" s="1"/>
      <c r="CT23" s="4" t="s">
        <v>521</v>
      </c>
      <c r="CU23" s="2"/>
      <c r="CV23" s="2"/>
      <c r="CW23" s="2"/>
      <c r="CX23" s="2"/>
      <c r="CY23" s="2"/>
      <c r="CZ23" s="2"/>
      <c r="DA23" s="2"/>
      <c r="DB23" s="2"/>
      <c r="DC23" s="2"/>
      <c r="DD23" s="2"/>
      <c r="DE23" s="2"/>
      <c r="DF23" s="2"/>
      <c r="DG23" s="2"/>
      <c r="DH23" s="2"/>
      <c r="DI23" s="2"/>
      <c r="DJ23" s="2"/>
      <c r="DK23" s="2"/>
      <c r="DL23" s="2"/>
      <c r="DM23" s="2"/>
      <c r="DN23" s="2"/>
      <c r="DO23" s="2"/>
      <c r="DQ23" s="1"/>
      <c r="DR23" s="4" t="s">
        <v>521</v>
      </c>
      <c r="DS23" s="2"/>
      <c r="DT23" s="2"/>
      <c r="DU23" s="2"/>
      <c r="DV23" s="2"/>
      <c r="DW23" s="2"/>
      <c r="DX23" s="2"/>
      <c r="DY23" s="2"/>
      <c r="DZ23" s="2"/>
      <c r="EA23" s="2"/>
      <c r="EB23" s="2"/>
      <c r="EC23" s="2"/>
      <c r="ED23" s="2"/>
      <c r="EE23" s="2"/>
      <c r="EF23" s="2"/>
      <c r="EG23" s="2"/>
      <c r="EH23" s="2"/>
      <c r="EI23" s="2"/>
      <c r="EJ23" s="2"/>
      <c r="EK23" s="2"/>
      <c r="EL23" s="2"/>
      <c r="EM23" s="2"/>
      <c r="EO23" s="1"/>
      <c r="EP23" s="4" t="s">
        <v>521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542</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542</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542</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542</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542</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542</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543</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543</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543</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543</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543</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543</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543</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609</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609</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609</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609</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609</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609</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609</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35</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35</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35</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35</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35</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35</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423</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519</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35</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35</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35</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423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423</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423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519</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519</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519</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519</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519</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519</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541</v>
      </c>
      <c r="C46" s="2"/>
      <c r="D46" s="2"/>
      <c r="E46" s="2"/>
      <c r="F46" s="2"/>
      <c r="G46" s="2"/>
      <c r="H46" s="2"/>
      <c r="I46" s="2"/>
      <c r="J46" s="2"/>
      <c r="K46" s="2"/>
      <c r="L46" s="2"/>
      <c r="M46" s="2"/>
      <c r="N46" s="2"/>
      <c r="O46" s="2"/>
      <c r="P46" s="2"/>
      <c r="Q46" s="2"/>
      <c r="R46" s="2"/>
      <c r="S46" s="2"/>
      <c r="T46" s="2"/>
      <c r="U46" s="2"/>
      <c r="V46" s="2"/>
      <c r="W46" s="2"/>
      <c r="Y46" s="1"/>
      <c r="Z46" s="4" t="s">
        <v>541</v>
      </c>
      <c r="AA46" s="2"/>
      <c r="AB46" s="2"/>
      <c r="AC46" s="2"/>
      <c r="AD46" s="2"/>
      <c r="AE46" s="2"/>
      <c r="AF46" s="2"/>
      <c r="AG46" s="2"/>
      <c r="AH46" s="2"/>
      <c r="AI46" s="2"/>
      <c r="AJ46" s="2"/>
      <c r="AK46" s="2"/>
      <c r="AL46" s="2"/>
      <c r="AM46" s="2"/>
      <c r="AN46" s="2"/>
      <c r="AO46" s="2"/>
      <c r="AP46" s="2"/>
      <c r="AQ46" s="2"/>
      <c r="AR46" s="2"/>
      <c r="AS46" s="2"/>
      <c r="AT46" s="2"/>
      <c r="AU46" s="2"/>
      <c r="AW46" s="1"/>
      <c r="AX46" s="4" t="s">
        <v>541</v>
      </c>
      <c r="AY46" s="2"/>
      <c r="AZ46" s="2"/>
      <c r="BA46" s="2"/>
      <c r="BB46" s="2"/>
      <c r="BC46" s="2"/>
      <c r="BD46" s="2"/>
      <c r="BE46" s="2"/>
      <c r="BF46" s="2"/>
      <c r="BG46" s="2"/>
      <c r="BH46" s="2"/>
      <c r="BI46" s="2"/>
      <c r="BJ46" s="2"/>
      <c r="BK46" s="2"/>
      <c r="BL46" s="2"/>
      <c r="BM46" s="2"/>
      <c r="BN46" s="2"/>
      <c r="BO46" s="2"/>
      <c r="BP46" s="2"/>
      <c r="BQ46" s="2"/>
      <c r="BR46" s="2"/>
      <c r="BS46" s="2"/>
      <c r="BU46" s="1"/>
      <c r="BV46" s="4" t="s">
        <v>541</v>
      </c>
      <c r="BW46" s="2"/>
      <c r="BX46" s="2"/>
      <c r="BY46" s="2"/>
      <c r="BZ46" s="2"/>
      <c r="CA46" s="2"/>
      <c r="CB46" s="2"/>
      <c r="CC46" s="2"/>
      <c r="CD46" s="2"/>
      <c r="CE46" s="2"/>
      <c r="CF46" s="2"/>
      <c r="CG46" s="2"/>
      <c r="CH46" s="2"/>
      <c r="CI46" s="2"/>
      <c r="CJ46" s="2"/>
      <c r="CK46" s="2"/>
      <c r="CL46" s="2"/>
      <c r="CM46" s="2"/>
      <c r="CN46" s="2"/>
      <c r="CO46" s="2"/>
      <c r="CP46" s="2"/>
      <c r="CQ46" s="2"/>
      <c r="CS46" s="1"/>
      <c r="CT46" s="4" t="s">
        <v>541</v>
      </c>
      <c r="CU46" s="2"/>
      <c r="CV46" s="2"/>
      <c r="CW46" s="2"/>
      <c r="CX46" s="2"/>
      <c r="CY46" s="2"/>
      <c r="CZ46" s="2"/>
      <c r="DA46" s="2"/>
      <c r="DB46" s="2"/>
      <c r="DC46" s="2"/>
      <c r="DD46" s="2"/>
      <c r="DE46" s="2"/>
      <c r="DF46" s="2"/>
      <c r="DG46" s="2"/>
      <c r="DH46" s="2"/>
      <c r="DI46" s="2"/>
      <c r="DJ46" s="2"/>
      <c r="DK46" s="2"/>
      <c r="DL46" s="2"/>
      <c r="DM46" s="2"/>
      <c r="DN46" s="2"/>
      <c r="DO46" s="2"/>
      <c r="DQ46" s="1"/>
      <c r="DR46" s="4" t="s">
        <v>541</v>
      </c>
      <c r="DS46" s="2"/>
      <c r="DT46" s="2"/>
      <c r="DU46" s="2"/>
      <c r="DV46" s="2"/>
      <c r="DW46" s="2"/>
      <c r="DX46" s="2"/>
      <c r="DY46" s="2"/>
      <c r="DZ46" s="2"/>
      <c r="EA46" s="2"/>
      <c r="EB46" s="2"/>
      <c r="EC46" s="2"/>
      <c r="ED46" s="2"/>
      <c r="EE46" s="2"/>
      <c r="EF46" s="2"/>
      <c r="EG46" s="2"/>
      <c r="EH46" s="2"/>
      <c r="EI46" s="2"/>
      <c r="EJ46" s="2"/>
      <c r="EK46" s="2"/>
      <c r="EL46" s="2"/>
      <c r="EM46" s="2"/>
      <c r="EO46" s="1"/>
      <c r="EP46" s="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542</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542</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542</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542</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542</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542</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543</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543</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543</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543</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543</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543</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543</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610</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610</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610</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610</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610</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610</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610</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35</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423</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423</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423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423</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423</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423</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61</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61</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61</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65</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519</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519</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61</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65</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65</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519</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519</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541</v>
      </c>
      <c r="C69" s="2"/>
      <c r="D69" s="2"/>
      <c r="E69" s="2"/>
      <c r="F69" s="2"/>
      <c r="G69" s="2"/>
      <c r="H69" s="2"/>
      <c r="I69" s="2"/>
      <c r="J69" s="2"/>
      <c r="K69" s="2"/>
      <c r="L69" s="2"/>
      <c r="M69" s="2"/>
      <c r="N69" s="2"/>
      <c r="O69" s="2"/>
      <c r="P69" s="2"/>
      <c r="Q69" s="2"/>
      <c r="R69" s="2"/>
      <c r="S69" s="2"/>
      <c r="T69" s="2"/>
      <c r="U69" s="2"/>
      <c r="V69" s="2"/>
      <c r="W69" s="2"/>
      <c r="Y69" s="1"/>
      <c r="Z69" s="4" t="s">
        <v>541</v>
      </c>
      <c r="AA69" s="2"/>
      <c r="AB69" s="2"/>
      <c r="AC69" s="2"/>
      <c r="AD69" s="2"/>
      <c r="AE69" s="2"/>
      <c r="AF69" s="2"/>
      <c r="AG69" s="2"/>
      <c r="AH69" s="2"/>
      <c r="AI69" s="2"/>
      <c r="AJ69" s="2"/>
      <c r="AK69" s="2"/>
      <c r="AL69" s="2"/>
      <c r="AM69" s="2"/>
      <c r="AN69" s="2"/>
      <c r="AO69" s="2"/>
      <c r="AP69" s="2"/>
      <c r="AQ69" s="2"/>
      <c r="AR69" s="2"/>
      <c r="AS69" s="2"/>
      <c r="AT69" s="2"/>
      <c r="AU69" s="2"/>
      <c r="AW69" s="1"/>
      <c r="AX69" s="4" t="s">
        <v>541</v>
      </c>
      <c r="AY69" s="2"/>
      <c r="AZ69" s="2"/>
      <c r="BA69" s="2"/>
      <c r="BB69" s="2"/>
      <c r="BC69" s="2"/>
      <c r="BD69" s="2"/>
      <c r="BE69" s="2"/>
      <c r="BF69" s="2"/>
      <c r="BG69" s="2"/>
      <c r="BH69" s="2"/>
      <c r="BI69" s="2"/>
      <c r="BJ69" s="2"/>
      <c r="BK69" s="2"/>
      <c r="BL69" s="2"/>
      <c r="BM69" s="2"/>
      <c r="BN69" s="2"/>
      <c r="BO69" s="2"/>
      <c r="BP69" s="2"/>
      <c r="BQ69" s="2"/>
      <c r="BR69" s="2"/>
      <c r="BS69" s="2"/>
      <c r="BU69" s="1"/>
      <c r="BV69" s="4" t="s">
        <v>541</v>
      </c>
      <c r="BW69" s="2"/>
      <c r="BX69" s="2"/>
      <c r="BY69" s="2"/>
      <c r="BZ69" s="2"/>
      <c r="CA69" s="2"/>
      <c r="CB69" s="2"/>
      <c r="CC69" s="2"/>
      <c r="CD69" s="2"/>
      <c r="CE69" s="2"/>
      <c r="CF69" s="2"/>
      <c r="CG69" s="2"/>
      <c r="CH69" s="2"/>
      <c r="CI69" s="2"/>
      <c r="CJ69" s="2"/>
      <c r="CK69" s="2"/>
      <c r="CL69" s="2"/>
      <c r="CM69" s="2"/>
      <c r="CN69" s="2"/>
      <c r="CO69" s="2"/>
      <c r="CP69" s="2"/>
      <c r="CQ69" s="2"/>
      <c r="CS69" s="1"/>
      <c r="CT69" s="4" t="s">
        <v>541</v>
      </c>
      <c r="CU69" s="2"/>
      <c r="CV69" s="2"/>
      <c r="CW69" s="2"/>
      <c r="CX69" s="2"/>
      <c r="CY69" s="2"/>
      <c r="CZ69" s="2"/>
      <c r="DA69" s="2"/>
      <c r="DB69" s="2"/>
      <c r="DC69" s="2"/>
      <c r="DD69" s="2"/>
      <c r="DE69" s="2"/>
      <c r="DF69" s="2"/>
      <c r="DG69" s="2"/>
      <c r="DH69" s="2"/>
      <c r="DI69" s="2"/>
      <c r="DJ69" s="2"/>
      <c r="DK69" s="2"/>
      <c r="DL69" s="2"/>
      <c r="DM69" s="2"/>
      <c r="DN69" s="2"/>
      <c r="DO69" s="2"/>
      <c r="DQ69" s="1"/>
      <c r="DR69" s="4" t="s">
        <v>541</v>
      </c>
      <c r="DS69" s="2"/>
      <c r="DT69" s="2"/>
      <c r="DU69" s="2"/>
      <c r="DV69" s="2"/>
      <c r="DW69" s="2"/>
      <c r="DX69" s="2"/>
      <c r="DY69" s="2"/>
      <c r="DZ69" s="2"/>
      <c r="EA69" s="2"/>
      <c r="EB69" s="2"/>
      <c r="EC69" s="2"/>
      <c r="ED69" s="2"/>
      <c r="EE69" s="2"/>
      <c r="EF69" s="2"/>
      <c r="EG69" s="2"/>
      <c r="EH69" s="2"/>
      <c r="EI69" s="2"/>
      <c r="EJ69" s="2"/>
      <c r="EK69" s="2"/>
      <c r="EL69" s="2"/>
      <c r="EM69" s="2"/>
      <c r="EO69" s="1"/>
      <c r="EP69" s="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542</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542</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542</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542</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542</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542</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543</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543</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543</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543</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543</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543</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543</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611</v>
      </c>
      <c r="B8" s="7"/>
      <c r="C8" s="6"/>
      <c r="D8" s="6"/>
      <c r="E8" s="6"/>
      <c r="F8" s="4"/>
      <c r="G8" s="4"/>
      <c r="H8" s="4"/>
      <c r="I8" s="4"/>
      <c r="J8" s="4"/>
      <c r="K8" s="4"/>
      <c r="L8" s="4"/>
      <c r="M8" s="4"/>
      <c r="N8" s="4"/>
      <c r="O8" s="4"/>
      <c r="P8" s="4"/>
      <c r="Q8" s="4"/>
      <c r="R8" s="4"/>
      <c r="S8" s="4"/>
      <c r="T8" s="4"/>
      <c r="U8" s="4"/>
      <c r="V8" s="4"/>
      <c r="W8" s="4"/>
      <c r="Y8" s="7" t="s">
        <v>611</v>
      </c>
      <c r="Z8" s="7"/>
      <c r="AA8" s="6"/>
      <c r="AB8" s="6"/>
      <c r="AC8" s="6"/>
      <c r="AD8" s="4"/>
      <c r="AE8" s="4"/>
      <c r="AF8" s="4"/>
      <c r="AG8" s="4"/>
      <c r="AH8" s="4"/>
      <c r="AI8" s="4"/>
      <c r="AJ8" s="4"/>
      <c r="AK8" s="4"/>
      <c r="AL8" s="4"/>
      <c r="AM8" s="4"/>
      <c r="AN8" s="4"/>
      <c r="AO8" s="4"/>
      <c r="AP8" s="4"/>
      <c r="AQ8" s="4"/>
      <c r="AR8" s="4"/>
      <c r="AS8" s="4"/>
      <c r="AT8" s="4"/>
      <c r="AU8" s="4"/>
      <c r="AW8" s="7" t="s">
        <v>611</v>
      </c>
      <c r="AX8" s="7"/>
      <c r="AY8" s="6"/>
      <c r="AZ8" s="6"/>
      <c r="BA8" s="6"/>
      <c r="BB8" s="4"/>
      <c r="BC8" s="4"/>
      <c r="BD8" s="4"/>
      <c r="BE8" s="4"/>
      <c r="BF8" s="4"/>
      <c r="BG8" s="4"/>
      <c r="BH8" s="4"/>
      <c r="BI8" s="4"/>
      <c r="BJ8" s="4"/>
      <c r="BK8" s="4"/>
      <c r="BL8" s="4"/>
      <c r="BM8" s="4"/>
      <c r="BN8" s="4"/>
      <c r="BO8" s="4"/>
      <c r="BP8" s="4"/>
      <c r="BQ8" s="4"/>
      <c r="BR8" s="4"/>
      <c r="BS8" s="4"/>
      <c r="BU8" s="7" t="s">
        <v>611</v>
      </c>
      <c r="BV8" s="7"/>
      <c r="BW8" s="6"/>
      <c r="BX8" s="6"/>
      <c r="BY8" s="6"/>
      <c r="BZ8" s="4"/>
      <c r="CA8" s="4"/>
      <c r="CB8" s="4"/>
      <c r="CC8" s="4"/>
      <c r="CD8" s="4"/>
      <c r="CE8" s="4"/>
      <c r="CF8" s="4"/>
      <c r="CG8" s="4"/>
      <c r="CH8" s="4"/>
      <c r="CI8" s="4"/>
      <c r="CJ8" s="4"/>
      <c r="CK8" s="4"/>
      <c r="CL8" s="4"/>
      <c r="CM8" s="4"/>
      <c r="CN8" s="4"/>
      <c r="CO8" s="4"/>
      <c r="CP8" s="4"/>
      <c r="CQ8" s="4"/>
      <c r="CS8" s="7" t="s">
        <v>611</v>
      </c>
      <c r="CT8" s="7"/>
      <c r="CU8" s="6"/>
      <c r="CV8" s="6"/>
      <c r="CW8" s="6"/>
      <c r="CX8" s="4"/>
      <c r="CY8" s="4"/>
      <c r="CZ8" s="4"/>
      <c r="DA8" s="4"/>
      <c r="DB8" s="4"/>
      <c r="DC8" s="4"/>
      <c r="DD8" s="4"/>
      <c r="DE8" s="4"/>
      <c r="DF8" s="4"/>
      <c r="DG8" s="4"/>
      <c r="DH8" s="4"/>
      <c r="DI8" s="4"/>
      <c r="DJ8" s="4"/>
      <c r="DK8" s="4"/>
      <c r="DL8" s="4"/>
      <c r="DM8" s="4"/>
      <c r="DN8" s="4"/>
      <c r="DO8" s="4"/>
      <c r="DQ8" s="7" t="s">
        <v>611</v>
      </c>
      <c r="DR8" s="7"/>
      <c r="DS8" s="6"/>
      <c r="DT8" s="6"/>
      <c r="DU8" s="6"/>
      <c r="DV8" s="4"/>
      <c r="DW8" s="4"/>
      <c r="DX8" s="4"/>
      <c r="DY8" s="4"/>
      <c r="DZ8" s="4"/>
      <c r="EA8" s="4"/>
      <c r="EB8" s="4"/>
      <c r="EC8" s="4"/>
      <c r="ED8" s="4"/>
      <c r="EE8" s="4"/>
      <c r="EF8" s="4"/>
      <c r="EG8" s="4"/>
      <c r="EH8" s="4"/>
      <c r="EI8" s="4"/>
      <c r="EJ8" s="4"/>
      <c r="EK8" s="4"/>
      <c r="EL8" s="4"/>
      <c r="EM8" s="4"/>
      <c r="EO8" s="7" t="s">
        <v>611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612</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612</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612</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612</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612</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612</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612</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35</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35</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35</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35</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35</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35</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423</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541</v>
      </c>
      <c r="C22" s="2"/>
      <c r="D22" s="2"/>
      <c r="E22" s="2"/>
      <c r="F22" s="2"/>
      <c r="G22" s="2"/>
      <c r="H22" s="2"/>
      <c r="I22" s="2"/>
      <c r="J22" s="2"/>
      <c r="K22" s="2"/>
      <c r="L22" s="2"/>
      <c r="M22" s="2"/>
      <c r="N22" s="2"/>
      <c r="O22" s="2"/>
      <c r="P22" s="2"/>
      <c r="Q22" s="2"/>
      <c r="R22" s="2"/>
      <c r="S22" s="2"/>
      <c r="T22" s="2"/>
      <c r="U22" s="2"/>
      <c r="V22" s="2"/>
      <c r="W22" s="2"/>
      <c r="Y22" s="1"/>
      <c r="Z22" s="4" t="s">
        <v>541</v>
      </c>
      <c r="AA22" s="2"/>
      <c r="AB22" s="2"/>
      <c r="AC22" s="2"/>
      <c r="AD22" s="2"/>
      <c r="AE22" s="2"/>
      <c r="AF22" s="2"/>
      <c r="AG22" s="2"/>
      <c r="AH22" s="2"/>
      <c r="AI22" s="2"/>
      <c r="AJ22" s="2"/>
      <c r="AK22" s="2"/>
      <c r="AL22" s="2"/>
      <c r="AM22" s="2"/>
      <c r="AN22" s="2"/>
      <c r="AO22" s="2"/>
      <c r="AP22" s="2"/>
      <c r="AQ22" s="2"/>
      <c r="AR22" s="2"/>
      <c r="AS22" s="2"/>
      <c r="AT22" s="2"/>
      <c r="AU22" s="2"/>
      <c r="AW22" s="1"/>
      <c r="AX22" s="4" t="s">
        <v>541</v>
      </c>
      <c r="AY22" s="2"/>
      <c r="AZ22" s="2"/>
      <c r="BA22" s="2"/>
      <c r="BB22" s="2"/>
      <c r="BC22" s="2"/>
      <c r="BD22" s="2"/>
      <c r="BE22" s="2"/>
      <c r="BF22" s="2"/>
      <c r="BG22" s="2"/>
      <c r="BH22" s="2"/>
      <c r="BI22" s="2"/>
      <c r="BJ22" s="2"/>
      <c r="BK22" s="2"/>
      <c r="BL22" s="2"/>
      <c r="BM22" s="2"/>
      <c r="BN22" s="2"/>
      <c r="BO22" s="2"/>
      <c r="BP22" s="2"/>
      <c r="BQ22" s="2"/>
      <c r="BR22" s="2"/>
      <c r="BS22" s="2"/>
      <c r="BU22" s="1"/>
      <c r="BV22" s="4" t="s">
        <v>541</v>
      </c>
      <c r="BW22" s="2"/>
      <c r="BX22" s="2"/>
      <c r="BY22" s="2"/>
      <c r="BZ22" s="2"/>
      <c r="CA22" s="2"/>
      <c r="CB22" s="2"/>
      <c r="CC22" s="2"/>
      <c r="CD22" s="2"/>
      <c r="CE22" s="2"/>
      <c r="CF22" s="2"/>
      <c r="CG22" s="2"/>
      <c r="CH22" s="2"/>
      <c r="CI22" s="2"/>
      <c r="CJ22" s="2"/>
      <c r="CK22" s="2"/>
      <c r="CL22" s="2"/>
      <c r="CM22" s="2"/>
      <c r="CN22" s="2"/>
      <c r="CO22" s="2"/>
      <c r="CP22" s="2"/>
      <c r="CQ22" s="2"/>
      <c r="CS22" s="1"/>
      <c r="CT22" s="4" t="s">
        <v>541</v>
      </c>
      <c r="CU22" s="2"/>
      <c r="CV22" s="2"/>
      <c r="CW22" s="2"/>
      <c r="CX22" s="2"/>
      <c r="CY22" s="2"/>
      <c r="CZ22" s="2"/>
      <c r="DA22" s="2"/>
      <c r="DB22" s="2"/>
      <c r="DC22" s="2"/>
      <c r="DD22" s="2"/>
      <c r="DE22" s="2"/>
      <c r="DF22" s="2"/>
      <c r="DG22" s="2"/>
      <c r="DH22" s="2"/>
      <c r="DI22" s="2"/>
      <c r="DJ22" s="2"/>
      <c r="DK22" s="2"/>
      <c r="DL22" s="2"/>
      <c r="DM22" s="2"/>
      <c r="DN22" s="2"/>
      <c r="DO22" s="2"/>
      <c r="DQ22" s="1"/>
      <c r="DR22" s="4" t="s">
        <v>541</v>
      </c>
      <c r="DS22" s="2"/>
      <c r="DT22" s="2"/>
      <c r="DU22" s="2"/>
      <c r="DV22" s="2"/>
      <c r="DW22" s="2"/>
      <c r="DX22" s="2"/>
      <c r="DY22" s="2"/>
      <c r="DZ22" s="2"/>
      <c r="EA22" s="2"/>
      <c r="EB22" s="2"/>
      <c r="EC22" s="2"/>
      <c r="ED22" s="2"/>
      <c r="EE22" s="2"/>
      <c r="EF22" s="2"/>
      <c r="EG22" s="2"/>
      <c r="EH22" s="2"/>
      <c r="EI22" s="2"/>
      <c r="EJ22" s="2"/>
      <c r="EK22" s="2"/>
      <c r="EL22" s="2"/>
      <c r="EM22" s="2"/>
      <c r="EO22" s="1"/>
      <c r="EP22" s="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542</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542</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542</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542</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542</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542</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543</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543</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543</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543</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543</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543</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543</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613</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613</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613</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613</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613</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613</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613</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35</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35</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35</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35</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35</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35</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423</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423</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423</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423</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423</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423</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423</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61</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61</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61</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65</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65</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65</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551</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551</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551</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551</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423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423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423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61</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65</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65</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551</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551</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551</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541</v>
      </c>
      <c r="C45" s="2"/>
      <c r="D45" s="2"/>
      <c r="E45" s="2"/>
      <c r="F45" s="2"/>
      <c r="G45" s="2"/>
      <c r="H45" s="2"/>
      <c r="I45" s="2"/>
      <c r="J45" s="2"/>
      <c r="K45" s="2"/>
      <c r="L45" s="2"/>
      <c r="M45" s="2"/>
      <c r="N45" s="2"/>
      <c r="O45" s="2"/>
      <c r="P45" s="2"/>
      <c r="Q45" s="2"/>
      <c r="R45" s="2"/>
      <c r="S45" s="2"/>
      <c r="T45" s="2"/>
      <c r="U45" s="2"/>
      <c r="V45" s="2"/>
      <c r="W45" s="2"/>
      <c r="Y45" s="1"/>
      <c r="Z45" s="4" t="s">
        <v>541</v>
      </c>
      <c r="AA45" s="2"/>
      <c r="AB45" s="2"/>
      <c r="AC45" s="2"/>
      <c r="AD45" s="2"/>
      <c r="AE45" s="2"/>
      <c r="AF45" s="2"/>
      <c r="AG45" s="2"/>
      <c r="AH45" s="2"/>
      <c r="AI45" s="2"/>
      <c r="AJ45" s="2"/>
      <c r="AK45" s="2"/>
      <c r="AL45" s="2"/>
      <c r="AM45" s="2"/>
      <c r="AN45" s="2"/>
      <c r="AO45" s="2"/>
      <c r="AP45" s="2"/>
      <c r="AQ45" s="2"/>
      <c r="AR45" s="2"/>
      <c r="AS45" s="2"/>
      <c r="AT45" s="2"/>
      <c r="AU45" s="2"/>
      <c r="AW45" s="1"/>
      <c r="AX45" s="4" t="s">
        <v>541</v>
      </c>
      <c r="AY45" s="2"/>
      <c r="AZ45" s="2"/>
      <c r="BA45" s="2"/>
      <c r="BB45" s="2"/>
      <c r="BC45" s="2"/>
      <c r="BD45" s="2"/>
      <c r="BE45" s="2"/>
      <c r="BF45" s="2"/>
      <c r="BG45" s="2"/>
      <c r="BH45" s="2"/>
      <c r="BI45" s="2"/>
      <c r="BJ45" s="2"/>
      <c r="BK45" s="2"/>
      <c r="BL45" s="2"/>
      <c r="BM45" s="2"/>
      <c r="BN45" s="2"/>
      <c r="BO45" s="2"/>
      <c r="BP45" s="2"/>
      <c r="BQ45" s="2"/>
      <c r="BR45" s="2"/>
      <c r="BS45" s="2"/>
      <c r="BU45" s="1"/>
      <c r="BV45" s="4" t="s">
        <v>541</v>
      </c>
      <c r="BW45" s="2"/>
      <c r="BX45" s="2"/>
      <c r="BY45" s="2"/>
      <c r="BZ45" s="2"/>
      <c r="CA45" s="2"/>
      <c r="CB45" s="2"/>
      <c r="CC45" s="2"/>
      <c r="CD45" s="2"/>
      <c r="CE45" s="2"/>
      <c r="CF45" s="2"/>
      <c r="CG45" s="2"/>
      <c r="CH45" s="2"/>
      <c r="CI45" s="2"/>
      <c r="CJ45" s="2"/>
      <c r="CK45" s="2"/>
      <c r="CL45" s="2"/>
      <c r="CM45" s="2"/>
      <c r="CN45" s="2"/>
      <c r="CO45" s="2"/>
      <c r="CP45" s="2"/>
      <c r="CQ45" s="2"/>
      <c r="CS45" s="1"/>
      <c r="CT45" s="4" t="s">
        <v>541</v>
      </c>
      <c r="CU45" s="2"/>
      <c r="CV45" s="2"/>
      <c r="CW45" s="2"/>
      <c r="CX45" s="2"/>
      <c r="CY45" s="2"/>
      <c r="CZ45" s="2"/>
      <c r="DA45" s="2"/>
      <c r="DB45" s="2"/>
      <c r="DC45" s="2"/>
      <c r="DD45" s="2"/>
      <c r="DE45" s="2"/>
      <c r="DF45" s="2"/>
      <c r="DG45" s="2"/>
      <c r="DH45" s="2"/>
      <c r="DI45" s="2"/>
      <c r="DJ45" s="2"/>
      <c r="DK45" s="2"/>
      <c r="DL45" s="2"/>
      <c r="DM45" s="2"/>
      <c r="DN45" s="2"/>
      <c r="DO45" s="2"/>
      <c r="DQ45" s="1"/>
      <c r="DR45" s="4" t="s">
        <v>541</v>
      </c>
      <c r="DS45" s="2"/>
      <c r="DT45" s="2"/>
      <c r="DU45" s="2"/>
      <c r="DV45" s="2"/>
      <c r="DW45" s="2"/>
      <c r="DX45" s="2"/>
      <c r="DY45" s="2"/>
      <c r="DZ45" s="2"/>
      <c r="EA45" s="2"/>
      <c r="EB45" s="2"/>
      <c r="EC45" s="2"/>
      <c r="ED45" s="2"/>
      <c r="EE45" s="2"/>
      <c r="EF45" s="2"/>
      <c r="EG45" s="2"/>
      <c r="EH45" s="2"/>
      <c r="EI45" s="2"/>
      <c r="EJ45" s="2"/>
      <c r="EK45" s="2"/>
      <c r="EL45" s="2"/>
      <c r="EM45" s="2"/>
      <c r="EO45" s="1"/>
      <c r="EP45" s="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542</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542</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542</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542</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542</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542</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543</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543</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543</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543</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543</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543</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543</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614</v>
      </c>
      <c r="B8" s="7"/>
      <c r="C8" s="6"/>
      <c r="D8" s="6"/>
      <c r="E8" s="6"/>
      <c r="F8" s="4"/>
      <c r="G8" s="4"/>
      <c r="H8" s="4"/>
      <c r="I8" s="4"/>
      <c r="J8" s="4"/>
      <c r="K8" s="4"/>
      <c r="L8" s="4"/>
      <c r="M8" s="4"/>
      <c r="N8" s="4"/>
      <c r="O8" s="4"/>
      <c r="P8" s="4"/>
      <c r="Q8" s="4"/>
      <c r="R8" s="4"/>
      <c r="S8" s="4"/>
      <c r="T8" s="4"/>
      <c r="U8" s="4"/>
      <c r="V8" s="4"/>
      <c r="W8" s="4"/>
      <c r="Y8" s="7" t="s">
        <v>614</v>
      </c>
      <c r="Z8" s="7"/>
      <c r="AA8" s="6"/>
      <c r="AB8" s="6"/>
      <c r="AC8" s="6"/>
      <c r="AD8" s="4"/>
      <c r="AE8" s="4"/>
      <c r="AF8" s="4"/>
      <c r="AG8" s="4"/>
      <c r="AH8" s="4"/>
      <c r="AI8" s="4"/>
      <c r="AJ8" s="4"/>
      <c r="AK8" s="4"/>
      <c r="AL8" s="4"/>
      <c r="AM8" s="4"/>
      <c r="AN8" s="4"/>
      <c r="AO8" s="4"/>
      <c r="AP8" s="4"/>
      <c r="AQ8" s="4"/>
      <c r="AR8" s="4"/>
      <c r="AS8" s="4"/>
      <c r="AT8" s="4"/>
      <c r="AU8" s="4"/>
      <c r="AW8" s="7" t="s">
        <v>614</v>
      </c>
      <c r="AX8" s="7"/>
      <c r="AY8" s="6"/>
      <c r="AZ8" s="6"/>
      <c r="BA8" s="6"/>
      <c r="BB8" s="4"/>
      <c r="BC8" s="4"/>
      <c r="BD8" s="4"/>
      <c r="BE8" s="4"/>
      <c r="BF8" s="4"/>
      <c r="BG8" s="4"/>
      <c r="BH8" s="4"/>
      <c r="BI8" s="4"/>
      <c r="BJ8" s="4"/>
      <c r="BK8" s="4"/>
      <c r="BL8" s="4"/>
      <c r="BM8" s="4"/>
      <c r="BN8" s="4"/>
      <c r="BO8" s="4"/>
      <c r="BP8" s="4"/>
      <c r="BQ8" s="4"/>
      <c r="BR8" s="4"/>
      <c r="BS8" s="4"/>
      <c r="BU8" s="7" t="s">
        <v>614</v>
      </c>
      <c r="BV8" s="7"/>
      <c r="BW8" s="6"/>
      <c r="BX8" s="6"/>
      <c r="BY8" s="6"/>
      <c r="BZ8" s="4"/>
      <c r="CA8" s="4"/>
      <c r="CB8" s="4"/>
      <c r="CC8" s="4"/>
      <c r="CD8" s="4"/>
      <c r="CE8" s="4"/>
      <c r="CF8" s="4"/>
      <c r="CG8" s="4"/>
      <c r="CH8" s="4"/>
      <c r="CI8" s="4"/>
      <c r="CJ8" s="4"/>
      <c r="CK8" s="4"/>
      <c r="CL8" s="4"/>
      <c r="CM8" s="4"/>
      <c r="CN8" s="4"/>
      <c r="CO8" s="4"/>
      <c r="CP8" s="4"/>
      <c r="CQ8" s="4"/>
      <c r="CS8" s="7" t="s">
        <v>614</v>
      </c>
      <c r="CT8" s="7"/>
      <c r="CU8" s="6"/>
      <c r="CV8" s="6"/>
      <c r="CW8" s="6"/>
      <c r="CX8" s="4"/>
      <c r="CY8" s="4"/>
      <c r="CZ8" s="4"/>
      <c r="DA8" s="4"/>
      <c r="DB8" s="4"/>
      <c r="DC8" s="4"/>
      <c r="DD8" s="4"/>
      <c r="DE8" s="4"/>
      <c r="DF8" s="4"/>
      <c r="DG8" s="4"/>
      <c r="DH8" s="4"/>
      <c r="DI8" s="4"/>
      <c r="DJ8" s="4"/>
      <c r="DK8" s="4"/>
      <c r="DL8" s="4"/>
      <c r="DM8" s="4"/>
      <c r="DN8" s="4"/>
      <c r="DO8" s="4"/>
      <c r="DQ8" s="7" t="s">
        <v>614</v>
      </c>
      <c r="DR8" s="7"/>
      <c r="DS8" s="6"/>
      <c r="DT8" s="6"/>
      <c r="DU8" s="6"/>
      <c r="DV8" s="4"/>
      <c r="DW8" s="4"/>
      <c r="DX8" s="4"/>
      <c r="DY8" s="4"/>
      <c r="DZ8" s="4"/>
      <c r="EA8" s="4"/>
      <c r="EB8" s="4"/>
      <c r="EC8" s="4"/>
      <c r="ED8" s="4"/>
      <c r="EE8" s="4"/>
      <c r="EF8" s="4"/>
      <c r="EG8" s="4"/>
      <c r="EH8" s="4"/>
      <c r="EI8" s="4"/>
      <c r="EJ8" s="4"/>
      <c r="EK8" s="4"/>
      <c r="EL8" s="4"/>
      <c r="EM8" s="4"/>
      <c r="EO8" s="7" t="s">
        <v>614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615</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615</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615</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615</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615</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615</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615</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521</v>
      </c>
      <c r="C15" s="2"/>
      <c r="D15" s="2"/>
      <c r="E15" s="2"/>
      <c r="F15" s="2"/>
      <c r="G15" s="2"/>
      <c r="H15" s="2"/>
      <c r="I15" s="2"/>
      <c r="J15" s="2"/>
      <c r="K15" s="2"/>
      <c r="L15" s="2"/>
      <c r="M15" s="2"/>
      <c r="N15" s="2"/>
      <c r="O15" s="2"/>
      <c r="P15" s="2"/>
      <c r="Q15" s="2"/>
      <c r="R15" s="2"/>
      <c r="S15" s="2"/>
      <c r="T15" s="2"/>
      <c r="U15" s="2"/>
      <c r="V15" s="2"/>
      <c r="W15" s="2"/>
      <c r="Y15" s="1"/>
      <c r="Z15" s="14" t="s">
        <v>521</v>
      </c>
      <c r="AA15" s="2"/>
      <c r="AB15" s="2"/>
      <c r="AC15" s="2"/>
      <c r="AD15" s="2"/>
      <c r="AE15" s="2"/>
      <c r="AF15" s="2"/>
      <c r="AG15" s="2"/>
      <c r="AH15" s="2"/>
      <c r="AI15" s="2"/>
      <c r="AJ15" s="2"/>
      <c r="AK15" s="2"/>
      <c r="AL15" s="2"/>
      <c r="AM15" s="2"/>
      <c r="AN15" s="2"/>
      <c r="AO15" s="2"/>
      <c r="AP15" s="2"/>
      <c r="AQ15" s="2"/>
      <c r="AR15" s="2"/>
      <c r="AS15" s="2"/>
      <c r="AT15" s="2"/>
      <c r="AU15" s="2"/>
      <c r="AW15" s="1"/>
      <c r="AX15" s="14" t="s">
        <v>521</v>
      </c>
      <c r="AY15" s="2"/>
      <c r="AZ15" s="2"/>
      <c r="BA15" s="2"/>
      <c r="BB15" s="2"/>
      <c r="BC15" s="2"/>
      <c r="BD15" s="2"/>
      <c r="BE15" s="2"/>
      <c r="BF15" s="2"/>
      <c r="BG15" s="2"/>
      <c r="BH15" s="2"/>
      <c r="BI15" s="2"/>
      <c r="BJ15" s="2"/>
      <c r="BK15" s="2"/>
      <c r="BL15" s="2"/>
      <c r="BM15" s="2"/>
      <c r="BN15" s="2"/>
      <c r="BO15" s="2"/>
      <c r="BP15" s="2"/>
      <c r="BQ15" s="2"/>
      <c r="BR15" s="2"/>
      <c r="BS15" s="2"/>
      <c r="BU15" s="1"/>
      <c r="BV15" s="14" t="s">
        <v>521</v>
      </c>
      <c r="BW15" s="2"/>
      <c r="BX15" s="2"/>
      <c r="BY15" s="2"/>
      <c r="BZ15" s="2"/>
      <c r="CA15" s="2"/>
      <c r="CB15" s="2"/>
      <c r="CC15" s="2"/>
      <c r="CD15" s="2"/>
      <c r="CE15" s="2"/>
      <c r="CF15" s="2"/>
      <c r="CG15" s="2"/>
      <c r="CH15" s="2"/>
      <c r="CI15" s="2"/>
      <c r="CJ15" s="2"/>
      <c r="CK15" s="2"/>
      <c r="CL15" s="2"/>
      <c r="CM15" s="2"/>
      <c r="CN15" s="2"/>
      <c r="CO15" s="2"/>
      <c r="CP15" s="2"/>
      <c r="CQ15" s="2"/>
      <c r="CS15" s="1"/>
      <c r="CT15" s="14" t="s">
        <v>521</v>
      </c>
      <c r="CU15" s="2"/>
      <c r="CV15" s="2"/>
      <c r="CW15" s="2"/>
      <c r="CX15" s="2"/>
      <c r="CY15" s="2"/>
      <c r="CZ15" s="2"/>
      <c r="DA15" s="2"/>
      <c r="DB15" s="2"/>
      <c r="DC15" s="2"/>
      <c r="DD15" s="2"/>
      <c r="DE15" s="2"/>
      <c r="DF15" s="2"/>
      <c r="DG15" s="2"/>
      <c r="DH15" s="2"/>
      <c r="DI15" s="2"/>
      <c r="DJ15" s="2"/>
      <c r="DK15" s="2"/>
      <c r="DL15" s="2"/>
      <c r="DM15" s="2"/>
      <c r="DN15" s="2"/>
      <c r="DO15" s="2"/>
      <c r="DQ15" s="1"/>
      <c r="DR15" s="14" t="s">
        <v>521</v>
      </c>
      <c r="DS15" s="2"/>
      <c r="DT15" s="2"/>
      <c r="DU15" s="2"/>
      <c r="DV15" s="2"/>
      <c r="DW15" s="2"/>
      <c r="DX15" s="2"/>
      <c r="DY15" s="2"/>
      <c r="DZ15" s="2"/>
      <c r="EA15" s="2"/>
      <c r="EB15" s="2"/>
      <c r="EC15" s="2"/>
      <c r="ED15" s="2"/>
      <c r="EE15" s="2"/>
      <c r="EF15" s="2"/>
      <c r="EG15" s="2"/>
      <c r="EH15" s="2"/>
      <c r="EI15" s="2"/>
      <c r="EJ15" s="2"/>
      <c r="EK15" s="2"/>
      <c r="EL15" s="2"/>
      <c r="EM15" s="2"/>
      <c r="EO15" s="1"/>
      <c r="EP15" s="14" t="s">
        <v>521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542</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542</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542</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542</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542</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542</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543</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543</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543</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543</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543</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543</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616</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616</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616</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616</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616</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616</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616</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521</v>
      </c>
      <c r="C23" s="2"/>
      <c r="D23" s="2"/>
      <c r="E23" s="2"/>
      <c r="F23" s="2"/>
      <c r="G23" s="2"/>
      <c r="H23" s="2"/>
      <c r="I23" s="2"/>
      <c r="J23" s="2"/>
      <c r="K23" s="2"/>
      <c r="L23" s="2"/>
      <c r="M23" s="2"/>
      <c r="N23" s="2"/>
      <c r="O23" s="2"/>
      <c r="P23" s="2"/>
      <c r="Q23" s="2"/>
      <c r="R23" s="2"/>
      <c r="S23" s="2"/>
      <c r="T23" s="2"/>
      <c r="U23" s="2"/>
      <c r="V23" s="2"/>
      <c r="W23" s="2"/>
      <c r="Y23" s="1"/>
      <c r="Z23" s="14" t="s">
        <v>521</v>
      </c>
      <c r="AA23" s="2"/>
      <c r="AB23" s="2"/>
      <c r="AC23" s="2"/>
      <c r="AD23" s="2"/>
      <c r="AE23" s="2"/>
      <c r="AF23" s="2"/>
      <c r="AG23" s="2"/>
      <c r="AH23" s="2"/>
      <c r="AI23" s="2"/>
      <c r="AJ23" s="2"/>
      <c r="AK23" s="2"/>
      <c r="AL23" s="2"/>
      <c r="AM23" s="2"/>
      <c r="AN23" s="2"/>
      <c r="AO23" s="2"/>
      <c r="AP23" s="2"/>
      <c r="AQ23" s="2"/>
      <c r="AR23" s="2"/>
      <c r="AS23" s="2"/>
      <c r="AT23" s="2"/>
      <c r="AU23" s="2"/>
      <c r="AW23" s="1"/>
      <c r="AX23" s="14" t="s">
        <v>521</v>
      </c>
      <c r="AY23" s="2"/>
      <c r="AZ23" s="2"/>
      <c r="BA23" s="2"/>
      <c r="BB23" s="2"/>
      <c r="BC23" s="2"/>
      <c r="BD23" s="2"/>
      <c r="BE23" s="2"/>
      <c r="BF23" s="2"/>
      <c r="BG23" s="2"/>
      <c r="BH23" s="2"/>
      <c r="BI23" s="2"/>
      <c r="BJ23" s="2"/>
      <c r="BK23" s="2"/>
      <c r="BL23" s="2"/>
      <c r="BM23" s="2"/>
      <c r="BN23" s="2"/>
      <c r="BO23" s="2"/>
      <c r="BP23" s="2"/>
      <c r="BQ23" s="2"/>
      <c r="BR23" s="2"/>
      <c r="BS23" s="2"/>
      <c r="BU23" s="1"/>
      <c r="BV23" s="14" t="s">
        <v>521</v>
      </c>
      <c r="BW23" s="2"/>
      <c r="BX23" s="2"/>
      <c r="BY23" s="2"/>
      <c r="BZ23" s="2"/>
      <c r="CA23" s="2"/>
      <c r="CB23" s="2"/>
      <c r="CC23" s="2"/>
      <c r="CD23" s="2"/>
      <c r="CE23" s="2"/>
      <c r="CF23" s="2"/>
      <c r="CG23" s="2"/>
      <c r="CH23" s="2"/>
      <c r="CI23" s="2"/>
      <c r="CJ23" s="2"/>
      <c r="CK23" s="2"/>
      <c r="CL23" s="2"/>
      <c r="CM23" s="2"/>
      <c r="CN23" s="2"/>
      <c r="CO23" s="2"/>
      <c r="CP23" s="2"/>
      <c r="CQ23" s="2"/>
      <c r="CS23" s="1"/>
      <c r="CT23" s="14" t="s">
        <v>521</v>
      </c>
      <c r="CU23" s="2"/>
      <c r="CV23" s="2"/>
      <c r="CW23" s="2"/>
      <c r="CX23" s="2"/>
      <c r="CY23" s="2"/>
      <c r="CZ23" s="2"/>
      <c r="DA23" s="2"/>
      <c r="DB23" s="2"/>
      <c r="DC23" s="2"/>
      <c r="DD23" s="2"/>
      <c r="DE23" s="2"/>
      <c r="DF23" s="2"/>
      <c r="DG23" s="2"/>
      <c r="DH23" s="2"/>
      <c r="DI23" s="2"/>
      <c r="DJ23" s="2"/>
      <c r="DK23" s="2"/>
      <c r="DL23" s="2"/>
      <c r="DM23" s="2"/>
      <c r="DN23" s="2"/>
      <c r="DO23" s="2"/>
      <c r="DQ23" s="1"/>
      <c r="DR23" s="14" t="s">
        <v>521</v>
      </c>
      <c r="DS23" s="2"/>
      <c r="DT23" s="2"/>
      <c r="DU23" s="2"/>
      <c r="DV23" s="2"/>
      <c r="DW23" s="2"/>
      <c r="DX23" s="2"/>
      <c r="DY23" s="2"/>
      <c r="DZ23" s="2"/>
      <c r="EA23" s="2"/>
      <c r="EB23" s="2"/>
      <c r="EC23" s="2"/>
      <c r="ED23" s="2"/>
      <c r="EE23" s="2"/>
      <c r="EF23" s="2"/>
      <c r="EG23" s="2"/>
      <c r="EH23" s="2"/>
      <c r="EI23" s="2"/>
      <c r="EJ23" s="2"/>
      <c r="EK23" s="2"/>
      <c r="EL23" s="2"/>
      <c r="EM23" s="2"/>
      <c r="EO23" s="1"/>
      <c r="EP23" s="14" t="s">
        <v>521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542</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542</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542</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542</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542</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542</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543</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543</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543</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543</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543</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543</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617</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617</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617</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617</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617</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617</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617</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35</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35</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35</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35</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35</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35</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423</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423</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519</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519</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519</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35</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35</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35</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423</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423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519</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519</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519</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519</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519</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519</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521</v>
      </c>
      <c r="C46" s="2"/>
      <c r="D46" s="2"/>
      <c r="E46" s="2"/>
      <c r="F46" s="2"/>
      <c r="G46" s="2"/>
      <c r="H46" s="2"/>
      <c r="I46" s="2"/>
      <c r="J46" s="2"/>
      <c r="K46" s="2"/>
      <c r="L46" s="2"/>
      <c r="M46" s="2"/>
      <c r="N46" s="2"/>
      <c r="O46" s="2"/>
      <c r="P46" s="2"/>
      <c r="Q46" s="2"/>
      <c r="R46" s="2"/>
      <c r="S46" s="2"/>
      <c r="T46" s="2"/>
      <c r="U46" s="2"/>
      <c r="V46" s="2"/>
      <c r="W46" s="2"/>
      <c r="Y46" s="1"/>
      <c r="Z46" s="14" t="s">
        <v>521</v>
      </c>
      <c r="AA46" s="2"/>
      <c r="AB46" s="2"/>
      <c r="AC46" s="2"/>
      <c r="AD46" s="2"/>
      <c r="AE46" s="2"/>
      <c r="AF46" s="2"/>
      <c r="AG46" s="2"/>
      <c r="AH46" s="2"/>
      <c r="AI46" s="2"/>
      <c r="AJ46" s="2"/>
      <c r="AK46" s="2"/>
      <c r="AL46" s="2"/>
      <c r="AM46" s="2"/>
      <c r="AN46" s="2"/>
      <c r="AO46" s="2"/>
      <c r="AP46" s="2"/>
      <c r="AQ46" s="2"/>
      <c r="AR46" s="2"/>
      <c r="AS46" s="2"/>
      <c r="AT46" s="2"/>
      <c r="AU46" s="2"/>
      <c r="AW46" s="1"/>
      <c r="AX46" s="14" t="s">
        <v>521</v>
      </c>
      <c r="AY46" s="2"/>
      <c r="AZ46" s="2"/>
      <c r="BA46" s="2"/>
      <c r="BB46" s="2"/>
      <c r="BC46" s="2"/>
      <c r="BD46" s="2"/>
      <c r="BE46" s="2"/>
      <c r="BF46" s="2"/>
      <c r="BG46" s="2"/>
      <c r="BH46" s="2"/>
      <c r="BI46" s="2"/>
      <c r="BJ46" s="2"/>
      <c r="BK46" s="2"/>
      <c r="BL46" s="2"/>
      <c r="BM46" s="2"/>
      <c r="BN46" s="2"/>
      <c r="BO46" s="2"/>
      <c r="BP46" s="2"/>
      <c r="BQ46" s="2"/>
      <c r="BR46" s="2"/>
      <c r="BS46" s="2"/>
      <c r="BU46" s="1"/>
      <c r="BV46" s="14" t="s">
        <v>521</v>
      </c>
      <c r="BW46" s="2"/>
      <c r="BX46" s="2"/>
      <c r="BY46" s="2"/>
      <c r="BZ46" s="2"/>
      <c r="CA46" s="2"/>
      <c r="CB46" s="2"/>
      <c r="CC46" s="2"/>
      <c r="CD46" s="2"/>
      <c r="CE46" s="2"/>
      <c r="CF46" s="2"/>
      <c r="CG46" s="2"/>
      <c r="CH46" s="2"/>
      <c r="CI46" s="2"/>
      <c r="CJ46" s="2"/>
      <c r="CK46" s="2"/>
      <c r="CL46" s="2"/>
      <c r="CM46" s="2"/>
      <c r="CN46" s="2"/>
      <c r="CO46" s="2"/>
      <c r="CP46" s="2"/>
      <c r="CQ46" s="2"/>
      <c r="CS46" s="1"/>
      <c r="CT46" s="14" t="s">
        <v>521</v>
      </c>
      <c r="CU46" s="2"/>
      <c r="CV46" s="2"/>
      <c r="CW46" s="2"/>
      <c r="CX46" s="2"/>
      <c r="CY46" s="2"/>
      <c r="CZ46" s="2"/>
      <c r="DA46" s="2"/>
      <c r="DB46" s="2"/>
      <c r="DC46" s="2"/>
      <c r="DD46" s="2"/>
      <c r="DE46" s="2"/>
      <c r="DF46" s="2"/>
      <c r="DG46" s="2"/>
      <c r="DH46" s="2"/>
      <c r="DI46" s="2"/>
      <c r="DJ46" s="2"/>
      <c r="DK46" s="2"/>
      <c r="DL46" s="2"/>
      <c r="DM46" s="2"/>
      <c r="DN46" s="2"/>
      <c r="DO46" s="2"/>
      <c r="DQ46" s="1"/>
      <c r="DR46" s="14" t="s">
        <v>521</v>
      </c>
      <c r="DS46" s="2"/>
      <c r="DT46" s="2"/>
      <c r="DU46" s="2"/>
      <c r="DV46" s="2"/>
      <c r="DW46" s="2"/>
      <c r="DX46" s="2"/>
      <c r="DY46" s="2"/>
      <c r="DZ46" s="2"/>
      <c r="EA46" s="2"/>
      <c r="EB46" s="2"/>
      <c r="EC46" s="2"/>
      <c r="ED46" s="2"/>
      <c r="EE46" s="2"/>
      <c r="EF46" s="2"/>
      <c r="EG46" s="2"/>
      <c r="EH46" s="2"/>
      <c r="EI46" s="2"/>
      <c r="EJ46" s="2"/>
      <c r="EK46" s="2"/>
      <c r="EL46" s="2"/>
      <c r="EM46" s="2"/>
      <c r="EO46" s="1"/>
      <c r="EP46" s="14" t="s">
        <v>521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542</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542</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542</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542</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542</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542</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543</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543</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543</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543</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543</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543</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618</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618</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618</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618</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618</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618</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618</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35</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35</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35</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35</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423</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423</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423</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423</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423</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423</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61</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61</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61</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65</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519</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519</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519</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61</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65</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65</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519</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519</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521</v>
      </c>
      <c r="C69" s="2"/>
      <c r="D69" s="2"/>
      <c r="E69" s="2"/>
      <c r="F69" s="2"/>
      <c r="G69" s="2"/>
      <c r="H69" s="2"/>
      <c r="I69" s="2"/>
      <c r="J69" s="2"/>
      <c r="K69" s="2"/>
      <c r="L69" s="2"/>
      <c r="M69" s="2"/>
      <c r="N69" s="2"/>
      <c r="O69" s="2"/>
      <c r="P69" s="2"/>
      <c r="Q69" s="2"/>
      <c r="R69" s="2"/>
      <c r="S69" s="2"/>
      <c r="T69" s="2"/>
      <c r="U69" s="2"/>
      <c r="V69" s="2"/>
      <c r="W69" s="1"/>
      <c r="Y69" s="1"/>
      <c r="Z69" s="14" t="s">
        <v>521</v>
      </c>
      <c r="AA69" s="2"/>
      <c r="AB69" s="2"/>
      <c r="AC69" s="2"/>
      <c r="AD69" s="2"/>
      <c r="AE69" s="2"/>
      <c r="AF69" s="2"/>
      <c r="AG69" s="2"/>
      <c r="AH69" s="2"/>
      <c r="AI69" s="2"/>
      <c r="AJ69" s="2"/>
      <c r="AK69" s="2"/>
      <c r="AL69" s="2"/>
      <c r="AM69" s="2"/>
      <c r="AN69" s="2"/>
      <c r="AO69" s="2"/>
      <c r="AP69" s="2"/>
      <c r="AQ69" s="2"/>
      <c r="AR69" s="2"/>
      <c r="AS69" s="2"/>
      <c r="AT69" s="2"/>
      <c r="AU69" s="2"/>
      <c r="AW69" s="1"/>
      <c r="AX69" s="14" t="s">
        <v>521</v>
      </c>
      <c r="AY69" s="2"/>
      <c r="AZ69" s="2"/>
      <c r="BA69" s="2"/>
      <c r="BB69" s="2"/>
      <c r="BC69" s="2"/>
      <c r="BD69" s="2"/>
      <c r="BE69" s="2"/>
      <c r="BF69" s="2"/>
      <c r="BG69" s="2"/>
      <c r="BH69" s="2"/>
      <c r="BI69" s="2"/>
      <c r="BJ69" s="2"/>
      <c r="BK69" s="2"/>
      <c r="BL69" s="2"/>
      <c r="BM69" s="2"/>
      <c r="BN69" s="2"/>
      <c r="BO69" s="2"/>
      <c r="BP69" s="2"/>
      <c r="BQ69" s="2"/>
      <c r="BR69" s="2"/>
      <c r="BS69" s="2"/>
      <c r="BU69" s="1"/>
      <c r="BV69" s="14" t="s">
        <v>521</v>
      </c>
      <c r="BW69" s="2"/>
      <c r="BX69" s="2"/>
      <c r="BY69" s="2"/>
      <c r="BZ69" s="2"/>
      <c r="CA69" s="2"/>
      <c r="CB69" s="2"/>
      <c r="CC69" s="2"/>
      <c r="CD69" s="2"/>
      <c r="CE69" s="2"/>
      <c r="CF69" s="2"/>
      <c r="CG69" s="2"/>
      <c r="CH69" s="2"/>
      <c r="CI69" s="2"/>
      <c r="CJ69" s="2"/>
      <c r="CK69" s="2"/>
      <c r="CL69" s="2"/>
      <c r="CM69" s="2"/>
      <c r="CN69" s="2"/>
      <c r="CO69" s="2"/>
      <c r="CP69" s="2"/>
      <c r="CQ69" s="2"/>
      <c r="CS69" s="1"/>
      <c r="CT69" s="14" t="s">
        <v>521</v>
      </c>
      <c r="CU69" s="2"/>
      <c r="CV69" s="2"/>
      <c r="CW69" s="2"/>
      <c r="CX69" s="2"/>
      <c r="CY69" s="2"/>
      <c r="CZ69" s="2"/>
      <c r="DA69" s="2"/>
      <c r="DB69" s="2"/>
      <c r="DC69" s="2"/>
      <c r="DD69" s="2"/>
      <c r="DE69" s="2"/>
      <c r="DF69" s="2"/>
      <c r="DG69" s="2"/>
      <c r="DH69" s="2"/>
      <c r="DI69" s="2"/>
      <c r="DJ69" s="2"/>
      <c r="DK69" s="2"/>
      <c r="DL69" s="2"/>
      <c r="DM69" s="2"/>
      <c r="DN69" s="2"/>
      <c r="DO69" s="2"/>
      <c r="DQ69" s="1"/>
      <c r="DR69" s="14" t="s">
        <v>521</v>
      </c>
      <c r="DS69" s="2"/>
      <c r="DT69" s="2"/>
      <c r="DU69" s="2"/>
      <c r="DV69" s="2"/>
      <c r="DW69" s="2"/>
      <c r="DX69" s="2"/>
      <c r="DY69" s="2"/>
      <c r="DZ69" s="2"/>
      <c r="EA69" s="2"/>
      <c r="EB69" s="2"/>
      <c r="EC69" s="2"/>
      <c r="ED69" s="2"/>
      <c r="EE69" s="2"/>
      <c r="EF69" s="2"/>
      <c r="EG69" s="2"/>
      <c r="EH69" s="2"/>
      <c r="EI69" s="2"/>
      <c r="EJ69" s="2"/>
      <c r="EK69" s="2"/>
      <c r="EL69" s="2"/>
      <c r="EM69" s="2"/>
      <c r="EO69" s="1"/>
      <c r="EP69" s="14" t="s">
        <v>521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542</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542</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542</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542</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542</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542</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543</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543</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543</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543</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543</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543</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619</v>
      </c>
      <c r="B8" s="7"/>
      <c r="C8" s="6"/>
      <c r="D8" s="6"/>
      <c r="E8" s="6"/>
      <c r="F8" s="4"/>
      <c r="G8" s="4"/>
      <c r="H8" s="4"/>
      <c r="I8" s="4"/>
      <c r="J8" s="4"/>
      <c r="K8" s="4"/>
      <c r="L8" s="4"/>
      <c r="M8" s="4"/>
      <c r="N8" s="4"/>
      <c r="O8" s="4"/>
      <c r="P8" s="4"/>
      <c r="Q8" s="4"/>
      <c r="R8" s="4"/>
      <c r="S8" s="4"/>
      <c r="T8" s="4"/>
      <c r="U8" s="4"/>
      <c r="V8" s="4"/>
      <c r="W8" s="4"/>
      <c r="Y8" s="7" t="s">
        <v>619</v>
      </c>
      <c r="Z8" s="7"/>
      <c r="AA8" s="6"/>
      <c r="AB8" s="6"/>
      <c r="AC8" s="6"/>
      <c r="AD8" s="4"/>
      <c r="AE8" s="4"/>
      <c r="AF8" s="4"/>
      <c r="AG8" s="4"/>
      <c r="AH8" s="4"/>
      <c r="AI8" s="4"/>
      <c r="AJ8" s="4"/>
      <c r="AK8" s="4"/>
      <c r="AL8" s="4"/>
      <c r="AM8" s="4"/>
      <c r="AN8" s="4"/>
      <c r="AO8" s="4"/>
      <c r="AP8" s="4"/>
      <c r="AQ8" s="4"/>
      <c r="AR8" s="4"/>
      <c r="AS8" s="4"/>
      <c r="AT8" s="4"/>
      <c r="AU8" s="4"/>
      <c r="AW8" s="7" t="s">
        <v>619</v>
      </c>
      <c r="AX8" s="7"/>
      <c r="AY8" s="6"/>
      <c r="AZ8" s="6"/>
      <c r="BA8" s="6"/>
      <c r="BB8" s="4"/>
      <c r="BC8" s="4"/>
      <c r="BD8" s="4"/>
      <c r="BE8" s="4"/>
      <c r="BF8" s="4"/>
      <c r="BG8" s="4"/>
      <c r="BH8" s="4"/>
      <c r="BI8" s="4"/>
      <c r="BJ8" s="4"/>
      <c r="BK8" s="4"/>
      <c r="BL8" s="4"/>
      <c r="BM8" s="4"/>
      <c r="BN8" s="4"/>
      <c r="BO8" s="4"/>
      <c r="BP8" s="4"/>
      <c r="BQ8" s="4"/>
      <c r="BR8" s="4"/>
      <c r="BS8" s="4"/>
      <c r="BU8" s="7" t="s">
        <v>619</v>
      </c>
      <c r="BV8" s="7"/>
      <c r="BW8" s="6"/>
      <c r="BX8" s="6"/>
      <c r="BY8" s="6"/>
      <c r="BZ8" s="4"/>
      <c r="CA8" s="4"/>
      <c r="CB8" s="4"/>
      <c r="CC8" s="4"/>
      <c r="CD8" s="4"/>
      <c r="CE8" s="4"/>
      <c r="CF8" s="4"/>
      <c r="CG8" s="4"/>
      <c r="CH8" s="4"/>
      <c r="CI8" s="4"/>
      <c r="CJ8" s="4"/>
      <c r="CK8" s="4"/>
      <c r="CL8" s="4"/>
      <c r="CM8" s="4"/>
      <c r="CN8" s="4"/>
      <c r="CO8" s="4"/>
      <c r="CP8" s="4"/>
      <c r="CQ8" s="4"/>
      <c r="CS8" s="7" t="s">
        <v>619</v>
      </c>
      <c r="CT8" s="7"/>
      <c r="CU8" s="6"/>
      <c r="CV8" s="6"/>
      <c r="CW8" s="6"/>
      <c r="CX8" s="4"/>
      <c r="CY8" s="4"/>
      <c r="CZ8" s="4"/>
      <c r="DA8" s="4"/>
      <c r="DB8" s="4"/>
      <c r="DC8" s="4"/>
      <c r="DD8" s="4"/>
      <c r="DE8" s="4"/>
      <c r="DF8" s="4"/>
      <c r="DG8" s="4"/>
      <c r="DH8" s="4"/>
      <c r="DI8" s="4"/>
      <c r="DJ8" s="4"/>
      <c r="DK8" s="4"/>
      <c r="DL8" s="4"/>
      <c r="DM8" s="4"/>
      <c r="DN8" s="4"/>
      <c r="DO8" s="4"/>
      <c r="DQ8" s="7" t="s">
        <v>619</v>
      </c>
      <c r="DR8" s="7"/>
      <c r="DS8" s="6"/>
      <c r="DT8" s="6"/>
      <c r="DU8" s="6"/>
      <c r="DV8" s="4"/>
      <c r="DW8" s="4"/>
      <c r="DX8" s="4"/>
      <c r="DY8" s="4"/>
      <c r="DZ8" s="4"/>
      <c r="EA8" s="4"/>
      <c r="EB8" s="4"/>
      <c r="EC8" s="4"/>
      <c r="ED8" s="4"/>
      <c r="EE8" s="4"/>
      <c r="EF8" s="4"/>
      <c r="EG8" s="4"/>
      <c r="EH8" s="4"/>
      <c r="EI8" s="4"/>
      <c r="EJ8" s="4"/>
      <c r="EK8" s="4"/>
      <c r="EL8" s="4"/>
      <c r="EM8" s="4"/>
      <c r="EO8" s="7" t="s">
        <v>619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620</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620</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620</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620</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620</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620</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620</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35</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35</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35</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35</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35</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35</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423</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423</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542</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542</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542</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542</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542</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542</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543</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543</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543</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543</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543</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543</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621</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621</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621</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621</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621</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621</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621</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35</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35</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35</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35</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35</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35</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423</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423</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423</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423</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423</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423</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423</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61</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61</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61</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61</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61</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65</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65</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65</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65</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65</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551</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551</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551</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551</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551</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551</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423</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423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423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423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61</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61</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65</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65</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551</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551</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551</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551</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542</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542</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542</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542</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542</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542</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543</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543</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543</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543</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543</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543</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622</v>
      </c>
      <c r="B8" s="7"/>
      <c r="C8" s="6"/>
      <c r="D8" s="6"/>
      <c r="E8" s="6"/>
      <c r="F8" s="4"/>
      <c r="G8" s="4"/>
      <c r="H8" s="4"/>
      <c r="I8" s="4"/>
      <c r="J8" s="4"/>
      <c r="K8" s="4"/>
      <c r="L8" s="4"/>
      <c r="M8" s="4"/>
      <c r="N8" s="4"/>
      <c r="O8" s="4"/>
      <c r="P8" s="4"/>
      <c r="Q8" s="4"/>
      <c r="R8" s="4"/>
      <c r="S8" s="4"/>
      <c r="T8" s="4"/>
      <c r="U8" s="4"/>
      <c r="V8" s="4"/>
      <c r="W8" s="4"/>
      <c r="Y8" s="7" t="s">
        <v>622</v>
      </c>
      <c r="Z8" s="7"/>
      <c r="AA8" s="6"/>
      <c r="AB8" s="6"/>
      <c r="AC8" s="6"/>
      <c r="AD8" s="4"/>
      <c r="AE8" s="4"/>
      <c r="AF8" s="4"/>
      <c r="AG8" s="4"/>
      <c r="AH8" s="4"/>
      <c r="AI8" s="4"/>
      <c r="AJ8" s="4"/>
      <c r="AK8" s="4"/>
      <c r="AL8" s="4"/>
      <c r="AM8" s="4"/>
      <c r="AN8" s="4"/>
      <c r="AO8" s="4"/>
      <c r="AP8" s="4"/>
      <c r="AQ8" s="4"/>
      <c r="AR8" s="4"/>
      <c r="AS8" s="4"/>
      <c r="AT8" s="4"/>
      <c r="AU8" s="4"/>
      <c r="AW8" s="7" t="s">
        <v>622</v>
      </c>
      <c r="AX8" s="7"/>
      <c r="AY8" s="6"/>
      <c r="AZ8" s="6"/>
      <c r="BA8" s="6"/>
      <c r="BB8" s="4"/>
      <c r="BC8" s="4"/>
      <c r="BD8" s="4"/>
      <c r="BE8" s="4"/>
      <c r="BF8" s="4"/>
      <c r="BG8" s="4"/>
      <c r="BH8" s="4"/>
      <c r="BI8" s="4"/>
      <c r="BJ8" s="4"/>
      <c r="BK8" s="4"/>
      <c r="BL8" s="4"/>
      <c r="BM8" s="4"/>
      <c r="BN8" s="4"/>
      <c r="BO8" s="4"/>
      <c r="BP8" s="4"/>
      <c r="BQ8" s="4"/>
      <c r="BR8" s="4"/>
      <c r="BS8" s="4"/>
      <c r="BU8" s="7" t="s">
        <v>622</v>
      </c>
      <c r="BV8" s="7"/>
      <c r="BW8" s="6"/>
      <c r="BX8" s="6"/>
      <c r="BY8" s="6"/>
      <c r="BZ8" s="4"/>
      <c r="CA8" s="4"/>
      <c r="CB8" s="4"/>
      <c r="CC8" s="4"/>
      <c r="CD8" s="4"/>
      <c r="CE8" s="4"/>
      <c r="CF8" s="4"/>
      <c r="CG8" s="4"/>
      <c r="CH8" s="4"/>
      <c r="CI8" s="4"/>
      <c r="CJ8" s="4"/>
      <c r="CK8" s="4"/>
      <c r="CL8" s="4"/>
      <c r="CM8" s="4"/>
      <c r="CN8" s="4"/>
      <c r="CO8" s="4"/>
      <c r="CP8" s="4"/>
      <c r="CQ8" s="4"/>
      <c r="CS8" s="7" t="s">
        <v>622</v>
      </c>
      <c r="CT8" s="7"/>
      <c r="CU8" s="6"/>
      <c r="CV8" s="6"/>
      <c r="CW8" s="6"/>
      <c r="CX8" s="4"/>
      <c r="CY8" s="4"/>
      <c r="CZ8" s="4"/>
      <c r="DA8" s="4"/>
      <c r="DB8" s="4"/>
      <c r="DC8" s="4"/>
      <c r="DD8" s="4"/>
      <c r="DE8" s="4"/>
      <c r="DF8" s="4"/>
      <c r="DG8" s="4"/>
      <c r="DH8" s="4"/>
      <c r="DI8" s="4"/>
      <c r="DJ8" s="4"/>
      <c r="DK8" s="4"/>
      <c r="DL8" s="4"/>
      <c r="DM8" s="4"/>
      <c r="DN8" s="4"/>
      <c r="DO8" s="4"/>
      <c r="DQ8" s="7" t="s">
        <v>622</v>
      </c>
      <c r="DR8" s="7"/>
      <c r="DS8" s="6"/>
      <c r="DT8" s="6"/>
      <c r="DU8" s="6"/>
      <c r="DV8" s="4"/>
      <c r="DW8" s="4"/>
      <c r="DX8" s="4"/>
      <c r="DY8" s="4"/>
      <c r="DZ8" s="4"/>
      <c r="EA8" s="4"/>
      <c r="EB8" s="4"/>
      <c r="EC8" s="4"/>
      <c r="ED8" s="4"/>
      <c r="EE8" s="4"/>
      <c r="EF8" s="4"/>
      <c r="EG8" s="4"/>
      <c r="EH8" s="4"/>
      <c r="EI8" s="4"/>
      <c r="EJ8" s="4"/>
      <c r="EK8" s="4"/>
      <c r="EL8" s="4"/>
      <c r="EM8" s="4"/>
      <c r="EO8" s="7" t="s">
        <v>622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623</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623</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623</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623</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623</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623</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623</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542</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542</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542</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542</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542</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542</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543</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543</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543</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543</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543</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543</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624</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624</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624</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624</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624</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624</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624</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542</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542</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542</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542</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542</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542</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543</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543</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543</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543</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543</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543</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625</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625</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625</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625</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625</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625</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625</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541</v>
      </c>
      <c r="C31" s="2"/>
      <c r="D31" s="2"/>
      <c r="E31" s="2"/>
      <c r="F31" s="2"/>
      <c r="G31" s="2"/>
      <c r="H31" s="2"/>
      <c r="I31" s="2"/>
      <c r="J31" s="2"/>
      <c r="K31" s="2"/>
      <c r="L31" s="2"/>
      <c r="M31" s="2"/>
      <c r="N31" s="2"/>
      <c r="O31" s="2"/>
      <c r="P31" s="2"/>
      <c r="Q31" s="2"/>
      <c r="R31" s="2"/>
      <c r="S31" s="2"/>
      <c r="T31" s="2"/>
      <c r="U31" s="2"/>
      <c r="V31" s="2"/>
      <c r="W31" s="2"/>
      <c r="Y31" s="1"/>
      <c r="Z31" s="14" t="s">
        <v>541</v>
      </c>
      <c r="AA31" s="2"/>
      <c r="AB31" s="2"/>
      <c r="AC31" s="2"/>
      <c r="AD31" s="2"/>
      <c r="AE31" s="2"/>
      <c r="AF31" s="2"/>
      <c r="AG31" s="2"/>
      <c r="AH31" s="2"/>
      <c r="AI31" s="2"/>
      <c r="AJ31" s="2"/>
      <c r="AK31" s="2"/>
      <c r="AL31" s="2"/>
      <c r="AM31" s="2"/>
      <c r="AN31" s="2"/>
      <c r="AO31" s="2"/>
      <c r="AP31" s="2"/>
      <c r="AQ31" s="2"/>
      <c r="AR31" s="2"/>
      <c r="AS31" s="2"/>
      <c r="AT31" s="2"/>
      <c r="AU31" s="2"/>
      <c r="AW31" s="1"/>
      <c r="AX31" s="14" t="s">
        <v>541</v>
      </c>
      <c r="AY31" s="2"/>
      <c r="AZ31" s="2"/>
      <c r="BA31" s="2"/>
      <c r="BB31" s="2"/>
      <c r="BC31" s="2"/>
      <c r="BD31" s="2"/>
      <c r="BE31" s="2"/>
      <c r="BF31" s="2"/>
      <c r="BG31" s="2"/>
      <c r="BH31" s="2"/>
      <c r="BI31" s="2"/>
      <c r="BJ31" s="2"/>
      <c r="BK31" s="2"/>
      <c r="BL31" s="2"/>
      <c r="BM31" s="2"/>
      <c r="BN31" s="2"/>
      <c r="BO31" s="2"/>
      <c r="BP31" s="2"/>
      <c r="BQ31" s="2"/>
      <c r="BR31" s="2"/>
      <c r="BS31" s="2"/>
      <c r="BU31" s="1"/>
      <c r="BV31" s="14" t="s">
        <v>541</v>
      </c>
      <c r="BW31" s="2"/>
      <c r="BX31" s="2"/>
      <c r="BY31" s="2"/>
      <c r="BZ31" s="2"/>
      <c r="CA31" s="2"/>
      <c r="CB31" s="2"/>
      <c r="CC31" s="2"/>
      <c r="CD31" s="2"/>
      <c r="CE31" s="2"/>
      <c r="CF31" s="2"/>
      <c r="CG31" s="2"/>
      <c r="CH31" s="2"/>
      <c r="CI31" s="2"/>
      <c r="CJ31" s="2"/>
      <c r="CK31" s="2"/>
      <c r="CL31" s="2"/>
      <c r="CM31" s="2"/>
      <c r="CN31" s="2"/>
      <c r="CO31" s="2"/>
      <c r="CP31" s="2"/>
      <c r="CQ31" s="2"/>
      <c r="CS31" s="1"/>
      <c r="CT31" s="14" t="s">
        <v>541</v>
      </c>
      <c r="CU31" s="2"/>
      <c r="CV31" s="2"/>
      <c r="CW31" s="2"/>
      <c r="CX31" s="2"/>
      <c r="CY31" s="2"/>
      <c r="CZ31" s="2"/>
      <c r="DA31" s="2"/>
      <c r="DB31" s="2"/>
      <c r="DC31" s="2"/>
      <c r="DD31" s="2"/>
      <c r="DE31" s="2"/>
      <c r="DF31" s="2"/>
      <c r="DG31" s="2"/>
      <c r="DH31" s="2"/>
      <c r="DI31" s="2"/>
      <c r="DJ31" s="2"/>
      <c r="DK31" s="2"/>
      <c r="DL31" s="2"/>
      <c r="DM31" s="2"/>
      <c r="DN31" s="2"/>
      <c r="DO31" s="2"/>
      <c r="DQ31" s="1"/>
      <c r="DR31" s="14" t="s">
        <v>541</v>
      </c>
      <c r="DS31" s="2"/>
      <c r="DT31" s="2"/>
      <c r="DU31" s="2"/>
      <c r="DV31" s="2"/>
      <c r="DW31" s="2"/>
      <c r="DX31" s="2"/>
      <c r="DY31" s="2"/>
      <c r="DZ31" s="2"/>
      <c r="EA31" s="2"/>
      <c r="EB31" s="2"/>
      <c r="EC31" s="2"/>
      <c r="ED31" s="2"/>
      <c r="EE31" s="2"/>
      <c r="EF31" s="2"/>
      <c r="EG31" s="2"/>
      <c r="EH31" s="2"/>
      <c r="EI31" s="2"/>
      <c r="EJ31" s="2"/>
      <c r="EK31" s="2"/>
      <c r="EL31" s="2"/>
      <c r="EM31" s="2"/>
      <c r="EO31" s="1"/>
      <c r="EP31" s="14" t="s">
        <v>541</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542</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542</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542</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542</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542</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542</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542</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543</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543</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543</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543</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543</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543</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543</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626</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626</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626</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626</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626</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626</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626</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35</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35</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35</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35</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35</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35</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423</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423</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423</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423</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423</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423</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61</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519</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519</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519</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519</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519</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519</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520</v>
      </c>
      <c r="C46" s="2"/>
      <c r="D46" s="2"/>
      <c r="E46" s="2"/>
      <c r="F46" s="2"/>
      <c r="G46" s="2"/>
      <c r="H46" s="2"/>
      <c r="I46" s="2"/>
      <c r="J46" s="2"/>
      <c r="K46" s="2"/>
      <c r="L46" s="2"/>
      <c r="M46" s="2"/>
      <c r="N46" s="2"/>
      <c r="O46" s="2"/>
      <c r="P46" s="2"/>
      <c r="Q46" s="2"/>
      <c r="R46" s="2"/>
      <c r="S46" s="2"/>
      <c r="T46" s="2"/>
      <c r="U46" s="2"/>
      <c r="V46" s="2"/>
      <c r="W46" s="2"/>
      <c r="Y46" s="1"/>
      <c r="Z46" s="11" t="s">
        <v>520</v>
      </c>
      <c r="AA46" s="2"/>
      <c r="AB46" s="2"/>
      <c r="AC46" s="2"/>
      <c r="AD46" s="2"/>
      <c r="AE46" s="2"/>
      <c r="AF46" s="2"/>
      <c r="AG46" s="2"/>
      <c r="AH46" s="2"/>
      <c r="AI46" s="2"/>
      <c r="AJ46" s="2"/>
      <c r="AK46" s="2"/>
      <c r="AL46" s="2"/>
      <c r="AM46" s="2"/>
      <c r="AN46" s="2"/>
      <c r="AO46" s="2"/>
      <c r="AP46" s="2"/>
      <c r="AQ46" s="2"/>
      <c r="AR46" s="2"/>
      <c r="AS46" s="2"/>
      <c r="AT46" s="2"/>
      <c r="AU46" s="2"/>
      <c r="AW46" s="1"/>
      <c r="AX46" s="11" t="s">
        <v>520</v>
      </c>
      <c r="AY46" s="2"/>
      <c r="AZ46" s="2"/>
      <c r="BA46" s="2"/>
      <c r="BB46" s="2"/>
      <c r="BC46" s="2"/>
      <c r="BD46" s="2"/>
      <c r="BE46" s="2"/>
      <c r="BF46" s="2"/>
      <c r="BG46" s="2"/>
      <c r="BH46" s="2"/>
      <c r="BI46" s="2"/>
      <c r="BJ46" s="2"/>
      <c r="BK46" s="2"/>
      <c r="BL46" s="2"/>
      <c r="BM46" s="2"/>
      <c r="BN46" s="2"/>
      <c r="BO46" s="2"/>
      <c r="BP46" s="2"/>
      <c r="BQ46" s="2"/>
      <c r="BR46" s="2"/>
      <c r="BS46" s="2"/>
      <c r="BU46" s="1"/>
      <c r="BV46" s="11" t="s">
        <v>520</v>
      </c>
      <c r="BW46" s="2"/>
      <c r="BX46" s="2"/>
      <c r="BY46" s="2"/>
      <c r="BZ46" s="2"/>
      <c r="CA46" s="2"/>
      <c r="CB46" s="2"/>
      <c r="CC46" s="2"/>
      <c r="CD46" s="2"/>
      <c r="CE46" s="2"/>
      <c r="CF46" s="2"/>
      <c r="CG46" s="2"/>
      <c r="CH46" s="2"/>
      <c r="CI46" s="2"/>
      <c r="CJ46" s="2"/>
      <c r="CK46" s="2"/>
      <c r="CL46" s="2"/>
      <c r="CM46" s="2"/>
      <c r="CN46" s="2"/>
      <c r="CO46" s="2"/>
      <c r="CP46" s="2"/>
      <c r="CQ46" s="2"/>
      <c r="CS46" s="1"/>
      <c r="CT46" s="11" t="s">
        <v>520</v>
      </c>
      <c r="CU46" s="2"/>
      <c r="CV46" s="2"/>
      <c r="CW46" s="2"/>
      <c r="CX46" s="2"/>
      <c r="CY46" s="2"/>
      <c r="CZ46" s="2"/>
      <c r="DA46" s="2"/>
      <c r="DB46" s="2"/>
      <c r="DC46" s="2"/>
      <c r="DD46" s="2"/>
      <c r="DE46" s="2"/>
      <c r="DF46" s="2"/>
      <c r="DG46" s="2"/>
      <c r="DH46" s="2"/>
      <c r="DI46" s="2"/>
      <c r="DJ46" s="2"/>
      <c r="DK46" s="2"/>
      <c r="DL46" s="2"/>
      <c r="DM46" s="2"/>
      <c r="DN46" s="2"/>
      <c r="DO46" s="2"/>
      <c r="DQ46" s="1"/>
      <c r="DR46" s="11" t="s">
        <v>520</v>
      </c>
      <c r="DS46" s="2"/>
      <c r="DT46" s="2"/>
      <c r="DU46" s="2"/>
      <c r="DV46" s="2"/>
      <c r="DW46" s="2"/>
      <c r="DX46" s="2"/>
      <c r="DY46" s="2"/>
      <c r="DZ46" s="2"/>
      <c r="EA46" s="2"/>
      <c r="EB46" s="2"/>
      <c r="EC46" s="2"/>
      <c r="ED46" s="2"/>
      <c r="EE46" s="2"/>
      <c r="EF46" s="2"/>
      <c r="EG46" s="2"/>
      <c r="EH46" s="2"/>
      <c r="EI46" s="2"/>
      <c r="EJ46" s="2"/>
      <c r="EK46" s="2"/>
      <c r="EL46" s="2"/>
      <c r="EM46" s="2"/>
      <c r="EO46" s="1"/>
      <c r="EP46" s="11" t="s">
        <v>520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35</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35</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35</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35</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35</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35</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35</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423</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423</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423</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423</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423</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423</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423</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61</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61</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61</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61</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61</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61</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61</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65</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65</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65</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65</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65</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65</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65</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70</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70</v>
      </c>
      <c r="CU51" s="2">
        <v>0</v>
      </c>
      <c r="CV51" s="2">
        <v>0</v>
      </c>
      <c r="CW51" s="2">
        <v>0</v>
      </c>
      <c r="CX51" s="2">
        <v>0</v>
      </c>
      <c r="CY51" s="2">
        <v>0</v>
      </c>
      <c r="CZ51" s="2" t="s">
        <v>518</v>
      </c>
      <c r="DA51" s="2" t="s">
        <v>518</v>
      </c>
      <c r="DB51" s="2" t="s">
        <v>518</v>
      </c>
      <c r="DC51" s="2" t="s">
        <v>518</v>
      </c>
      <c r="DD51" s="2" t="s">
        <v>518</v>
      </c>
      <c r="DE51" s="2">
        <v>0</v>
      </c>
      <c r="DF51" s="2">
        <v>0</v>
      </c>
      <c r="DG51" s="2">
        <v>0</v>
      </c>
      <c r="DH51" s="2">
        <v>0</v>
      </c>
      <c r="DI51" s="2">
        <v>0</v>
      </c>
      <c r="DJ51" s="2">
        <v>0</v>
      </c>
      <c r="DK51" s="2">
        <v>0</v>
      </c>
      <c r="DL51" s="2">
        <v>0</v>
      </c>
      <c r="DM51" s="2">
        <v>0</v>
      </c>
      <c r="DN51" s="2">
        <v>0</v>
      </c>
      <c r="DO51" s="2">
        <v>0</v>
      </c>
      <c r="DQ51" s="1"/>
      <c r="DR51" s="12" t="s">
        <v>70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70</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519</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519</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519</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519</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519</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519</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519</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541</v>
      </c>
      <c r="C54" s="2"/>
      <c r="D54" s="2"/>
      <c r="E54" s="2"/>
      <c r="F54" s="2"/>
      <c r="G54" s="2"/>
      <c r="H54" s="2"/>
      <c r="I54" s="2"/>
      <c r="J54" s="2"/>
      <c r="K54" s="2"/>
      <c r="L54" s="2"/>
      <c r="M54" s="2"/>
      <c r="N54" s="2"/>
      <c r="O54" s="2"/>
      <c r="P54" s="2"/>
      <c r="Q54" s="2"/>
      <c r="R54" s="2"/>
      <c r="S54" s="2"/>
      <c r="T54" s="2"/>
      <c r="U54" s="2"/>
      <c r="V54" s="2"/>
      <c r="W54" s="2"/>
      <c r="Y54" s="1"/>
      <c r="Z54" s="14" t="s">
        <v>541</v>
      </c>
      <c r="AA54" s="2"/>
      <c r="AB54" s="2"/>
      <c r="AC54" s="2"/>
      <c r="AD54" s="2"/>
      <c r="AE54" s="2"/>
      <c r="AF54" s="2"/>
      <c r="AG54" s="2"/>
      <c r="AH54" s="2"/>
      <c r="AI54" s="2"/>
      <c r="AJ54" s="2"/>
      <c r="AK54" s="2"/>
      <c r="AL54" s="2"/>
      <c r="AM54" s="2"/>
      <c r="AN54" s="2"/>
      <c r="AO54" s="2"/>
      <c r="AP54" s="2"/>
      <c r="AQ54" s="2"/>
      <c r="AR54" s="2"/>
      <c r="AS54" s="2"/>
      <c r="AT54" s="2"/>
      <c r="AU54" s="2"/>
      <c r="AW54" s="1"/>
      <c r="AX54" s="14" t="s">
        <v>541</v>
      </c>
      <c r="AY54" s="2"/>
      <c r="AZ54" s="2"/>
      <c r="BA54" s="2"/>
      <c r="BB54" s="2"/>
      <c r="BC54" s="2"/>
      <c r="BD54" s="2"/>
      <c r="BE54" s="2"/>
      <c r="BF54" s="2"/>
      <c r="BG54" s="2"/>
      <c r="BH54" s="2"/>
      <c r="BI54" s="2"/>
      <c r="BJ54" s="2"/>
      <c r="BK54" s="2"/>
      <c r="BL54" s="2"/>
      <c r="BM54" s="2"/>
      <c r="BN54" s="2"/>
      <c r="BO54" s="2"/>
      <c r="BP54" s="2"/>
      <c r="BQ54" s="2"/>
      <c r="BR54" s="2"/>
      <c r="BS54" s="2"/>
      <c r="BU54" s="1"/>
      <c r="BV54" s="14" t="s">
        <v>541</v>
      </c>
      <c r="BW54" s="2"/>
      <c r="BX54" s="2"/>
      <c r="BY54" s="2"/>
      <c r="BZ54" s="2"/>
      <c r="CA54" s="2"/>
      <c r="CB54" s="2"/>
      <c r="CC54" s="2"/>
      <c r="CD54" s="2"/>
      <c r="CE54" s="2"/>
      <c r="CF54" s="2"/>
      <c r="CG54" s="2"/>
      <c r="CH54" s="2"/>
      <c r="CI54" s="2"/>
      <c r="CJ54" s="2"/>
      <c r="CK54" s="2"/>
      <c r="CL54" s="2"/>
      <c r="CM54" s="2"/>
      <c r="CN54" s="2"/>
      <c r="CO54" s="2"/>
      <c r="CP54" s="2"/>
      <c r="CQ54" s="2"/>
      <c r="CS54" s="1"/>
      <c r="CT54" s="14" t="s">
        <v>541</v>
      </c>
      <c r="CU54" s="2"/>
      <c r="CV54" s="2"/>
      <c r="CW54" s="2"/>
      <c r="CX54" s="2"/>
      <c r="CY54" s="2"/>
      <c r="CZ54" s="2"/>
      <c r="DA54" s="2"/>
      <c r="DB54" s="2"/>
      <c r="DC54" s="2"/>
      <c r="DD54" s="2"/>
      <c r="DE54" s="2"/>
      <c r="DF54" s="2"/>
      <c r="DG54" s="2"/>
      <c r="DH54" s="2"/>
      <c r="DI54" s="2"/>
      <c r="DJ54" s="2"/>
      <c r="DK54" s="2"/>
      <c r="DL54" s="2"/>
      <c r="DM54" s="2"/>
      <c r="DN54" s="2"/>
      <c r="DO54" s="2"/>
      <c r="DQ54" s="1"/>
      <c r="DR54" s="14" t="s">
        <v>541</v>
      </c>
      <c r="DS54" s="2"/>
      <c r="DT54" s="2"/>
      <c r="DU54" s="2"/>
      <c r="DV54" s="2"/>
      <c r="DW54" s="2"/>
      <c r="DX54" s="2"/>
      <c r="DY54" s="2"/>
      <c r="DZ54" s="2"/>
      <c r="EA54" s="2"/>
      <c r="EB54" s="2"/>
      <c r="EC54" s="2"/>
      <c r="ED54" s="2"/>
      <c r="EE54" s="2"/>
      <c r="EF54" s="2"/>
      <c r="EG54" s="2"/>
      <c r="EH54" s="2"/>
      <c r="EI54" s="2"/>
      <c r="EJ54" s="2"/>
      <c r="EK54" s="2"/>
      <c r="EL54" s="2"/>
      <c r="EM54" s="2"/>
      <c r="EO54" s="1"/>
      <c r="EP54" s="14" t="s">
        <v>541</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542</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542</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542</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542</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542</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542</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542</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543</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543</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543</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543</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543</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543</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543</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547</v>
      </c>
      <c r="B59" s="17"/>
      <c r="C59" s="2"/>
      <c r="D59" s="2"/>
      <c r="E59" s="2"/>
      <c r="F59" s="2"/>
      <c r="G59" s="2"/>
      <c r="H59" s="2"/>
      <c r="I59" s="2"/>
      <c r="J59" s="2"/>
      <c r="K59" s="2"/>
      <c r="L59" s="2"/>
      <c r="M59" s="2"/>
      <c r="N59" s="2"/>
      <c r="O59" s="1"/>
      <c r="P59" s="1"/>
      <c r="Q59" s="1"/>
      <c r="R59" s="1"/>
      <c r="S59" s="1"/>
      <c r="T59" s="1"/>
      <c r="U59" s="1"/>
      <c r="V59" s="1"/>
      <c r="W59" s="1"/>
      <c r="Y59" s="17" t="s">
        <v>547</v>
      </c>
      <c r="Z59" s="17"/>
      <c r="AA59" s="2"/>
      <c r="AB59" s="2"/>
      <c r="AC59" s="2"/>
      <c r="AD59" s="2"/>
      <c r="AE59" s="2"/>
      <c r="AF59" s="2"/>
      <c r="AG59" s="2"/>
      <c r="AH59" s="2"/>
      <c r="AI59" s="2"/>
      <c r="AJ59" s="2"/>
      <c r="AK59" s="2"/>
      <c r="AL59" s="2"/>
      <c r="AM59" s="1"/>
      <c r="AN59" s="1"/>
      <c r="AO59" s="1"/>
      <c r="AP59" s="1"/>
      <c r="AQ59" s="1"/>
      <c r="AR59" s="1"/>
      <c r="AS59" s="1"/>
      <c r="AT59" s="1"/>
      <c r="AU59" s="1"/>
      <c r="AW59" s="17" t="s">
        <v>547</v>
      </c>
      <c r="AX59" s="17"/>
      <c r="AY59" s="2"/>
      <c r="AZ59" s="2"/>
      <c r="BA59" s="2"/>
      <c r="BB59" s="2"/>
      <c r="BC59" s="2"/>
      <c r="BD59" s="2"/>
      <c r="BE59" s="2"/>
      <c r="BF59" s="2"/>
      <c r="BG59" s="2"/>
      <c r="BH59" s="2"/>
      <c r="BI59" s="2"/>
      <c r="BJ59" s="2"/>
      <c r="BK59" s="1"/>
      <c r="BL59" s="1"/>
      <c r="BM59" s="1"/>
      <c r="BN59" s="1"/>
      <c r="BO59" s="1"/>
      <c r="BP59" s="1"/>
      <c r="BQ59" s="1"/>
      <c r="BR59" s="1"/>
      <c r="BS59" s="1"/>
      <c r="BU59" s="17" t="s">
        <v>547</v>
      </c>
      <c r="BV59" s="17"/>
      <c r="BW59" s="2"/>
      <c r="BX59" s="2"/>
      <c r="BY59" s="2"/>
      <c r="BZ59" s="2"/>
      <c r="CA59" s="2"/>
      <c r="CB59" s="2"/>
      <c r="CC59" s="2"/>
      <c r="CD59" s="2"/>
      <c r="CE59" s="2"/>
      <c r="CF59" s="2"/>
      <c r="CG59" s="2"/>
      <c r="CH59" s="2"/>
      <c r="CI59" s="1"/>
      <c r="CJ59" s="1"/>
      <c r="CK59" s="1"/>
      <c r="CL59" s="1"/>
      <c r="CM59" s="1"/>
      <c r="CN59" s="1"/>
      <c r="CO59" s="1"/>
      <c r="CP59" s="1"/>
      <c r="CQ59" s="1"/>
      <c r="CS59" s="17" t="s">
        <v>547</v>
      </c>
      <c r="CT59" s="17"/>
      <c r="CU59" s="2"/>
      <c r="CV59" s="2"/>
      <c r="CW59" s="2"/>
      <c r="CX59" s="2"/>
      <c r="CY59" s="2"/>
      <c r="CZ59" s="2"/>
      <c r="DA59" s="2"/>
      <c r="DB59" s="2"/>
      <c r="DC59" s="2"/>
      <c r="DD59" s="2"/>
      <c r="DE59" s="2"/>
      <c r="DF59" s="2"/>
      <c r="DG59" s="1"/>
      <c r="DH59" s="1"/>
      <c r="DI59" s="1"/>
      <c r="DJ59" s="1"/>
      <c r="DK59" s="1"/>
      <c r="DL59" s="1"/>
      <c r="DM59" s="1"/>
      <c r="DN59" s="1"/>
      <c r="DO59" s="1"/>
      <c r="DQ59" s="17" t="s">
        <v>547</v>
      </c>
      <c r="DR59" s="17"/>
      <c r="DS59" s="2"/>
      <c r="DT59" s="2"/>
      <c r="DU59" s="2"/>
      <c r="DV59" s="2"/>
      <c r="DW59" s="2"/>
      <c r="DX59" s="2"/>
      <c r="DY59" s="2"/>
      <c r="DZ59" s="2"/>
      <c r="EA59" s="2"/>
      <c r="EB59" s="2"/>
      <c r="EC59" s="2"/>
      <c r="ED59" s="2"/>
      <c r="EE59" s="1"/>
      <c r="EF59" s="1"/>
      <c r="EG59" s="1"/>
      <c r="EH59" s="1"/>
      <c r="EI59" s="1"/>
      <c r="EJ59" s="1"/>
      <c r="EK59" s="1"/>
      <c r="EL59" s="1"/>
      <c r="EM59" s="1"/>
      <c r="EO59" s="17" t="s">
        <v>547</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531</v>
      </c>
      <c r="B60" s="13"/>
      <c r="C60" s="2"/>
      <c r="D60" s="2"/>
      <c r="E60" s="2"/>
      <c r="F60" s="2"/>
      <c r="G60" s="2"/>
      <c r="H60" s="2"/>
      <c r="I60" s="2"/>
      <c r="J60" s="2"/>
      <c r="K60" s="2"/>
      <c r="L60" s="2"/>
      <c r="M60" s="2"/>
      <c r="N60" s="2"/>
      <c r="O60" s="1"/>
      <c r="P60" s="1"/>
      <c r="Q60" s="1"/>
      <c r="R60" s="1"/>
      <c r="S60" s="1"/>
      <c r="T60" s="1"/>
      <c r="U60" s="1"/>
      <c r="V60" s="1"/>
      <c r="W60" s="1"/>
      <c r="Y60" s="13" t="s">
        <v>531</v>
      </c>
      <c r="Z60" s="13"/>
      <c r="AA60" s="2"/>
      <c r="AB60" s="2"/>
      <c r="AC60" s="2"/>
      <c r="AD60" s="2"/>
      <c r="AE60" s="2"/>
      <c r="AF60" s="2"/>
      <c r="AG60" s="2"/>
      <c r="AH60" s="2"/>
      <c r="AI60" s="2"/>
      <c r="AJ60" s="2"/>
      <c r="AK60" s="2"/>
      <c r="AL60" s="2"/>
      <c r="AM60" s="1"/>
      <c r="AN60" s="1"/>
      <c r="AO60" s="1"/>
      <c r="AP60" s="1"/>
      <c r="AQ60" s="1"/>
      <c r="AR60" s="1"/>
      <c r="AS60" s="1"/>
      <c r="AT60" s="1"/>
      <c r="AU60" s="1"/>
      <c r="AW60" s="13" t="s">
        <v>531</v>
      </c>
      <c r="AX60" s="13"/>
      <c r="AY60" s="2"/>
      <c r="AZ60" s="2"/>
      <c r="BA60" s="2"/>
      <c r="BB60" s="2"/>
      <c r="BC60" s="2"/>
      <c r="BD60" s="2"/>
      <c r="BE60" s="2"/>
      <c r="BF60" s="2"/>
      <c r="BG60" s="2"/>
      <c r="BH60" s="2"/>
      <c r="BI60" s="2"/>
      <c r="BJ60" s="2"/>
      <c r="BK60" s="1"/>
      <c r="BL60" s="1"/>
      <c r="BM60" s="1"/>
      <c r="BN60" s="1"/>
      <c r="BO60" s="1"/>
      <c r="BP60" s="1"/>
      <c r="BQ60" s="1"/>
      <c r="BR60" s="1"/>
      <c r="BS60" s="1"/>
      <c r="BU60" s="13" t="s">
        <v>531</v>
      </c>
      <c r="BV60" s="13"/>
      <c r="BW60" s="2"/>
      <c r="BX60" s="2"/>
      <c r="BY60" s="2"/>
      <c r="BZ60" s="2"/>
      <c r="CA60" s="2"/>
      <c r="CB60" s="2"/>
      <c r="CC60" s="2"/>
      <c r="CD60" s="2"/>
      <c r="CE60" s="2"/>
      <c r="CF60" s="2"/>
      <c r="CG60" s="2"/>
      <c r="CH60" s="2"/>
      <c r="CI60" s="1"/>
      <c r="CJ60" s="1"/>
      <c r="CK60" s="1"/>
      <c r="CL60" s="1"/>
      <c r="CM60" s="1"/>
      <c r="CN60" s="1"/>
      <c r="CO60" s="1"/>
      <c r="CP60" s="1"/>
      <c r="CQ60" s="1"/>
      <c r="CS60" s="13" t="s">
        <v>531</v>
      </c>
      <c r="CT60" s="13"/>
      <c r="CU60" s="2"/>
      <c r="CV60" s="2"/>
      <c r="CW60" s="2"/>
      <c r="CX60" s="2"/>
      <c r="CY60" s="2"/>
      <c r="CZ60" s="2"/>
      <c r="DA60" s="2"/>
      <c r="DB60" s="2"/>
      <c r="DC60" s="2"/>
      <c r="DD60" s="2"/>
      <c r="DE60" s="2"/>
      <c r="DF60" s="2"/>
      <c r="DG60" s="1"/>
      <c r="DH60" s="1"/>
      <c r="DI60" s="1"/>
      <c r="DJ60" s="1"/>
      <c r="DK60" s="1"/>
      <c r="DL60" s="1"/>
      <c r="DM60" s="1"/>
      <c r="DN60" s="1"/>
      <c r="DO60" s="1"/>
      <c r="DQ60" s="13" t="s">
        <v>531</v>
      </c>
      <c r="DR60" s="13"/>
      <c r="DS60" s="2"/>
      <c r="DT60" s="2"/>
      <c r="DU60" s="2"/>
      <c r="DV60" s="2"/>
      <c r="DW60" s="2"/>
      <c r="DX60" s="2"/>
      <c r="DY60" s="2"/>
      <c r="DZ60" s="2"/>
      <c r="EA60" s="2"/>
      <c r="EB60" s="2"/>
      <c r="EC60" s="2"/>
      <c r="ED60" s="2"/>
      <c r="EE60" s="1"/>
      <c r="EF60" s="1"/>
      <c r="EG60" s="1"/>
      <c r="EH60" s="1"/>
      <c r="EI60" s="1"/>
      <c r="EJ60" s="1"/>
      <c r="EK60" s="1"/>
      <c r="EL60" s="1"/>
      <c r="EM60" s="1"/>
      <c r="EO60" s="13" t="s">
        <v>531</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627</v>
      </c>
      <c r="B8" s="7"/>
      <c r="C8" s="6"/>
      <c r="D8" s="6"/>
      <c r="E8" s="6"/>
      <c r="F8" s="4"/>
      <c r="G8" s="4"/>
      <c r="H8" s="4"/>
      <c r="I8" s="4"/>
      <c r="J8" s="4"/>
      <c r="K8" s="4"/>
      <c r="L8" s="4"/>
      <c r="M8" s="4"/>
      <c r="N8" s="4"/>
      <c r="O8" s="4"/>
      <c r="P8" s="4"/>
      <c r="Q8" s="4"/>
      <c r="R8" s="4"/>
      <c r="S8" s="4"/>
      <c r="T8" s="4"/>
      <c r="U8" s="4"/>
      <c r="V8" s="4"/>
      <c r="W8" s="4"/>
      <c r="Y8" s="7" t="s">
        <v>627</v>
      </c>
      <c r="Z8" s="7"/>
      <c r="AA8" s="6"/>
      <c r="AB8" s="6"/>
      <c r="AC8" s="6"/>
      <c r="AD8" s="4"/>
      <c r="AE8" s="4"/>
      <c r="AF8" s="4"/>
      <c r="AG8" s="4"/>
      <c r="AH8" s="4"/>
      <c r="AI8" s="4"/>
      <c r="AJ8" s="4"/>
      <c r="AK8" s="4"/>
      <c r="AL8" s="4"/>
      <c r="AM8" s="4"/>
      <c r="AN8" s="4"/>
      <c r="AO8" s="4"/>
      <c r="AP8" s="4"/>
      <c r="AQ8" s="4"/>
      <c r="AR8" s="4"/>
      <c r="AS8" s="4"/>
      <c r="AT8" s="4"/>
      <c r="AU8" s="4"/>
      <c r="AW8" s="7" t="s">
        <v>627</v>
      </c>
      <c r="AX8" s="7"/>
      <c r="AY8" s="6"/>
      <c r="AZ8" s="6"/>
      <c r="BA8" s="6"/>
      <c r="BB8" s="4"/>
      <c r="BC8" s="4"/>
      <c r="BD8" s="4"/>
      <c r="BE8" s="4"/>
      <c r="BF8" s="4"/>
      <c r="BG8" s="4"/>
      <c r="BH8" s="4"/>
      <c r="BI8" s="4"/>
      <c r="BJ8" s="4"/>
      <c r="BK8" s="4"/>
      <c r="BL8" s="4"/>
      <c r="BM8" s="4"/>
      <c r="BN8" s="4"/>
      <c r="BO8" s="4"/>
      <c r="BP8" s="4"/>
      <c r="BQ8" s="4"/>
      <c r="BR8" s="4"/>
      <c r="BS8" s="4"/>
      <c r="BU8" s="7" t="s">
        <v>627</v>
      </c>
      <c r="BV8" s="7"/>
      <c r="BW8" s="6"/>
      <c r="BX8" s="6"/>
      <c r="BY8" s="6"/>
      <c r="BZ8" s="4"/>
      <c r="CA8" s="4"/>
      <c r="CB8" s="4"/>
      <c r="CC8" s="4"/>
      <c r="CD8" s="4"/>
      <c r="CE8" s="4"/>
      <c r="CF8" s="4"/>
      <c r="CG8" s="4"/>
      <c r="CH8" s="4"/>
      <c r="CI8" s="4"/>
      <c r="CJ8" s="4"/>
      <c r="CK8" s="4"/>
      <c r="CL8" s="4"/>
      <c r="CM8" s="4"/>
      <c r="CN8" s="4"/>
      <c r="CO8" s="4"/>
      <c r="CP8" s="4"/>
      <c r="CQ8" s="4"/>
      <c r="CS8" s="7" t="s">
        <v>627</v>
      </c>
      <c r="CT8" s="7"/>
      <c r="CU8" s="6"/>
      <c r="CV8" s="6"/>
      <c r="CW8" s="6"/>
      <c r="CX8" s="4"/>
      <c r="CY8" s="4"/>
      <c r="CZ8" s="4"/>
      <c r="DA8" s="4"/>
      <c r="DB8" s="4"/>
      <c r="DC8" s="4"/>
      <c r="DD8" s="4"/>
      <c r="DE8" s="4"/>
      <c r="DF8" s="4"/>
      <c r="DG8" s="4"/>
      <c r="DH8" s="4"/>
      <c r="DI8" s="4"/>
      <c r="DJ8" s="4"/>
      <c r="DK8" s="4"/>
      <c r="DL8" s="4"/>
      <c r="DM8" s="4"/>
      <c r="DN8" s="4"/>
      <c r="DO8" s="4"/>
      <c r="DQ8" s="7" t="s">
        <v>627</v>
      </c>
      <c r="DR8" s="7"/>
      <c r="DS8" s="6"/>
      <c r="DT8" s="6"/>
      <c r="DU8" s="6"/>
      <c r="DV8" s="4"/>
      <c r="DW8" s="4"/>
      <c r="DX8" s="4"/>
      <c r="DY8" s="4"/>
      <c r="DZ8" s="4"/>
      <c r="EA8" s="4"/>
      <c r="EB8" s="4"/>
      <c r="EC8" s="4"/>
      <c r="ED8" s="4"/>
      <c r="EE8" s="4"/>
      <c r="EF8" s="4"/>
      <c r="EG8" s="4"/>
      <c r="EH8" s="4"/>
      <c r="EI8" s="4"/>
      <c r="EJ8" s="4"/>
      <c r="EK8" s="4"/>
      <c r="EL8" s="4"/>
      <c r="EM8" s="4"/>
      <c r="EO8" s="7" t="s">
        <v>627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628</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628</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628</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628</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628</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628</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628</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35</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35</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35</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35</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541</v>
      </c>
      <c r="C22" s="2"/>
      <c r="D22" s="2"/>
      <c r="E22" s="2"/>
      <c r="F22" s="2"/>
      <c r="G22" s="2"/>
      <c r="H22" s="2"/>
      <c r="I22" s="2"/>
      <c r="J22" s="2"/>
      <c r="K22" s="2"/>
      <c r="L22" s="2"/>
      <c r="M22" s="2"/>
      <c r="N22" s="2"/>
      <c r="O22" s="2"/>
      <c r="P22" s="2"/>
      <c r="Q22" s="2"/>
      <c r="R22" s="2"/>
      <c r="S22" s="2"/>
      <c r="T22" s="2"/>
      <c r="U22" s="2"/>
      <c r="V22" s="2"/>
      <c r="W22" s="2"/>
      <c r="Y22" s="1"/>
      <c r="Z22" s="4" t="s">
        <v>541</v>
      </c>
      <c r="AA22" s="2"/>
      <c r="AB22" s="2"/>
      <c r="AC22" s="2"/>
      <c r="AD22" s="2"/>
      <c r="AE22" s="2"/>
      <c r="AF22" s="2"/>
      <c r="AG22" s="2"/>
      <c r="AH22" s="2"/>
      <c r="AI22" s="2"/>
      <c r="AJ22" s="2"/>
      <c r="AK22" s="2"/>
      <c r="AL22" s="2"/>
      <c r="AM22" s="2"/>
      <c r="AN22" s="2"/>
      <c r="AO22" s="2"/>
      <c r="AP22" s="2"/>
      <c r="AQ22" s="2"/>
      <c r="AR22" s="2"/>
      <c r="AS22" s="2"/>
      <c r="AT22" s="2"/>
      <c r="AU22" s="2"/>
      <c r="AW22" s="1"/>
      <c r="AX22" s="4" t="s">
        <v>541</v>
      </c>
      <c r="AY22" s="2"/>
      <c r="AZ22" s="2"/>
      <c r="BA22" s="2"/>
      <c r="BB22" s="2"/>
      <c r="BC22" s="2"/>
      <c r="BD22" s="2"/>
      <c r="BE22" s="2"/>
      <c r="BF22" s="2"/>
      <c r="BG22" s="2"/>
      <c r="BH22" s="2"/>
      <c r="BI22" s="2"/>
      <c r="BJ22" s="2"/>
      <c r="BK22" s="2"/>
      <c r="BL22" s="2"/>
      <c r="BM22" s="2"/>
      <c r="BN22" s="2"/>
      <c r="BO22" s="2"/>
      <c r="BP22" s="2"/>
      <c r="BQ22" s="2"/>
      <c r="BR22" s="2"/>
      <c r="BS22" s="2"/>
      <c r="BU22" s="1"/>
      <c r="BV22" s="4" t="s">
        <v>541</v>
      </c>
      <c r="BW22" s="2"/>
      <c r="BX22" s="2"/>
      <c r="BY22" s="2"/>
      <c r="BZ22" s="2"/>
      <c r="CA22" s="2"/>
      <c r="CB22" s="2"/>
      <c r="CC22" s="2"/>
      <c r="CD22" s="2"/>
      <c r="CE22" s="2"/>
      <c r="CF22" s="2"/>
      <c r="CG22" s="2"/>
      <c r="CH22" s="2"/>
      <c r="CI22" s="2"/>
      <c r="CJ22" s="2"/>
      <c r="CK22" s="2"/>
      <c r="CL22" s="2"/>
      <c r="CM22" s="2"/>
      <c r="CN22" s="2"/>
      <c r="CO22" s="2"/>
      <c r="CP22" s="2"/>
      <c r="CQ22" s="2"/>
      <c r="CS22" s="1"/>
      <c r="CT22" s="4" t="s">
        <v>541</v>
      </c>
      <c r="CU22" s="2"/>
      <c r="CV22" s="2"/>
      <c r="CW22" s="2"/>
      <c r="CX22" s="2"/>
      <c r="CY22" s="2"/>
      <c r="CZ22" s="2"/>
      <c r="DA22" s="2"/>
      <c r="DB22" s="2"/>
      <c r="DC22" s="2"/>
      <c r="DD22" s="2"/>
      <c r="DE22" s="2"/>
      <c r="DF22" s="2"/>
      <c r="DG22" s="2"/>
      <c r="DH22" s="2"/>
      <c r="DI22" s="2"/>
      <c r="DJ22" s="2"/>
      <c r="DK22" s="2"/>
      <c r="DL22" s="2"/>
      <c r="DM22" s="2"/>
      <c r="DN22" s="2"/>
      <c r="DO22" s="2"/>
      <c r="DQ22" s="1"/>
      <c r="DR22" s="4" t="s">
        <v>541</v>
      </c>
      <c r="DS22" s="2"/>
      <c r="DT22" s="2"/>
      <c r="DU22" s="2"/>
      <c r="DV22" s="2"/>
      <c r="DW22" s="2"/>
      <c r="DX22" s="2"/>
      <c r="DY22" s="2"/>
      <c r="DZ22" s="2"/>
      <c r="EA22" s="2"/>
      <c r="EB22" s="2"/>
      <c r="EC22" s="2"/>
      <c r="ED22" s="2"/>
      <c r="EE22" s="2"/>
      <c r="EF22" s="2"/>
      <c r="EG22" s="2"/>
      <c r="EH22" s="2"/>
      <c r="EI22" s="2"/>
      <c r="EJ22" s="2"/>
      <c r="EK22" s="2"/>
      <c r="EL22" s="2"/>
      <c r="EM22" s="2"/>
      <c r="EO22" s="1"/>
      <c r="EP22" s="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542</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542</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542</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542</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542</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542</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543</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543</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543</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543</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543</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543</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543</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629</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629</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629</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629</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629</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629</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629</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35</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35</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35</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35</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35</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35</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423</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423</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423</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423</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423</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423</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423</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61</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61</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61</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65</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65</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551</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551</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551</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551</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551</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423</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423</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423</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423</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61</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61</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65</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65</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551</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551</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551</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521</v>
      </c>
      <c r="C45" s="2"/>
      <c r="D45" s="2"/>
      <c r="E45" s="2"/>
      <c r="F45" s="2"/>
      <c r="G45" s="2"/>
      <c r="H45" s="2"/>
      <c r="I45" s="2"/>
      <c r="J45" s="2"/>
      <c r="K45" s="2"/>
      <c r="L45" s="2"/>
      <c r="M45" s="2"/>
      <c r="N45" s="2"/>
      <c r="O45" s="2"/>
      <c r="P45" s="2"/>
      <c r="Q45" s="2"/>
      <c r="R45" s="2"/>
      <c r="S45" s="2"/>
      <c r="T45" s="2"/>
      <c r="U45" s="2"/>
      <c r="V45" s="2"/>
      <c r="W45" s="2"/>
      <c r="Y45" s="1"/>
      <c r="Z45" s="4" t="s">
        <v>521</v>
      </c>
      <c r="AA45" s="2"/>
      <c r="AB45" s="2"/>
      <c r="AC45" s="2"/>
      <c r="AD45" s="2"/>
      <c r="AE45" s="2"/>
      <c r="AF45" s="2"/>
      <c r="AG45" s="2"/>
      <c r="AH45" s="2"/>
      <c r="AI45" s="2"/>
      <c r="AJ45" s="2"/>
      <c r="AK45" s="2"/>
      <c r="AL45" s="2"/>
      <c r="AM45" s="2"/>
      <c r="AN45" s="2"/>
      <c r="AO45" s="2"/>
      <c r="AP45" s="2"/>
      <c r="AQ45" s="2"/>
      <c r="AR45" s="2"/>
      <c r="AS45" s="2"/>
      <c r="AT45" s="2"/>
      <c r="AU45" s="2"/>
      <c r="AW45" s="1"/>
      <c r="AX45" s="4" t="s">
        <v>521</v>
      </c>
      <c r="AY45" s="2"/>
      <c r="AZ45" s="2"/>
      <c r="BA45" s="2"/>
      <c r="BB45" s="2"/>
      <c r="BC45" s="2"/>
      <c r="BD45" s="2"/>
      <c r="BE45" s="2"/>
      <c r="BF45" s="2"/>
      <c r="BG45" s="2"/>
      <c r="BH45" s="2"/>
      <c r="BI45" s="2"/>
      <c r="BJ45" s="2"/>
      <c r="BK45" s="2"/>
      <c r="BL45" s="2"/>
      <c r="BM45" s="2"/>
      <c r="BN45" s="2"/>
      <c r="BO45" s="2"/>
      <c r="BP45" s="2"/>
      <c r="BQ45" s="2"/>
      <c r="BR45" s="2"/>
      <c r="BS45" s="2"/>
      <c r="BU45" s="1"/>
      <c r="BV45" s="4" t="s">
        <v>521</v>
      </c>
      <c r="BW45" s="2"/>
      <c r="BX45" s="2"/>
      <c r="BY45" s="2"/>
      <c r="BZ45" s="2"/>
      <c r="CA45" s="2"/>
      <c r="CB45" s="2"/>
      <c r="CC45" s="2"/>
      <c r="CD45" s="2"/>
      <c r="CE45" s="2"/>
      <c r="CF45" s="2"/>
      <c r="CG45" s="2"/>
      <c r="CH45" s="2"/>
      <c r="CI45" s="2"/>
      <c r="CJ45" s="2"/>
      <c r="CK45" s="2"/>
      <c r="CL45" s="2"/>
      <c r="CM45" s="2"/>
      <c r="CN45" s="2"/>
      <c r="CO45" s="2"/>
      <c r="CP45" s="2"/>
      <c r="CQ45" s="2"/>
      <c r="CS45" s="1"/>
      <c r="CT45" s="4" t="s">
        <v>521</v>
      </c>
      <c r="CU45" s="2"/>
      <c r="CV45" s="2"/>
      <c r="CW45" s="2"/>
      <c r="CX45" s="2"/>
      <c r="CY45" s="2"/>
      <c r="CZ45" s="2"/>
      <c r="DA45" s="2"/>
      <c r="DB45" s="2"/>
      <c r="DC45" s="2"/>
      <c r="DD45" s="2"/>
      <c r="DE45" s="2"/>
      <c r="DF45" s="2"/>
      <c r="DG45" s="2"/>
      <c r="DH45" s="2"/>
      <c r="DI45" s="2"/>
      <c r="DJ45" s="2"/>
      <c r="DK45" s="2"/>
      <c r="DL45" s="2"/>
      <c r="DM45" s="2"/>
      <c r="DN45" s="2"/>
      <c r="DO45" s="2"/>
      <c r="DQ45" s="1"/>
      <c r="DR45" s="4" t="s">
        <v>521</v>
      </c>
      <c r="DS45" s="2"/>
      <c r="DT45" s="2"/>
      <c r="DU45" s="2"/>
      <c r="DV45" s="2"/>
      <c r="DW45" s="2"/>
      <c r="DX45" s="2"/>
      <c r="DY45" s="2"/>
      <c r="DZ45" s="2"/>
      <c r="EA45" s="2"/>
      <c r="EB45" s="2"/>
      <c r="EC45" s="2"/>
      <c r="ED45" s="2"/>
      <c r="EE45" s="2"/>
      <c r="EF45" s="2"/>
      <c r="EG45" s="2"/>
      <c r="EH45" s="2"/>
      <c r="EI45" s="2"/>
      <c r="EJ45" s="2"/>
      <c r="EK45" s="2"/>
      <c r="EL45" s="2"/>
      <c r="EM45" s="2"/>
      <c r="EO45" s="1"/>
      <c r="EP45" s="4" t="s">
        <v>521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542</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542</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542</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542</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542</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542</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543</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543</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543</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543</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543</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543</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543</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TechComm</vt:lpstr>
      <vt:lpstr>Fuel_tech_steam</vt:lpstr>
      <vt:lpstr>Fuel_tech</vt:lpstr>
      <vt:lpstr>EMI</vt:lpstr>
      <vt:lpstr>TechLighting</vt:lpstr>
      <vt:lpstr>TechAuxiliaryMot</vt:lpstr>
      <vt:lpstr>TechAuxiliaryEquipment</vt:lpstr>
      <vt:lpstr>TechWaterHeat-COM</vt:lpstr>
      <vt:lpstr>TechSpaceHeat-COM</vt:lpstr>
      <vt:lpstr>TechSpaceCooling-COM</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2024-08-19T16:02:56Z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1033-12.2.0.17545</vt:lpwstr>
  </property>
</Properties>
</file>