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9" documentId="11_FB4146B698BDF78ACE5E3888D0170C5686C37B4C" xr6:coauthVersionLast="47" xr6:coauthVersionMax="47" xr10:uidLastSave="{29B1A470-B1BD-4E91-B5DF-3167766161E3}"/>
  <bookViews>
    <workbookView xWindow="-110" yWindow="-110" windowWidth="19420" windowHeight="12220" firstSheet="4" activeTab="5" xr2:uid="{00000000-000D-0000-FFFF-FFFF00000000}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8" i="9" l="1"/>
  <c r="L68" i="9"/>
  <c r="K68" i="9"/>
  <c r="J68" i="9"/>
  <c r="I68" i="9"/>
  <c r="H68" i="9"/>
  <c r="G68" i="9"/>
  <c r="F68" i="9"/>
  <c r="V67" i="9"/>
  <c r="L67" i="9"/>
  <c r="K67" i="9"/>
  <c r="J67" i="9"/>
  <c r="I67" i="9"/>
  <c r="H67" i="9"/>
  <c r="G67" i="9"/>
  <c r="F67" i="9"/>
  <c r="V66" i="9"/>
  <c r="L66" i="9"/>
  <c r="K66" i="9"/>
  <c r="J66" i="9"/>
  <c r="I66" i="9"/>
  <c r="H66" i="9"/>
  <c r="G66" i="9"/>
  <c r="F66" i="9"/>
  <c r="V65" i="9"/>
  <c r="L65" i="9"/>
  <c r="K65" i="9"/>
  <c r="J65" i="9"/>
  <c r="I65" i="9"/>
  <c r="H65" i="9"/>
  <c r="G65" i="9"/>
  <c r="F65" i="9"/>
  <c r="V64" i="9"/>
  <c r="L64" i="9"/>
  <c r="K64" i="9"/>
  <c r="J64" i="9"/>
  <c r="I64" i="9"/>
  <c r="H64" i="9"/>
  <c r="G64" i="9"/>
  <c r="F64" i="9"/>
  <c r="V63" i="9"/>
  <c r="L63" i="9"/>
  <c r="K63" i="9"/>
  <c r="J63" i="9"/>
  <c r="I63" i="9"/>
  <c r="H63" i="9"/>
  <c r="G63" i="9"/>
  <c r="F63" i="9"/>
  <c r="V62" i="9"/>
  <c r="L62" i="9"/>
  <c r="K62" i="9"/>
  <c r="J62" i="9"/>
  <c r="I62" i="9"/>
  <c r="H62" i="9"/>
  <c r="G62" i="9"/>
  <c r="F62" i="9"/>
  <c r="V61" i="9"/>
  <c r="L61" i="9"/>
  <c r="K61" i="9"/>
  <c r="J61" i="9"/>
  <c r="I61" i="9"/>
  <c r="H61" i="9"/>
  <c r="G61" i="9"/>
  <c r="F61" i="9"/>
  <c r="V60" i="9"/>
  <c r="L60" i="9"/>
  <c r="K60" i="9"/>
  <c r="J60" i="9"/>
  <c r="I60" i="9"/>
  <c r="H60" i="9"/>
  <c r="G60" i="9"/>
  <c r="F60" i="9"/>
  <c r="V59" i="9"/>
  <c r="L59" i="9"/>
  <c r="K59" i="9"/>
  <c r="J59" i="9"/>
  <c r="I59" i="9"/>
  <c r="H59" i="9"/>
  <c r="G59" i="9"/>
  <c r="F59" i="9"/>
  <c r="V58" i="9"/>
  <c r="L58" i="9"/>
  <c r="K58" i="9"/>
  <c r="J58" i="9"/>
  <c r="I58" i="9"/>
  <c r="H58" i="9"/>
  <c r="G58" i="9"/>
  <c r="F58" i="9"/>
  <c r="V57" i="9"/>
  <c r="L57" i="9"/>
  <c r="K57" i="9"/>
  <c r="J57" i="9"/>
  <c r="I57" i="9"/>
  <c r="H57" i="9"/>
  <c r="G57" i="9"/>
  <c r="F57" i="9"/>
  <c r="V56" i="9"/>
  <c r="L56" i="9"/>
  <c r="K56" i="9"/>
  <c r="J56" i="9"/>
  <c r="I56" i="9"/>
  <c r="H56" i="9"/>
  <c r="G56" i="9"/>
  <c r="F56" i="9"/>
  <c r="V55" i="9"/>
  <c r="L55" i="9"/>
  <c r="K55" i="9"/>
  <c r="J55" i="9"/>
  <c r="I55" i="9"/>
  <c r="H55" i="9"/>
  <c r="G55" i="9"/>
  <c r="F55" i="9"/>
  <c r="V54" i="9"/>
  <c r="L54" i="9"/>
  <c r="K54" i="9"/>
  <c r="J54" i="9"/>
  <c r="I54" i="9"/>
  <c r="H54" i="9"/>
  <c r="G54" i="9"/>
  <c r="F54" i="9"/>
  <c r="V53" i="9"/>
  <c r="L53" i="9"/>
  <c r="K53" i="9"/>
  <c r="J53" i="9"/>
  <c r="I53" i="9"/>
  <c r="H53" i="9"/>
  <c r="G53" i="9"/>
  <c r="F53" i="9"/>
  <c r="V52" i="9"/>
  <c r="L52" i="9"/>
  <c r="K52" i="9"/>
  <c r="J52" i="9"/>
  <c r="I52" i="9"/>
  <c r="H52" i="9"/>
  <c r="G52" i="9"/>
  <c r="F52" i="9"/>
  <c r="V51" i="9"/>
  <c r="L51" i="9"/>
  <c r="K51" i="9"/>
  <c r="J51" i="9"/>
  <c r="I51" i="9"/>
  <c r="H51" i="9"/>
  <c r="G51" i="9"/>
  <c r="F51" i="9"/>
  <c r="V50" i="9"/>
  <c r="L50" i="9"/>
  <c r="K50" i="9"/>
  <c r="J50" i="9"/>
  <c r="I50" i="9"/>
  <c r="H50" i="9"/>
  <c r="G50" i="9"/>
  <c r="F50" i="9"/>
  <c r="V49" i="9"/>
  <c r="L49" i="9"/>
  <c r="K49" i="9"/>
  <c r="J49" i="9"/>
  <c r="I49" i="9"/>
  <c r="H49" i="9"/>
  <c r="G49" i="9"/>
  <c r="F49" i="9"/>
  <c r="V48" i="9"/>
  <c r="L48" i="9"/>
  <c r="K48" i="9"/>
  <c r="J48" i="9"/>
  <c r="I48" i="9"/>
  <c r="H48" i="9"/>
  <c r="G48" i="9"/>
  <c r="F48" i="9"/>
  <c r="V47" i="9"/>
  <c r="L47" i="9"/>
  <c r="K47" i="9"/>
  <c r="J47" i="9"/>
  <c r="I47" i="9"/>
  <c r="H47" i="9"/>
  <c r="G47" i="9"/>
  <c r="F47" i="9"/>
  <c r="V46" i="9"/>
  <c r="L46" i="9"/>
  <c r="K46" i="9"/>
  <c r="J46" i="9"/>
  <c r="I46" i="9"/>
  <c r="H46" i="9"/>
  <c r="G46" i="9"/>
  <c r="F46" i="9"/>
  <c r="V45" i="9"/>
  <c r="L45" i="9"/>
  <c r="K45" i="9"/>
  <c r="J45" i="9"/>
  <c r="I45" i="9"/>
  <c r="H45" i="9"/>
  <c r="G45" i="9"/>
  <c r="F45" i="9"/>
  <c r="V44" i="9"/>
  <c r="L44" i="9"/>
  <c r="K44" i="9"/>
  <c r="J44" i="9"/>
  <c r="I44" i="9"/>
  <c r="H44" i="9"/>
  <c r="G44" i="9"/>
  <c r="F44" i="9"/>
  <c r="V43" i="9"/>
  <c r="L43" i="9"/>
  <c r="K43" i="9"/>
  <c r="J43" i="9"/>
  <c r="I43" i="9"/>
  <c r="H43" i="9"/>
  <c r="G43" i="9"/>
  <c r="F43" i="9"/>
  <c r="V42" i="9"/>
  <c r="L42" i="9"/>
  <c r="K42" i="9"/>
  <c r="J42" i="9"/>
  <c r="I42" i="9"/>
  <c r="H42" i="9"/>
  <c r="G42" i="9"/>
  <c r="F42" i="9"/>
  <c r="V41" i="9"/>
  <c r="L41" i="9"/>
  <c r="K41" i="9"/>
  <c r="J41" i="9"/>
  <c r="I41" i="9"/>
  <c r="H41" i="9"/>
  <c r="G41" i="9"/>
  <c r="F41" i="9"/>
  <c r="V40" i="9"/>
  <c r="L40" i="9"/>
  <c r="K40" i="9"/>
  <c r="J40" i="9"/>
  <c r="I40" i="9"/>
  <c r="H40" i="9"/>
  <c r="G40" i="9"/>
  <c r="F40" i="9"/>
  <c r="V39" i="9"/>
  <c r="L39" i="9"/>
  <c r="K39" i="9"/>
  <c r="J39" i="9"/>
  <c r="I39" i="9"/>
  <c r="H39" i="9"/>
  <c r="G39" i="9"/>
  <c r="F39" i="9"/>
  <c r="V38" i="9"/>
  <c r="L38" i="9"/>
  <c r="K38" i="9"/>
  <c r="J38" i="9"/>
  <c r="I38" i="9"/>
  <c r="H38" i="9"/>
  <c r="G38" i="9"/>
  <c r="F38" i="9"/>
  <c r="L68" i="8"/>
  <c r="K68" i="8"/>
  <c r="J68" i="8"/>
  <c r="I68" i="8"/>
  <c r="H68" i="8"/>
  <c r="G68" i="8"/>
  <c r="F68" i="8"/>
  <c r="L67" i="8"/>
  <c r="K67" i="8"/>
  <c r="J67" i="8"/>
  <c r="I67" i="8"/>
  <c r="H67" i="8"/>
  <c r="G67" i="8"/>
  <c r="F67" i="8"/>
  <c r="L66" i="8"/>
  <c r="K66" i="8"/>
  <c r="J66" i="8"/>
  <c r="I66" i="8"/>
  <c r="H66" i="8"/>
  <c r="G66" i="8"/>
  <c r="F66" i="8"/>
  <c r="L65" i="8"/>
  <c r="K65" i="8"/>
  <c r="J65" i="8"/>
  <c r="I65" i="8"/>
  <c r="H65" i="8"/>
  <c r="G65" i="8"/>
  <c r="F65" i="8"/>
  <c r="L64" i="8"/>
  <c r="K64" i="8"/>
  <c r="J64" i="8"/>
  <c r="I64" i="8"/>
  <c r="H64" i="8"/>
  <c r="G64" i="8"/>
  <c r="F64" i="8"/>
  <c r="L63" i="8"/>
  <c r="K63" i="8"/>
  <c r="J63" i="8"/>
  <c r="I63" i="8"/>
  <c r="H63" i="8"/>
  <c r="G63" i="8"/>
  <c r="F63" i="8"/>
  <c r="L62" i="8"/>
  <c r="K62" i="8"/>
  <c r="J62" i="8"/>
  <c r="I62" i="8"/>
  <c r="H62" i="8"/>
  <c r="G62" i="8"/>
  <c r="F62" i="8"/>
  <c r="L61" i="8"/>
  <c r="K61" i="8"/>
  <c r="J61" i="8"/>
  <c r="I61" i="8"/>
  <c r="H61" i="8"/>
  <c r="G61" i="8"/>
  <c r="F61" i="8"/>
  <c r="L60" i="8"/>
  <c r="K60" i="8"/>
  <c r="J60" i="8"/>
  <c r="I60" i="8"/>
  <c r="H60" i="8"/>
  <c r="G60" i="8"/>
  <c r="F60" i="8"/>
  <c r="L59" i="8"/>
  <c r="K59" i="8"/>
  <c r="J59" i="8"/>
  <c r="I59" i="8"/>
  <c r="H59" i="8"/>
  <c r="G59" i="8"/>
  <c r="F59" i="8"/>
  <c r="L58" i="8"/>
  <c r="K58" i="8"/>
  <c r="J58" i="8"/>
  <c r="I58" i="8"/>
  <c r="H58" i="8"/>
  <c r="G58" i="8"/>
  <c r="F58" i="8"/>
  <c r="L57" i="8"/>
  <c r="K57" i="8"/>
  <c r="J57" i="8"/>
  <c r="I57" i="8"/>
  <c r="H57" i="8"/>
  <c r="G57" i="8"/>
  <c r="F57" i="8"/>
  <c r="L56" i="8"/>
  <c r="K56" i="8"/>
  <c r="J56" i="8"/>
  <c r="I56" i="8"/>
  <c r="H56" i="8"/>
  <c r="G56" i="8"/>
  <c r="F56" i="8"/>
  <c r="L55" i="8"/>
  <c r="K55" i="8"/>
  <c r="J55" i="8"/>
  <c r="I55" i="8"/>
  <c r="H55" i="8"/>
  <c r="G55" i="8"/>
  <c r="F55" i="8"/>
  <c r="L54" i="8"/>
  <c r="K54" i="8"/>
  <c r="J54" i="8"/>
  <c r="I54" i="8"/>
  <c r="H54" i="8"/>
  <c r="G54" i="8"/>
  <c r="F54" i="8"/>
  <c r="L53" i="8"/>
  <c r="K53" i="8"/>
  <c r="J53" i="8"/>
  <c r="I53" i="8"/>
  <c r="H53" i="8"/>
  <c r="G53" i="8"/>
  <c r="F53" i="8"/>
  <c r="L52" i="8"/>
  <c r="K52" i="8"/>
  <c r="J52" i="8"/>
  <c r="I52" i="8"/>
  <c r="H52" i="8"/>
  <c r="G52" i="8"/>
  <c r="F52" i="8"/>
  <c r="L51" i="8"/>
  <c r="K51" i="8"/>
  <c r="J51" i="8"/>
  <c r="I51" i="8"/>
  <c r="H51" i="8"/>
  <c r="G51" i="8"/>
  <c r="F51" i="8"/>
  <c r="L50" i="8"/>
  <c r="K50" i="8"/>
  <c r="J50" i="8"/>
  <c r="I50" i="8"/>
  <c r="H50" i="8"/>
  <c r="G50" i="8"/>
  <c r="F50" i="8"/>
  <c r="L49" i="8"/>
  <c r="K49" i="8"/>
  <c r="J49" i="8"/>
  <c r="I49" i="8"/>
  <c r="H49" i="8"/>
  <c r="G49" i="8"/>
  <c r="F49" i="8"/>
  <c r="L48" i="8"/>
  <c r="K48" i="8"/>
  <c r="J48" i="8"/>
  <c r="I48" i="8"/>
  <c r="H48" i="8"/>
  <c r="G48" i="8"/>
  <c r="F48" i="8"/>
  <c r="L47" i="8"/>
  <c r="K47" i="8"/>
  <c r="J47" i="8"/>
  <c r="I47" i="8"/>
  <c r="H47" i="8"/>
  <c r="G47" i="8"/>
  <c r="F47" i="8"/>
  <c r="L46" i="8"/>
  <c r="K46" i="8"/>
  <c r="J46" i="8"/>
  <c r="I46" i="8"/>
  <c r="H46" i="8"/>
  <c r="G46" i="8"/>
  <c r="F46" i="8"/>
  <c r="L45" i="8"/>
  <c r="K45" i="8"/>
  <c r="J45" i="8"/>
  <c r="I45" i="8"/>
  <c r="H45" i="8"/>
  <c r="G45" i="8"/>
  <c r="F45" i="8"/>
  <c r="L44" i="8"/>
  <c r="K44" i="8"/>
  <c r="J44" i="8"/>
  <c r="I44" i="8"/>
  <c r="H44" i="8"/>
  <c r="G44" i="8"/>
  <c r="F44" i="8"/>
  <c r="L43" i="8"/>
  <c r="K43" i="8"/>
  <c r="J43" i="8"/>
  <c r="I43" i="8"/>
  <c r="H43" i="8"/>
  <c r="G43" i="8"/>
  <c r="F43" i="8"/>
  <c r="L42" i="8"/>
  <c r="K42" i="8"/>
  <c r="J42" i="8"/>
  <c r="I42" i="8"/>
  <c r="H42" i="8"/>
  <c r="G42" i="8"/>
  <c r="F42" i="8"/>
  <c r="L41" i="8"/>
  <c r="K41" i="8"/>
  <c r="J41" i="8"/>
  <c r="I41" i="8"/>
  <c r="H41" i="8"/>
  <c r="G41" i="8"/>
  <c r="F41" i="8"/>
  <c r="L40" i="8"/>
  <c r="K40" i="8"/>
  <c r="J40" i="8"/>
  <c r="I40" i="8"/>
  <c r="H40" i="8"/>
  <c r="G40" i="8"/>
  <c r="F40" i="8"/>
  <c r="L39" i="8"/>
  <c r="K39" i="8"/>
  <c r="J39" i="8"/>
  <c r="I39" i="8"/>
  <c r="H39" i="8"/>
  <c r="G39" i="8"/>
  <c r="F39" i="8"/>
  <c r="V38" i="8"/>
  <c r="L38" i="8"/>
  <c r="K38" i="8"/>
  <c r="J38" i="8"/>
  <c r="I38" i="8"/>
  <c r="H38" i="8"/>
  <c r="G38" i="8"/>
  <c r="F38" i="8"/>
  <c r="L68" i="12"/>
  <c r="K68" i="12"/>
  <c r="J68" i="12"/>
  <c r="I68" i="12"/>
  <c r="H68" i="12"/>
  <c r="G68" i="12"/>
  <c r="F68" i="12"/>
  <c r="L67" i="12"/>
  <c r="K67" i="12"/>
  <c r="J67" i="12"/>
  <c r="I67" i="12"/>
  <c r="H67" i="12"/>
  <c r="G67" i="12"/>
  <c r="F67" i="12"/>
  <c r="L66" i="12"/>
  <c r="K66" i="12"/>
  <c r="J66" i="12"/>
  <c r="I66" i="12"/>
  <c r="H66" i="12"/>
  <c r="G66" i="12"/>
  <c r="F66" i="12"/>
  <c r="L65" i="12"/>
  <c r="K65" i="12"/>
  <c r="J65" i="12"/>
  <c r="I65" i="12"/>
  <c r="H65" i="12"/>
  <c r="G65" i="12"/>
  <c r="F65" i="12"/>
  <c r="L64" i="12"/>
  <c r="K64" i="12"/>
  <c r="J64" i="12"/>
  <c r="I64" i="12"/>
  <c r="H64" i="12"/>
  <c r="G64" i="12"/>
  <c r="F64" i="12"/>
  <c r="L63" i="12"/>
  <c r="K63" i="12"/>
  <c r="J63" i="12"/>
  <c r="I63" i="12"/>
  <c r="H63" i="12"/>
  <c r="G63" i="12"/>
  <c r="F63" i="12"/>
  <c r="L62" i="12"/>
  <c r="K62" i="12"/>
  <c r="J62" i="12"/>
  <c r="I62" i="12"/>
  <c r="H62" i="12"/>
  <c r="G62" i="12"/>
  <c r="F62" i="12"/>
  <c r="L61" i="12"/>
  <c r="K61" i="12"/>
  <c r="J61" i="12"/>
  <c r="I61" i="12"/>
  <c r="H61" i="12"/>
  <c r="G61" i="12"/>
  <c r="F61" i="12"/>
  <c r="L60" i="12"/>
  <c r="K60" i="12"/>
  <c r="J60" i="12"/>
  <c r="I60" i="12"/>
  <c r="H60" i="12"/>
  <c r="G60" i="12"/>
  <c r="F60" i="12"/>
  <c r="L59" i="12"/>
  <c r="K59" i="12"/>
  <c r="J59" i="12"/>
  <c r="I59" i="12"/>
  <c r="H59" i="12"/>
  <c r="G59" i="12"/>
  <c r="F59" i="12"/>
  <c r="L58" i="12"/>
  <c r="K58" i="12"/>
  <c r="J58" i="12"/>
  <c r="I58" i="12"/>
  <c r="H58" i="12"/>
  <c r="G58" i="12"/>
  <c r="F58" i="12"/>
  <c r="L57" i="12"/>
  <c r="K57" i="12"/>
  <c r="J57" i="12"/>
  <c r="I57" i="12"/>
  <c r="H57" i="12"/>
  <c r="G57" i="12"/>
  <c r="F57" i="12"/>
  <c r="L56" i="12"/>
  <c r="K56" i="12"/>
  <c r="J56" i="12"/>
  <c r="I56" i="12"/>
  <c r="H56" i="12"/>
  <c r="G56" i="12"/>
  <c r="F56" i="12"/>
  <c r="L55" i="12"/>
  <c r="K55" i="12"/>
  <c r="J55" i="12"/>
  <c r="I55" i="12"/>
  <c r="H55" i="12"/>
  <c r="G55" i="12"/>
  <c r="F55" i="12"/>
  <c r="L54" i="12"/>
  <c r="K54" i="12"/>
  <c r="J54" i="12"/>
  <c r="I54" i="12"/>
  <c r="H54" i="12"/>
  <c r="G54" i="12"/>
  <c r="F54" i="12"/>
  <c r="L53" i="12"/>
  <c r="K53" i="12"/>
  <c r="J53" i="12"/>
  <c r="I53" i="12"/>
  <c r="H53" i="12"/>
  <c r="G53" i="12"/>
  <c r="F53" i="12"/>
  <c r="L52" i="12"/>
  <c r="K52" i="12"/>
  <c r="J52" i="12"/>
  <c r="I52" i="12"/>
  <c r="H52" i="12"/>
  <c r="G52" i="12"/>
  <c r="F52" i="12"/>
  <c r="L51" i="12"/>
  <c r="K51" i="12"/>
  <c r="J51" i="12"/>
  <c r="I51" i="12"/>
  <c r="H51" i="12"/>
  <c r="G51" i="12"/>
  <c r="F51" i="12"/>
  <c r="L50" i="12"/>
  <c r="K50" i="12"/>
  <c r="J50" i="12"/>
  <c r="I50" i="12"/>
  <c r="H50" i="12"/>
  <c r="G50" i="12"/>
  <c r="F50" i="12"/>
  <c r="L49" i="12"/>
  <c r="K49" i="12"/>
  <c r="J49" i="12"/>
  <c r="I49" i="12"/>
  <c r="H49" i="12"/>
  <c r="G49" i="12"/>
  <c r="F49" i="12"/>
  <c r="L48" i="12"/>
  <c r="K48" i="12"/>
  <c r="J48" i="12"/>
  <c r="I48" i="12"/>
  <c r="H48" i="12"/>
  <c r="G48" i="12"/>
  <c r="F48" i="12"/>
  <c r="L47" i="12"/>
  <c r="K47" i="12"/>
  <c r="J47" i="12"/>
  <c r="I47" i="12"/>
  <c r="H47" i="12"/>
  <c r="G47" i="12"/>
  <c r="F47" i="12"/>
  <c r="L46" i="12"/>
  <c r="K46" i="12"/>
  <c r="J46" i="12"/>
  <c r="I46" i="12"/>
  <c r="H46" i="12"/>
  <c r="G46" i="12"/>
  <c r="F46" i="12"/>
  <c r="L45" i="12"/>
  <c r="K45" i="12"/>
  <c r="J45" i="12"/>
  <c r="I45" i="12"/>
  <c r="H45" i="12"/>
  <c r="G45" i="12"/>
  <c r="F45" i="12"/>
  <c r="L44" i="12"/>
  <c r="K44" i="12"/>
  <c r="J44" i="12"/>
  <c r="I44" i="12"/>
  <c r="H44" i="12"/>
  <c r="G44" i="12"/>
  <c r="F44" i="12"/>
  <c r="L43" i="12"/>
  <c r="K43" i="12"/>
  <c r="J43" i="12"/>
  <c r="I43" i="12"/>
  <c r="H43" i="12"/>
  <c r="G43" i="12"/>
  <c r="F43" i="12"/>
  <c r="L42" i="12"/>
  <c r="K42" i="12"/>
  <c r="J42" i="12"/>
  <c r="I42" i="12"/>
  <c r="H42" i="12"/>
  <c r="G42" i="12"/>
  <c r="F42" i="12"/>
  <c r="L41" i="12"/>
  <c r="K41" i="12"/>
  <c r="J41" i="12"/>
  <c r="I41" i="12"/>
  <c r="H41" i="12"/>
  <c r="G41" i="12"/>
  <c r="F41" i="12"/>
  <c r="L40" i="12"/>
  <c r="K40" i="12"/>
  <c r="J40" i="12"/>
  <c r="I40" i="12"/>
  <c r="H40" i="12"/>
  <c r="G40" i="12"/>
  <c r="F40" i="12"/>
  <c r="L39" i="12"/>
  <c r="K39" i="12"/>
  <c r="J39" i="12"/>
  <c r="I39" i="12"/>
  <c r="H39" i="12"/>
  <c r="G39" i="12"/>
  <c r="F39" i="12"/>
  <c r="V38" i="12"/>
  <c r="L38" i="12"/>
  <c r="K38" i="12"/>
  <c r="J38" i="12"/>
  <c r="I38" i="12"/>
  <c r="H38" i="12"/>
  <c r="G38" i="12"/>
  <c r="F38" i="12"/>
  <c r="L53" i="4"/>
  <c r="K53" i="4"/>
  <c r="J53" i="4"/>
  <c r="I53" i="4"/>
  <c r="H53" i="4"/>
  <c r="G53" i="4"/>
  <c r="F53" i="4"/>
  <c r="L52" i="4"/>
  <c r="K52" i="4"/>
  <c r="J52" i="4"/>
  <c r="I52" i="4"/>
  <c r="H52" i="4"/>
  <c r="G52" i="4"/>
  <c r="F52" i="4"/>
  <c r="L51" i="4"/>
  <c r="K51" i="4"/>
  <c r="J51" i="4"/>
  <c r="I51" i="4"/>
  <c r="H51" i="4"/>
  <c r="G51" i="4"/>
  <c r="F51" i="4"/>
  <c r="L50" i="4"/>
  <c r="K50" i="4"/>
  <c r="J50" i="4"/>
  <c r="I50" i="4"/>
  <c r="H50" i="4"/>
  <c r="G50" i="4"/>
  <c r="F50" i="4"/>
  <c r="L49" i="4"/>
  <c r="K49" i="4"/>
  <c r="J49" i="4"/>
  <c r="I49" i="4"/>
  <c r="H49" i="4"/>
  <c r="G49" i="4"/>
  <c r="F49" i="4"/>
  <c r="L48" i="4"/>
  <c r="K48" i="4"/>
  <c r="J48" i="4"/>
  <c r="I48" i="4"/>
  <c r="H48" i="4"/>
  <c r="G48" i="4"/>
  <c r="F48" i="4"/>
  <c r="L47" i="4"/>
  <c r="K47" i="4"/>
  <c r="J47" i="4"/>
  <c r="I47" i="4"/>
  <c r="H47" i="4"/>
  <c r="G47" i="4"/>
  <c r="F47" i="4"/>
  <c r="L46" i="4"/>
  <c r="K46" i="4"/>
  <c r="J46" i="4"/>
  <c r="I46" i="4"/>
  <c r="H46" i="4"/>
  <c r="G46" i="4"/>
  <c r="F46" i="4"/>
  <c r="L45" i="4"/>
  <c r="K45" i="4"/>
  <c r="J45" i="4"/>
  <c r="I45" i="4"/>
  <c r="H45" i="4"/>
  <c r="G45" i="4"/>
  <c r="F45" i="4"/>
  <c r="L44" i="4"/>
  <c r="K44" i="4"/>
  <c r="J44" i="4"/>
  <c r="I44" i="4"/>
  <c r="H44" i="4"/>
  <c r="G44" i="4"/>
  <c r="F44" i="4"/>
  <c r="L43" i="4"/>
  <c r="K43" i="4"/>
  <c r="J43" i="4"/>
  <c r="I43" i="4"/>
  <c r="H43" i="4"/>
  <c r="G43" i="4"/>
  <c r="F43" i="4"/>
  <c r="L42" i="4"/>
  <c r="K42" i="4"/>
  <c r="J42" i="4"/>
  <c r="I42" i="4"/>
  <c r="H42" i="4"/>
  <c r="G42" i="4"/>
  <c r="F42" i="4"/>
  <c r="L41" i="4"/>
  <c r="K41" i="4"/>
  <c r="J41" i="4"/>
  <c r="I41" i="4"/>
  <c r="H41" i="4"/>
  <c r="G41" i="4"/>
  <c r="F41" i="4"/>
  <c r="L40" i="4"/>
  <c r="K40" i="4"/>
  <c r="J40" i="4"/>
  <c r="I40" i="4"/>
  <c r="H40" i="4"/>
  <c r="G40" i="4"/>
  <c r="F40" i="4"/>
  <c r="L39" i="4"/>
  <c r="K39" i="4"/>
  <c r="J39" i="4"/>
  <c r="I39" i="4"/>
  <c r="H39" i="4"/>
  <c r="G39" i="4"/>
  <c r="F39" i="4"/>
  <c r="L38" i="4"/>
  <c r="K38" i="4"/>
  <c r="J38" i="4"/>
  <c r="I38" i="4"/>
  <c r="H38" i="4"/>
  <c r="G38" i="4"/>
  <c r="F38" i="4"/>
  <c r="L68" i="6"/>
  <c r="K68" i="6"/>
  <c r="J68" i="6"/>
  <c r="I68" i="6"/>
  <c r="H68" i="6"/>
  <c r="G68" i="6"/>
  <c r="F68" i="6"/>
  <c r="L67" i="6"/>
  <c r="K67" i="6"/>
  <c r="J67" i="6"/>
  <c r="I67" i="6"/>
  <c r="H67" i="6"/>
  <c r="G67" i="6"/>
  <c r="F67" i="6"/>
  <c r="L66" i="6"/>
  <c r="K66" i="6"/>
  <c r="J66" i="6"/>
  <c r="I66" i="6"/>
  <c r="H66" i="6"/>
  <c r="G66" i="6"/>
  <c r="F66" i="6"/>
  <c r="L65" i="6"/>
  <c r="K65" i="6"/>
  <c r="J65" i="6"/>
  <c r="I65" i="6"/>
  <c r="H65" i="6"/>
  <c r="G65" i="6"/>
  <c r="F65" i="6"/>
  <c r="L64" i="6"/>
  <c r="K64" i="6"/>
  <c r="J64" i="6"/>
  <c r="I64" i="6"/>
  <c r="H64" i="6"/>
  <c r="G64" i="6"/>
  <c r="F64" i="6"/>
  <c r="L63" i="6"/>
  <c r="K63" i="6"/>
  <c r="J63" i="6"/>
  <c r="I63" i="6"/>
  <c r="H63" i="6"/>
  <c r="G63" i="6"/>
  <c r="F63" i="6"/>
  <c r="L62" i="6"/>
  <c r="K62" i="6"/>
  <c r="J62" i="6"/>
  <c r="I62" i="6"/>
  <c r="H62" i="6"/>
  <c r="G62" i="6"/>
  <c r="F62" i="6"/>
  <c r="L61" i="6"/>
  <c r="K61" i="6"/>
  <c r="J61" i="6"/>
  <c r="I61" i="6"/>
  <c r="H61" i="6"/>
  <c r="G61" i="6"/>
  <c r="F61" i="6"/>
  <c r="L60" i="6"/>
  <c r="K60" i="6"/>
  <c r="J60" i="6"/>
  <c r="I60" i="6"/>
  <c r="H60" i="6"/>
  <c r="G60" i="6"/>
  <c r="F60" i="6"/>
  <c r="L59" i="6"/>
  <c r="K59" i="6"/>
  <c r="J59" i="6"/>
  <c r="I59" i="6"/>
  <c r="H59" i="6"/>
  <c r="G59" i="6"/>
  <c r="F59" i="6"/>
  <c r="L58" i="6"/>
  <c r="K58" i="6"/>
  <c r="J58" i="6"/>
  <c r="I58" i="6"/>
  <c r="H58" i="6"/>
  <c r="G58" i="6"/>
  <c r="F58" i="6"/>
  <c r="L57" i="6"/>
  <c r="K57" i="6"/>
  <c r="J57" i="6"/>
  <c r="I57" i="6"/>
  <c r="H57" i="6"/>
  <c r="G57" i="6"/>
  <c r="F57" i="6"/>
  <c r="L56" i="6"/>
  <c r="K56" i="6"/>
  <c r="J56" i="6"/>
  <c r="I56" i="6"/>
  <c r="H56" i="6"/>
  <c r="G56" i="6"/>
  <c r="F56" i="6"/>
  <c r="L55" i="6"/>
  <c r="K55" i="6"/>
  <c r="J55" i="6"/>
  <c r="I55" i="6"/>
  <c r="H55" i="6"/>
  <c r="G55" i="6"/>
  <c r="F55" i="6"/>
  <c r="L54" i="6"/>
  <c r="K54" i="6"/>
  <c r="J54" i="6"/>
  <c r="I54" i="6"/>
  <c r="H54" i="6"/>
  <c r="G54" i="6"/>
  <c r="F54" i="6"/>
  <c r="L53" i="6"/>
  <c r="K53" i="6"/>
  <c r="J53" i="6"/>
  <c r="I53" i="6"/>
  <c r="H53" i="6"/>
  <c r="G53" i="6"/>
  <c r="F53" i="6"/>
  <c r="L52" i="6"/>
  <c r="K52" i="6"/>
  <c r="J52" i="6"/>
  <c r="I52" i="6"/>
  <c r="H52" i="6"/>
  <c r="G52" i="6"/>
  <c r="F52" i="6"/>
  <c r="L51" i="6"/>
  <c r="K51" i="6"/>
  <c r="J51" i="6"/>
  <c r="I51" i="6"/>
  <c r="H51" i="6"/>
  <c r="G51" i="6"/>
  <c r="F51" i="6"/>
  <c r="L50" i="6"/>
  <c r="K50" i="6"/>
  <c r="J50" i="6"/>
  <c r="I50" i="6"/>
  <c r="H50" i="6"/>
  <c r="G50" i="6"/>
  <c r="F50" i="6"/>
  <c r="L49" i="6"/>
  <c r="K49" i="6"/>
  <c r="J49" i="6"/>
  <c r="I49" i="6"/>
  <c r="H49" i="6"/>
  <c r="G49" i="6"/>
  <c r="F49" i="6"/>
  <c r="L48" i="6"/>
  <c r="K48" i="6"/>
  <c r="J48" i="6"/>
  <c r="I48" i="6"/>
  <c r="H48" i="6"/>
  <c r="G48" i="6"/>
  <c r="F48" i="6"/>
  <c r="L47" i="6"/>
  <c r="K47" i="6"/>
  <c r="J47" i="6"/>
  <c r="I47" i="6"/>
  <c r="H47" i="6"/>
  <c r="G47" i="6"/>
  <c r="F47" i="6"/>
  <c r="L46" i="6"/>
  <c r="K46" i="6"/>
  <c r="J46" i="6"/>
  <c r="I46" i="6"/>
  <c r="H46" i="6"/>
  <c r="G46" i="6"/>
  <c r="F46" i="6"/>
  <c r="L45" i="6"/>
  <c r="K45" i="6"/>
  <c r="J45" i="6"/>
  <c r="I45" i="6"/>
  <c r="H45" i="6"/>
  <c r="G45" i="6"/>
  <c r="F45" i="6"/>
  <c r="L44" i="6"/>
  <c r="K44" i="6"/>
  <c r="J44" i="6"/>
  <c r="I44" i="6"/>
  <c r="H44" i="6"/>
  <c r="G44" i="6"/>
  <c r="F44" i="6"/>
  <c r="L43" i="6"/>
  <c r="K43" i="6"/>
  <c r="J43" i="6"/>
  <c r="I43" i="6"/>
  <c r="H43" i="6"/>
  <c r="G43" i="6"/>
  <c r="F43" i="6"/>
  <c r="L42" i="6"/>
  <c r="K42" i="6"/>
  <c r="J42" i="6"/>
  <c r="I42" i="6"/>
  <c r="H42" i="6"/>
  <c r="G42" i="6"/>
  <c r="F42" i="6"/>
  <c r="L41" i="6"/>
  <c r="K41" i="6"/>
  <c r="J41" i="6"/>
  <c r="I41" i="6"/>
  <c r="H41" i="6"/>
  <c r="G41" i="6"/>
  <c r="F41" i="6"/>
  <c r="L40" i="6"/>
  <c r="K40" i="6"/>
  <c r="J40" i="6"/>
  <c r="I40" i="6"/>
  <c r="H40" i="6"/>
  <c r="G40" i="6"/>
  <c r="F40" i="6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L67" i="10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67" i="11"/>
  <c r="K67" i="11"/>
  <c r="J67" i="11"/>
  <c r="I67" i="11"/>
  <c r="H67" i="11"/>
  <c r="G67" i="11"/>
  <c r="F67" i="11"/>
  <c r="L66" i="11"/>
  <c r="K66" i="11"/>
  <c r="J66" i="11"/>
  <c r="I66" i="11"/>
  <c r="H66" i="11"/>
  <c r="G66" i="11"/>
  <c r="F66" i="11"/>
  <c r="L65" i="11"/>
  <c r="K65" i="11"/>
  <c r="J65" i="11"/>
  <c r="I65" i="11"/>
  <c r="H65" i="11"/>
  <c r="G65" i="11"/>
  <c r="F65" i="11"/>
  <c r="L64" i="11"/>
  <c r="K64" i="11"/>
  <c r="J64" i="11"/>
  <c r="I64" i="11"/>
  <c r="H64" i="11"/>
  <c r="G64" i="11"/>
  <c r="F64" i="11"/>
  <c r="L63" i="11"/>
  <c r="K63" i="11"/>
  <c r="J63" i="11"/>
  <c r="I63" i="11"/>
  <c r="H63" i="11"/>
  <c r="G63" i="11"/>
  <c r="F63" i="11"/>
  <c r="L62" i="11"/>
  <c r="K62" i="11"/>
  <c r="J62" i="11"/>
  <c r="I62" i="11"/>
  <c r="H62" i="11"/>
  <c r="G62" i="11"/>
  <c r="F62" i="11"/>
  <c r="L61" i="11"/>
  <c r="K61" i="11"/>
  <c r="J61" i="11"/>
  <c r="I61" i="11"/>
  <c r="H61" i="11"/>
  <c r="G61" i="11"/>
  <c r="F61" i="11"/>
  <c r="L60" i="11"/>
  <c r="K60" i="11"/>
  <c r="J60" i="11"/>
  <c r="I60" i="11"/>
  <c r="H60" i="11"/>
  <c r="G60" i="11"/>
  <c r="F60" i="11"/>
  <c r="L59" i="11"/>
  <c r="K59" i="11"/>
  <c r="J59" i="11"/>
  <c r="I59" i="11"/>
  <c r="H59" i="11"/>
  <c r="G59" i="11"/>
  <c r="F59" i="11"/>
  <c r="L58" i="11"/>
  <c r="K58" i="11"/>
  <c r="J58" i="11"/>
  <c r="I58" i="11"/>
  <c r="H58" i="11"/>
  <c r="G58" i="11"/>
  <c r="F58" i="11"/>
  <c r="L57" i="11"/>
  <c r="K57" i="11"/>
  <c r="J57" i="11"/>
  <c r="I57" i="11"/>
  <c r="H57" i="11"/>
  <c r="G57" i="11"/>
  <c r="F57" i="11"/>
  <c r="L56" i="11"/>
  <c r="K56" i="11"/>
  <c r="J56" i="11"/>
  <c r="I56" i="11"/>
  <c r="H56" i="11"/>
  <c r="G56" i="11"/>
  <c r="F56" i="11"/>
  <c r="L55" i="11"/>
  <c r="K55" i="11"/>
  <c r="J55" i="11"/>
  <c r="I55" i="11"/>
  <c r="H55" i="11"/>
  <c r="G55" i="11"/>
  <c r="F55" i="11"/>
  <c r="L54" i="11"/>
  <c r="K54" i="11"/>
  <c r="J54" i="11"/>
  <c r="I54" i="11"/>
  <c r="H54" i="11"/>
  <c r="G54" i="11"/>
  <c r="F54" i="11"/>
  <c r="L53" i="11"/>
  <c r="K53" i="11"/>
  <c r="J53" i="11"/>
  <c r="I53" i="11"/>
  <c r="H53" i="11"/>
  <c r="G53" i="11"/>
  <c r="F53" i="11"/>
  <c r="L52" i="11"/>
  <c r="K52" i="11"/>
  <c r="J52" i="11"/>
  <c r="I52" i="11"/>
  <c r="H52" i="11"/>
  <c r="G52" i="11"/>
  <c r="F52" i="11"/>
  <c r="L51" i="11"/>
  <c r="K51" i="11"/>
  <c r="J51" i="11"/>
  <c r="I51" i="11"/>
  <c r="H51" i="11"/>
  <c r="G51" i="11"/>
  <c r="F51" i="11"/>
  <c r="L50" i="11"/>
  <c r="K50" i="11"/>
  <c r="J50" i="11"/>
  <c r="I50" i="11"/>
  <c r="H50" i="11"/>
  <c r="G50" i="11"/>
  <c r="F50" i="11"/>
  <c r="L49" i="11"/>
  <c r="K49" i="11"/>
  <c r="J49" i="11"/>
  <c r="I49" i="11"/>
  <c r="H49" i="11"/>
  <c r="G49" i="11"/>
  <c r="F49" i="11"/>
  <c r="L48" i="11"/>
  <c r="K48" i="11"/>
  <c r="J48" i="11"/>
  <c r="I48" i="11"/>
  <c r="H48" i="11"/>
  <c r="G48" i="11"/>
  <c r="F48" i="11"/>
  <c r="L47" i="11"/>
  <c r="K47" i="11"/>
  <c r="J47" i="11"/>
  <c r="I47" i="11"/>
  <c r="H47" i="11"/>
  <c r="G47" i="11"/>
  <c r="F47" i="11"/>
  <c r="L46" i="11"/>
  <c r="K46" i="11"/>
  <c r="J46" i="11"/>
  <c r="I46" i="11"/>
  <c r="H46" i="11"/>
  <c r="G46" i="11"/>
  <c r="F46" i="11"/>
  <c r="L45" i="11"/>
  <c r="K45" i="11"/>
  <c r="J45" i="11"/>
  <c r="I45" i="11"/>
  <c r="H45" i="11"/>
  <c r="G45" i="11"/>
  <c r="F45" i="11"/>
  <c r="L44" i="11"/>
  <c r="K44" i="11"/>
  <c r="J44" i="11"/>
  <c r="I44" i="11"/>
  <c r="H44" i="11"/>
  <c r="G44" i="11"/>
  <c r="F44" i="11"/>
  <c r="L43" i="11"/>
  <c r="K43" i="11"/>
  <c r="J43" i="11"/>
  <c r="I43" i="11"/>
  <c r="H43" i="11"/>
  <c r="G43" i="11"/>
  <c r="F43" i="11"/>
  <c r="L42" i="11"/>
  <c r="K42" i="11"/>
  <c r="J42" i="11"/>
  <c r="I42" i="11"/>
  <c r="H42" i="11"/>
  <c r="G42" i="11"/>
  <c r="F42" i="11"/>
  <c r="L41" i="11"/>
  <c r="K41" i="11"/>
  <c r="J41" i="11"/>
  <c r="I41" i="11"/>
  <c r="H41" i="11"/>
  <c r="G41" i="11"/>
  <c r="F41" i="11"/>
  <c r="L40" i="11"/>
  <c r="K40" i="11"/>
  <c r="J40" i="11"/>
  <c r="I40" i="11"/>
  <c r="H40" i="11"/>
  <c r="G40" i="11"/>
  <c r="F40" i="11"/>
  <c r="L39" i="11"/>
  <c r="K39" i="11"/>
  <c r="J39" i="11"/>
  <c r="I39" i="11"/>
  <c r="H39" i="11"/>
  <c r="G39" i="11"/>
  <c r="F39" i="11"/>
  <c r="V67" i="7"/>
  <c r="L67" i="7"/>
  <c r="K67" i="7"/>
  <c r="J67" i="7"/>
  <c r="I67" i="7"/>
  <c r="H67" i="7"/>
  <c r="G67" i="7"/>
  <c r="F67" i="7"/>
  <c r="V66" i="7"/>
  <c r="L66" i="7"/>
  <c r="K66" i="7"/>
  <c r="J66" i="7"/>
  <c r="I66" i="7"/>
  <c r="H66" i="7"/>
  <c r="G66" i="7"/>
  <c r="F66" i="7"/>
  <c r="V65" i="7"/>
  <c r="L65" i="7"/>
  <c r="K65" i="7"/>
  <c r="J65" i="7"/>
  <c r="I65" i="7"/>
  <c r="H65" i="7"/>
  <c r="G65" i="7"/>
  <c r="F65" i="7"/>
  <c r="V64" i="7"/>
  <c r="L64" i="7"/>
  <c r="K64" i="7"/>
  <c r="J64" i="7"/>
  <c r="I64" i="7"/>
  <c r="H64" i="7"/>
  <c r="G64" i="7"/>
  <c r="F64" i="7"/>
  <c r="V63" i="7"/>
  <c r="L63" i="7"/>
  <c r="K63" i="7"/>
  <c r="J63" i="7"/>
  <c r="I63" i="7"/>
  <c r="H63" i="7"/>
  <c r="G63" i="7"/>
  <c r="F63" i="7"/>
  <c r="V62" i="7"/>
  <c r="L62" i="7"/>
  <c r="K62" i="7"/>
  <c r="J62" i="7"/>
  <c r="I62" i="7"/>
  <c r="H62" i="7"/>
  <c r="G62" i="7"/>
  <c r="F62" i="7"/>
  <c r="V61" i="7"/>
  <c r="L61" i="7"/>
  <c r="K61" i="7"/>
  <c r="J61" i="7"/>
  <c r="I61" i="7"/>
  <c r="H61" i="7"/>
  <c r="G61" i="7"/>
  <c r="F61" i="7"/>
  <c r="V60" i="7"/>
  <c r="L60" i="7"/>
  <c r="K60" i="7"/>
  <c r="J60" i="7"/>
  <c r="I60" i="7"/>
  <c r="H60" i="7"/>
  <c r="G60" i="7"/>
  <c r="F60" i="7"/>
  <c r="V59" i="7"/>
  <c r="L59" i="7"/>
  <c r="K59" i="7"/>
  <c r="J59" i="7"/>
  <c r="I59" i="7"/>
  <c r="H59" i="7"/>
  <c r="G59" i="7"/>
  <c r="F59" i="7"/>
  <c r="V58" i="7"/>
  <c r="L58" i="7"/>
  <c r="K58" i="7"/>
  <c r="J58" i="7"/>
  <c r="I58" i="7"/>
  <c r="H58" i="7"/>
  <c r="G58" i="7"/>
  <c r="F58" i="7"/>
  <c r="V57" i="7"/>
  <c r="L57" i="7"/>
  <c r="K57" i="7"/>
  <c r="J57" i="7"/>
  <c r="I57" i="7"/>
  <c r="H57" i="7"/>
  <c r="G57" i="7"/>
  <c r="F57" i="7"/>
  <c r="V56" i="7"/>
  <c r="L56" i="7"/>
  <c r="K56" i="7"/>
  <c r="J56" i="7"/>
  <c r="I56" i="7"/>
  <c r="H56" i="7"/>
  <c r="G56" i="7"/>
  <c r="F56" i="7"/>
  <c r="V55" i="7"/>
  <c r="L55" i="7"/>
  <c r="K55" i="7"/>
  <c r="J55" i="7"/>
  <c r="I55" i="7"/>
  <c r="H55" i="7"/>
  <c r="G55" i="7"/>
  <c r="F55" i="7"/>
  <c r="V54" i="7"/>
  <c r="L54" i="7"/>
  <c r="K54" i="7"/>
  <c r="J54" i="7"/>
  <c r="I54" i="7"/>
  <c r="H54" i="7"/>
  <c r="G54" i="7"/>
  <c r="F54" i="7"/>
  <c r="V53" i="7"/>
  <c r="L53" i="7"/>
  <c r="K53" i="7"/>
  <c r="J53" i="7"/>
  <c r="I53" i="7"/>
  <c r="H53" i="7"/>
  <c r="G53" i="7"/>
  <c r="F53" i="7"/>
  <c r="V52" i="7"/>
  <c r="L52" i="7"/>
  <c r="K52" i="7"/>
  <c r="J52" i="7"/>
  <c r="I52" i="7"/>
  <c r="H52" i="7"/>
  <c r="G52" i="7"/>
  <c r="F52" i="7"/>
  <c r="V51" i="7"/>
  <c r="L51" i="7"/>
  <c r="K51" i="7"/>
  <c r="J51" i="7"/>
  <c r="I51" i="7"/>
  <c r="H51" i="7"/>
  <c r="G51" i="7"/>
  <c r="F51" i="7"/>
  <c r="V50" i="7"/>
  <c r="L50" i="7"/>
  <c r="K50" i="7"/>
  <c r="J50" i="7"/>
  <c r="I50" i="7"/>
  <c r="H50" i="7"/>
  <c r="G50" i="7"/>
  <c r="F50" i="7"/>
  <c r="V49" i="7"/>
  <c r="L49" i="7"/>
  <c r="K49" i="7"/>
  <c r="J49" i="7"/>
  <c r="I49" i="7"/>
  <c r="H49" i="7"/>
  <c r="G49" i="7"/>
  <c r="F49" i="7"/>
  <c r="V48" i="7"/>
  <c r="L48" i="7"/>
  <c r="K48" i="7"/>
  <c r="J48" i="7"/>
  <c r="I48" i="7"/>
  <c r="H48" i="7"/>
  <c r="G48" i="7"/>
  <c r="F48" i="7"/>
  <c r="V47" i="7"/>
  <c r="L47" i="7"/>
  <c r="K47" i="7"/>
  <c r="J47" i="7"/>
  <c r="I47" i="7"/>
  <c r="H47" i="7"/>
  <c r="G47" i="7"/>
  <c r="F47" i="7"/>
  <c r="V46" i="7"/>
  <c r="L46" i="7"/>
  <c r="K46" i="7"/>
  <c r="J46" i="7"/>
  <c r="I46" i="7"/>
  <c r="H46" i="7"/>
  <c r="G46" i="7"/>
  <c r="F46" i="7"/>
  <c r="V45" i="7"/>
  <c r="L45" i="7"/>
  <c r="K45" i="7"/>
  <c r="J45" i="7"/>
  <c r="I45" i="7"/>
  <c r="H45" i="7"/>
  <c r="G45" i="7"/>
  <c r="F45" i="7"/>
  <c r="V44" i="7"/>
  <c r="L44" i="7"/>
  <c r="K44" i="7"/>
  <c r="J44" i="7"/>
  <c r="I44" i="7"/>
  <c r="H44" i="7"/>
  <c r="G44" i="7"/>
  <c r="F44" i="7"/>
  <c r="V43" i="7"/>
  <c r="L43" i="7"/>
  <c r="K43" i="7"/>
  <c r="J43" i="7"/>
  <c r="I43" i="7"/>
  <c r="H43" i="7"/>
  <c r="G43" i="7"/>
  <c r="F43" i="7"/>
  <c r="V42" i="7"/>
  <c r="L42" i="7"/>
  <c r="K42" i="7"/>
  <c r="J42" i="7"/>
  <c r="I42" i="7"/>
  <c r="H42" i="7"/>
  <c r="G42" i="7"/>
  <c r="F42" i="7"/>
  <c r="V41" i="7"/>
  <c r="L41" i="7"/>
  <c r="K41" i="7"/>
  <c r="J41" i="7"/>
  <c r="I41" i="7"/>
  <c r="H41" i="7"/>
  <c r="G41" i="7"/>
  <c r="F41" i="7"/>
  <c r="V40" i="7"/>
  <c r="L40" i="7"/>
  <c r="K40" i="7"/>
  <c r="J40" i="7"/>
  <c r="I40" i="7"/>
  <c r="H40" i="7"/>
  <c r="G40" i="7"/>
  <c r="F40" i="7"/>
  <c r="V39" i="7"/>
  <c r="L39" i="7"/>
  <c r="K39" i="7"/>
  <c r="J39" i="7"/>
  <c r="I39" i="7"/>
  <c r="H39" i="7"/>
  <c r="G39" i="7"/>
  <c r="F39" i="7"/>
  <c r="V38" i="7"/>
  <c r="L38" i="7"/>
  <c r="K38" i="7"/>
  <c r="J38" i="7"/>
  <c r="I38" i="7"/>
  <c r="H38" i="7"/>
  <c r="G38" i="7"/>
  <c r="F38" i="7"/>
  <c r="L72" i="5"/>
  <c r="K72" i="5"/>
  <c r="J72" i="5"/>
  <c r="I72" i="5"/>
  <c r="H72" i="5"/>
  <c r="G72" i="5"/>
  <c r="F72" i="5"/>
  <c r="L57" i="5"/>
  <c r="K57" i="5"/>
  <c r="J57" i="5"/>
  <c r="I57" i="5"/>
  <c r="H57" i="5"/>
  <c r="G57" i="5"/>
  <c r="F57" i="5"/>
  <c r="L56" i="5"/>
  <c r="K56" i="5"/>
  <c r="J56" i="5"/>
  <c r="I56" i="5"/>
  <c r="H56" i="5"/>
  <c r="G56" i="5"/>
  <c r="F56" i="5"/>
  <c r="L55" i="5"/>
  <c r="K55" i="5"/>
  <c r="J55" i="5"/>
  <c r="I55" i="5"/>
  <c r="H55" i="5"/>
  <c r="G55" i="5"/>
  <c r="F55" i="5"/>
  <c r="L54" i="5"/>
  <c r="K54" i="5"/>
  <c r="J54" i="5"/>
  <c r="I54" i="5"/>
  <c r="H54" i="5"/>
  <c r="G54" i="5"/>
  <c r="F54" i="5"/>
  <c r="L53" i="5"/>
  <c r="K53" i="5"/>
  <c r="J53" i="5"/>
  <c r="I53" i="5"/>
  <c r="H53" i="5"/>
  <c r="G53" i="5"/>
  <c r="F53" i="5"/>
  <c r="L52" i="5"/>
  <c r="K52" i="5"/>
  <c r="J52" i="5"/>
  <c r="I52" i="5"/>
  <c r="H52" i="5"/>
  <c r="G52" i="5"/>
  <c r="F52" i="5"/>
  <c r="L51" i="5"/>
  <c r="K51" i="5"/>
  <c r="J51" i="5"/>
  <c r="I51" i="5"/>
  <c r="H51" i="5"/>
  <c r="G51" i="5"/>
  <c r="F51" i="5"/>
  <c r="L50" i="5"/>
  <c r="K50" i="5"/>
  <c r="J50" i="5"/>
  <c r="I50" i="5"/>
  <c r="H50" i="5"/>
  <c r="G50" i="5"/>
  <c r="F50" i="5"/>
  <c r="L49" i="5"/>
  <c r="K49" i="5"/>
  <c r="J49" i="5"/>
  <c r="I49" i="5"/>
  <c r="H49" i="5"/>
  <c r="G49" i="5"/>
  <c r="F49" i="5"/>
  <c r="L48" i="5"/>
  <c r="K48" i="5"/>
  <c r="J48" i="5"/>
  <c r="I48" i="5"/>
  <c r="H48" i="5"/>
  <c r="G48" i="5"/>
  <c r="F48" i="5"/>
  <c r="L47" i="5"/>
  <c r="K47" i="5"/>
  <c r="J47" i="5"/>
  <c r="I47" i="5"/>
  <c r="H47" i="5"/>
  <c r="G47" i="5"/>
  <c r="F47" i="5"/>
  <c r="L46" i="5"/>
  <c r="K46" i="5"/>
  <c r="J46" i="5"/>
  <c r="I46" i="5"/>
  <c r="H46" i="5"/>
  <c r="G46" i="5"/>
  <c r="F46" i="5"/>
  <c r="L45" i="5"/>
  <c r="K45" i="5"/>
  <c r="J45" i="5"/>
  <c r="I45" i="5"/>
  <c r="H45" i="5"/>
  <c r="G45" i="5"/>
  <c r="F45" i="5"/>
  <c r="L44" i="5"/>
  <c r="K44" i="5"/>
  <c r="J44" i="5"/>
  <c r="I44" i="5"/>
  <c r="H44" i="5"/>
  <c r="G44" i="5"/>
  <c r="F44" i="5"/>
  <c r="L43" i="5"/>
  <c r="K43" i="5"/>
  <c r="J43" i="5"/>
  <c r="I43" i="5"/>
  <c r="H43" i="5"/>
  <c r="G43" i="5"/>
  <c r="F43" i="5"/>
  <c r="L42" i="5"/>
  <c r="K42" i="5"/>
  <c r="J42" i="5"/>
  <c r="I42" i="5"/>
  <c r="H42" i="5"/>
  <c r="G42" i="5"/>
  <c r="F42" i="5"/>
  <c r="L41" i="5"/>
  <c r="K41" i="5"/>
  <c r="J41" i="5"/>
  <c r="I41" i="5"/>
  <c r="H41" i="5"/>
  <c r="G41" i="5"/>
  <c r="F41" i="5"/>
  <c r="L40" i="5"/>
  <c r="K40" i="5"/>
  <c r="J40" i="5"/>
  <c r="I40" i="5"/>
  <c r="H40" i="5"/>
  <c r="G40" i="5"/>
  <c r="F40" i="5"/>
  <c r="L39" i="5"/>
  <c r="K39" i="5"/>
  <c r="J39" i="5"/>
  <c r="I39" i="5"/>
  <c r="H39" i="5"/>
  <c r="G39" i="5"/>
  <c r="F39" i="5"/>
  <c r="L38" i="5"/>
  <c r="K38" i="5"/>
  <c r="J38" i="5"/>
  <c r="I38" i="5"/>
  <c r="H38" i="5"/>
  <c r="G38" i="5"/>
  <c r="F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0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0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 shapeId="0" xr:uid="{00000000-0006-0000-0000-000004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1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1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1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 shapeId="0" xr:uid="{00000000-0006-0000-0100-000004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4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4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4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 shapeId="0" xr:uid="{00000000-0006-0000-0400-000004000000}">
      <text>
        <r>
          <rPr>
            <b/>
            <sz val="8"/>
            <rFont val="Tahoma"/>
            <charset val="134"/>
          </rPr>
          <t>Insert Table</t>
        </r>
      </text>
    </comment>
    <comment ref="I46" authorId="1" shapeId="0" xr:uid="{00000000-0006-0000-0400-000005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 shapeId="0" xr:uid="{00000000-0006-0000-0400-000006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6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6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6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 shapeId="0" xr:uid="{00000000-0006-0000-0600-000004000000}">
      <text>
        <r>
          <rPr>
            <b/>
            <sz val="8"/>
            <rFont val="Tahoma"/>
            <charset val="134"/>
          </rPr>
          <t>Insert Table</t>
        </r>
      </text>
    </comment>
    <comment ref="I46" authorId="1" shapeId="0" xr:uid="{00000000-0006-0000-0600-000005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7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7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7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 shapeId="0" xr:uid="{00000000-0006-0000-0700-000004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8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8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8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 shapeId="0" xr:uid="{00000000-0006-0000-0800-000004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9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9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9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 shapeId="0" xr:uid="{00000000-0006-0000-0900-000004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 shapeId="0" xr:uid="{00000000-0006-0000-0900-000005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A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A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A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 shapeId="0" xr:uid="{00000000-0006-0000-0A00-000004000000}">
      <text>
        <r>
          <rPr>
            <b/>
            <sz val="8"/>
            <rFont val="Tahoma"/>
            <charset val="134"/>
          </rPr>
          <t>Insert Table</t>
        </r>
      </text>
    </comment>
    <comment ref="I47" authorId="1" shapeId="0" xr:uid="{00000000-0006-0000-0A00-000005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 shapeId="0" xr:uid="{00000000-0006-0000-0A00-000006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00000000-0006-0000-0B00-000001000000}">
      <text>
        <r>
          <rPr>
            <b/>
            <sz val="8"/>
            <rFont val="Tahoma"/>
            <charset val="134"/>
          </rPr>
          <t>Insert Table</t>
        </r>
      </text>
    </comment>
    <comment ref="I36" authorId="1" shapeId="0" xr:uid="{00000000-0006-0000-0B00-000002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 shapeId="0" xr:uid="{00000000-0006-0000-0B00-000003000000}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 shapeId="0" xr:uid="{00000000-0006-0000-0B00-000004000000}">
      <text>
        <r>
          <rPr>
            <b/>
            <sz val="8"/>
            <rFont val="Tahoma"/>
            <charset val="134"/>
          </rPr>
          <t>Insert Table</t>
        </r>
      </text>
    </comment>
    <comment ref="I47" authorId="1" shapeId="0" xr:uid="{00000000-0006-0000-0B00-000005000000}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<sst xmlns="http://schemas.openxmlformats.org/spreadsheetml/2006/main" count="2208" uniqueCount="60">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</sst>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" fillId="0" borderId="0"/>
    <xf numFmtId="0" fontId="15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0" xfId="0" applyFont="1" applyFill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1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Alignment="1"/>
    <xf numFmtId="0" fontId="10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11" fillId="0" borderId="0" xfId="0" applyFont="1"/>
    <xf numFmtId="0" fontId="12" fillId="0" borderId="0" xfId="0" applyFont="1"/>
    <xf numFmtId="0" fontId="13" fillId="3" borderId="0" xfId="0" applyFont="1" applyFill="1"/>
    <xf numFmtId="0" fontId="0" fillId="4" borderId="0" xfId="0" applyFill="1" applyBorder="1"/>
    <xf numFmtId="0" fontId="14" fillId="3" borderId="0" xfId="0" applyFont="1" applyFill="1"/>
  </cellXfs>
  <cellStyles count="4">
    <cellStyle name="Hyperlink" xfId="1" builtinId="8"/>
    <cellStyle name="Normal" xfId="0" builtinId="0"/>
    <cellStyle name="Normal 10" xfId="2" xr:uid="{00000000-0005-0000-0000-000031000000}"/>
    <cellStyle name="Normale_Scen_UC_IND-StrucConst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6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55</xdr:row>
      <xdr:rowOff>61737</xdr:rowOff>
    </xdr:from>
    <xdr:to>
      <xdr:col>49</xdr:col>
      <xdr:colOff>279242</xdr:colOff>
      <xdr:row>106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55160" y="10199370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1055" y="5427980"/>
          <a:ext cx="12011025" cy="4236085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49320" y="101911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07865" y="3832860"/>
          <a:ext cx="12010390" cy="423481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32375" y="5121910"/>
          <a:ext cx="11769090" cy="4234815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63360" y="541083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https://www.cer-rec.gc.ca/en/data-analysis/canada-energy-future/2023/results/" TargetMode="Externa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10"/>
  <sheetViews>
    <sheetView zoomScale="72" zoomScaleNormal="72" workbookViewId="0">
      <selection activeCell="M51" sqref="M51:M55"/>
    </sheetView>
  </sheetViews>
  <sheetFormatPr defaultColWidth="9.1796875" defaultRowHeight="14.5"/>
  <cols>
    <col min="4" max="4" width="13" customWidth="1"/>
    <col min="6" max="6" width="12.7265625" customWidth="1"/>
    <col min="7" max="10" width="12.81640625"/>
    <col min="11" max="11" width="12.26953125" customWidth="1"/>
    <col min="12" max="12" width="11.81640625" customWidth="1"/>
    <col min="13" max="13" width="14.26953125" customWidth="1"/>
    <col min="19" max="19" width="14.26953125" customWidth="1"/>
    <col min="22" max="22" width="12.81640625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258065.23193920299</v>
      </c>
      <c r="M3" s="4">
        <v>36679.322306079703</v>
      </c>
      <c r="N3" s="4">
        <v>59855.8171698113</v>
      </c>
      <c r="O3" s="4">
        <v>20858.845377358499</v>
      </c>
      <c r="P3" s="4">
        <v>151755.657672956</v>
      </c>
      <c r="Q3" s="4">
        <v>78094.710953878399</v>
      </c>
      <c r="R3" s="4">
        <v>67614.904580712799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256944.09490040399</v>
      </c>
      <c r="M4" s="4">
        <v>36519.972879245302</v>
      </c>
      <c r="N4" s="4">
        <v>59595.779918328903</v>
      </c>
      <c r="O4" s="4">
        <v>20768.226335175201</v>
      </c>
      <c r="P4" s="4">
        <v>151096.371308086</v>
      </c>
      <c r="Q4" s="4">
        <v>77755.436762129393</v>
      </c>
      <c r="R4" s="4">
        <v>67321.158796630698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248352.42145890999</v>
      </c>
      <c r="M5" s="4">
        <v>35298.821324108998</v>
      </c>
      <c r="N5" s="4">
        <v>57603.021611320801</v>
      </c>
      <c r="O5" s="4">
        <v>20073.780258490598</v>
      </c>
      <c r="P5" s="4">
        <v>146044.02448930801</v>
      </c>
      <c r="Q5" s="4">
        <v>75155.457489517794</v>
      </c>
      <c r="R5" s="4">
        <v>65070.079968343802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238190.11268023399</v>
      </c>
      <c r="M6" s="4">
        <v>33854.432259119501</v>
      </c>
      <c r="N6" s="4">
        <v>55245.969126145603</v>
      </c>
      <c r="O6" s="4">
        <v>19252.383180323399</v>
      </c>
      <c r="P6" s="4">
        <v>140068.063138005</v>
      </c>
      <c r="Q6" s="4">
        <v>72080.178573674799</v>
      </c>
      <c r="R6" s="4">
        <v>62407.483642497798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33083.689867086003</v>
      </c>
      <c r="N7" s="4">
        <v>53988.219178706197</v>
      </c>
      <c r="O7" s="4">
        <v>18814.076380458198</v>
      </c>
      <c r="P7" s="4">
        <v>136879.22236217401</v>
      </c>
      <c r="Q7" s="4">
        <v>70439.174854372599</v>
      </c>
      <c r="R7" s="4">
        <v>60986.692035205102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32190.177083018902</v>
      </c>
      <c r="N8" s="4">
        <v>52530.124140970402</v>
      </c>
      <c r="O8" s="4">
        <v>18305.952352156299</v>
      </c>
      <c r="P8" s="4">
        <v>133182.43595336899</v>
      </c>
      <c r="Q8" s="4">
        <v>68536.778130053906</v>
      </c>
      <c r="R8" s="4">
        <v>59339.584677762803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50580.596198652303</v>
      </c>
      <c r="O9" s="4">
        <v>17626.571402560599</v>
      </c>
      <c r="P9" s="4">
        <v>128239.69339254301</v>
      </c>
      <c r="Q9" s="4">
        <v>65993.202111036197</v>
      </c>
      <c r="R9" s="4">
        <v>57137.340150329401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48015.833788140197</v>
      </c>
      <c r="O10" s="4">
        <v>16732.790562533701</v>
      </c>
      <c r="P10" s="4">
        <v>121737.113947709</v>
      </c>
      <c r="Q10" s="4">
        <v>62646.921188230001</v>
      </c>
      <c r="R10" s="4">
        <v>54240.108538454602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27520.262820964399</v>
      </c>
      <c r="N11" s="4">
        <v>44909.439878167097</v>
      </c>
      <c r="O11" s="4">
        <v>15650.2593514825</v>
      </c>
      <c r="P11" s="4">
        <v>113861.307165858</v>
      </c>
      <c r="Q11" s="4">
        <v>58593.966171009299</v>
      </c>
      <c r="R11" s="4">
        <v>50731.033936448002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25575.822482180301</v>
      </c>
      <c r="N12" s="4">
        <v>41736.369654986498</v>
      </c>
      <c r="O12" s="4">
        <v>14544.4924555256</v>
      </c>
      <c r="P12" s="4">
        <v>105816.452357592</v>
      </c>
      <c r="Q12" s="4">
        <v>54454.017647499299</v>
      </c>
      <c r="R12" s="4">
        <v>47146.6397954477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166284.22223905401</v>
      </c>
      <c r="M13" s="4">
        <v>23634.305698951801</v>
      </c>
      <c r="N13" s="4">
        <v>38568.070288948802</v>
      </c>
      <c r="O13" s="4">
        <v>13440.3881309973</v>
      </c>
      <c r="P13" s="4">
        <v>97783.693358849996</v>
      </c>
      <c r="Q13" s="4">
        <v>50320.2937271638</v>
      </c>
      <c r="R13" s="4">
        <v>43567.634956034701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22146.724463731702</v>
      </c>
      <c r="N14" s="4">
        <v>36140.533877627997</v>
      </c>
      <c r="O14" s="4">
        <v>12594.428472506699</v>
      </c>
      <c r="P14" s="4">
        <v>91629.030336208394</v>
      </c>
      <c r="Q14" s="4">
        <v>47153.053459868199</v>
      </c>
      <c r="R14" s="4">
        <v>40825.417898801999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143999.83456012301</v>
      </c>
      <c r="M15" s="4">
        <v>20466.981561844899</v>
      </c>
      <c r="N15" s="4">
        <v>33399.414966307297</v>
      </c>
      <c r="O15" s="4">
        <v>11639.1900640162</v>
      </c>
      <c r="P15" s="4">
        <v>84679.324813566898</v>
      </c>
      <c r="Q15" s="4">
        <v>43576.677775905999</v>
      </c>
      <c r="R15" s="4">
        <v>37728.968758235998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18750.538466247399</v>
      </c>
      <c r="N16" s="4">
        <v>30598.4061784367</v>
      </c>
      <c r="O16" s="4">
        <v>10663.0809409704</v>
      </c>
      <c r="P16" s="4">
        <v>77577.7772806828</v>
      </c>
      <c r="Q16" s="4">
        <v>39922.162943246498</v>
      </c>
      <c r="R16" s="4">
        <v>34564.866238604402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120709.79755831099</v>
      </c>
      <c r="M17" s="4">
        <v>17156.7224955975</v>
      </c>
      <c r="N17" s="4">
        <v>27997.508687870599</v>
      </c>
      <c r="O17" s="4">
        <v>9756.70757304582</v>
      </c>
      <c r="P17" s="4">
        <v>70983.582632884107</v>
      </c>
      <c r="Q17" s="4">
        <v>36528.736082659503</v>
      </c>
      <c r="R17" s="4">
        <v>31626.8153696316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8867.8882173854508</v>
      </c>
      <c r="P18" s="4">
        <v>64517.099784456397</v>
      </c>
      <c r="Q18" s="4">
        <v>33201.030765573501</v>
      </c>
      <c r="R18" s="4">
        <v>28745.666637032002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99638.720330143798</v>
      </c>
      <c r="M19" s="4">
        <v>14161.848574842799</v>
      </c>
      <c r="N19" s="4">
        <v>23110.269377627999</v>
      </c>
      <c r="O19" s="4">
        <v>8053.5787225067397</v>
      </c>
      <c r="P19" s="4">
        <v>58592.703169541797</v>
      </c>
      <c r="Q19" s="4">
        <v>30152.287487646001</v>
      </c>
      <c r="R19" s="4">
        <v>26106.045037690899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12917.424714046099</v>
      </c>
      <c r="N20" s="4">
        <v>21079.533736657701</v>
      </c>
      <c r="O20" s="4">
        <v>7345.8981203503999</v>
      </c>
      <c r="P20" s="4">
        <v>53444.0703828392</v>
      </c>
      <c r="Q20" s="4">
        <v>27502.758663147699</v>
      </c>
      <c r="R20" s="4">
        <v>23812.0658877059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82110.971294639094</v>
      </c>
      <c r="M21" s="4">
        <v>11670.594904821801</v>
      </c>
      <c r="N21" s="4">
        <v>19044.871905121301</v>
      </c>
      <c r="O21" s="4">
        <v>6636.8493002695404</v>
      </c>
      <c r="P21" s="4">
        <v>48285.483315004501</v>
      </c>
      <c r="Q21" s="4">
        <v>24848.107283617901</v>
      </c>
      <c r="R21" s="4">
        <v>21513.651596525899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72480.617881281796</v>
      </c>
      <c r="M22" s="4">
        <v>10301.813709014699</v>
      </c>
      <c r="N22" s="4">
        <v>16811.2014921833</v>
      </c>
      <c r="O22" s="4">
        <v>5858.44900485175</v>
      </c>
      <c r="P22" s="4">
        <v>42622.339136747498</v>
      </c>
      <c r="Q22" s="4">
        <v>21933.806660676899</v>
      </c>
      <c r="R22" s="4">
        <v>18990.431315244099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64377.163923015898</v>
      </c>
      <c r="M23" s="4">
        <v>9150.0537555555602</v>
      </c>
      <c r="N23" s="4">
        <v>14931.681128571399</v>
      </c>
      <c r="O23" s="4">
        <v>5203.4646357142901</v>
      </c>
      <c r="P23" s="4">
        <v>37857.090538095203</v>
      </c>
      <c r="Q23" s="4">
        <v>19481.570496031702</v>
      </c>
      <c r="R23" s="4">
        <v>16867.2694230159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56155.198481731102</v>
      </c>
      <c r="M24" s="4">
        <v>7981.4495303983203</v>
      </c>
      <c r="N24" s="4">
        <v>13024.673134770899</v>
      </c>
      <c r="O24" s="4">
        <v>4538.90124393531</v>
      </c>
      <c r="P24" s="4">
        <v>33022.151079065603</v>
      </c>
      <c r="Q24" s="4">
        <v>16993.470840820599</v>
      </c>
      <c r="R24" s="4">
        <v>14713.056689278201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47819.555051841897</v>
      </c>
      <c r="M25" s="4">
        <v>6796.6880276729598</v>
      </c>
      <c r="N25" s="4">
        <v>11091.298594609199</v>
      </c>
      <c r="O25" s="4">
        <v>3865.1495102425902</v>
      </c>
      <c r="P25" s="4">
        <v>28120.363103504002</v>
      </c>
      <c r="Q25" s="4">
        <v>14470.9703885894</v>
      </c>
      <c r="R25" s="4">
        <v>12529.05952354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39760.185575396798</v>
      </c>
      <c r="M26" s="4">
        <v>5651.1938888888899</v>
      </c>
      <c r="N26" s="4">
        <v>9222.0032142857108</v>
      </c>
      <c r="O26" s="4">
        <v>3213.7283928571401</v>
      </c>
      <c r="P26" s="4">
        <v>23381.038452380999</v>
      </c>
      <c r="Q26" s="4">
        <v>12032.074900793699</v>
      </c>
      <c r="R26" s="4">
        <v>10417.4480753968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4516.0703308595403</v>
      </c>
      <c r="N27" s="4">
        <v>7369.6312542048499</v>
      </c>
      <c r="O27" s="4">
        <v>2568.2048310107798</v>
      </c>
      <c r="P27" s="4">
        <v>18684.620654600199</v>
      </c>
      <c r="Q27" s="4">
        <v>9615.2596330113793</v>
      </c>
      <c r="R27" s="4">
        <v>8324.9538241943701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23685.140967922998</v>
      </c>
      <c r="M28" s="4">
        <v>3366.4159751362699</v>
      </c>
      <c r="N28" s="4">
        <v>5493.5469484366604</v>
      </c>
      <c r="O28" s="4">
        <v>1914.41787597035</v>
      </c>
      <c r="P28" s="4">
        <v>13928.083677349499</v>
      </c>
      <c r="Q28" s="4">
        <v>7167.5065404687002</v>
      </c>
      <c r="R28" s="4">
        <v>6205.6734047154796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15786.646221180001</v>
      </c>
      <c r="M29" s="4">
        <v>2243.7872801677199</v>
      </c>
      <c r="N29" s="4">
        <v>3661.5649571967701</v>
      </c>
      <c r="O29" s="4">
        <v>1275.9999093261499</v>
      </c>
      <c r="P29" s="4">
        <v>9283.3616591554401</v>
      </c>
      <c r="Q29" s="4">
        <v>4777.2943465109302</v>
      </c>
      <c r="R29" s="4">
        <v>4136.2122664630097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7867.9100943650801</v>
      </c>
      <c r="M30" s="4">
        <v>1118.2816377777799</v>
      </c>
      <c r="N30" s="4">
        <v>1824.8881671428601</v>
      </c>
      <c r="O30" s="4">
        <v>635.94587642857198</v>
      </c>
      <c r="P30" s="4">
        <v>4626.7366661904798</v>
      </c>
      <c r="Q30" s="4">
        <v>2380.9567837301602</v>
      </c>
      <c r="R30" s="4">
        <v>2061.4477443650799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2:22">
      <c r="E34" s="5" t="s">
        <v>22</v>
      </c>
    </row>
    <row r="36" spans="2:22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2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54924.679399520799</v>
      </c>
      <c r="G38">
        <f>V38*M2*1000/SUM(L2:R2)</f>
        <v>7806.5534171907802</v>
      </c>
      <c r="H38">
        <f>V38*N2*1000/SUM(L2:R2)</f>
        <v>12739.2657412399</v>
      </c>
      <c r="I38">
        <f>V38*O2*1000/SUM(L2:R2)</f>
        <v>4439.4410916442002</v>
      </c>
      <c r="J38">
        <f>V38*P2*1000/SUM(L2:R2)</f>
        <v>32298.542434860701</v>
      </c>
      <c r="K38">
        <f>V38*Q2*1000/SUM(L2:R2)</f>
        <v>16621.095874513299</v>
      </c>
      <c r="L38">
        <f>V38*R2*1000/SUM(L2:R2)</f>
        <v>14390.6520410302</v>
      </c>
      <c r="S38" t="s">
        <v>29</v>
      </c>
      <c r="T38" s="13"/>
      <c r="V38">
        <v>143.22022999999999</v>
      </c>
    </row>
    <row r="39" spans="2:22">
      <c r="C39" t="s">
        <v>20</v>
      </c>
      <c r="D39" t="s">
        <v>28</v>
      </c>
      <c r="E39">
        <v>2021</v>
      </c>
      <c r="F39">
        <f>V39*L2*1000/SUM(L2:R2)</f>
        <v>57568.709450898503</v>
      </c>
      <c r="G39">
        <f>V39*M2*1000/SUM(L2:R2)</f>
        <v>8182.3546427673</v>
      </c>
      <c r="H39">
        <f>V39*N2*1000/SUM(L2:R2)</f>
        <v>13352.523785175201</v>
      </c>
      <c r="I39">
        <f>V39*O2*1000/SUM(L2:R2)</f>
        <v>4653.1522281671196</v>
      </c>
      <c r="J39">
        <f>V39*P2*1000/SUM(L2:R2)</f>
        <v>33853.368384636102</v>
      </c>
      <c r="K39">
        <f>V39*Q2*1000/SUM(L2:R2)</f>
        <v>17421.222110287501</v>
      </c>
      <c r="L39">
        <f>V39*R2*1000/SUM(L2:R2)</f>
        <v>15083.4064980683</v>
      </c>
      <c r="S39" t="s">
        <v>29</v>
      </c>
      <c r="V39" s="15">
        <v>150.11473710000001</v>
      </c>
    </row>
    <row r="40" spans="2:22">
      <c r="C40" t="s">
        <v>20</v>
      </c>
      <c r="D40" t="s">
        <v>28</v>
      </c>
      <c r="E40">
        <v>2022</v>
      </c>
      <c r="F40">
        <f>F39*V40/V39</f>
        <v>64677.298013192602</v>
      </c>
      <c r="G40">
        <f>G39*V40/V39</f>
        <v>9192.7124079664609</v>
      </c>
      <c r="H40">
        <f>H39*V40/V39</f>
        <v>15001.2944239892</v>
      </c>
      <c r="I40">
        <f>I39*V40/V39</f>
        <v>5227.7238144204803</v>
      </c>
      <c r="J40">
        <f>J39*V40/V39</f>
        <v>38033.5848527403</v>
      </c>
      <c r="K40">
        <f>K39*V40/V39</f>
        <v>19572.395923554999</v>
      </c>
      <c r="L40">
        <f>L39*V40/V39</f>
        <v>16945.906664136</v>
      </c>
      <c r="S40" t="s">
        <v>29</v>
      </c>
      <c r="V40" s="15">
        <v>168.65091609999999</v>
      </c>
    </row>
    <row r="41" spans="2:22">
      <c r="C41" t="s">
        <v>20</v>
      </c>
      <c r="D41" t="s">
        <v>28</v>
      </c>
      <c r="E41">
        <v>2023</v>
      </c>
      <c r="F41">
        <f t="shared" ref="F41:F57" si="0">F40*V41/V40</f>
        <v>66088.132664495293</v>
      </c>
      <c r="G41">
        <f t="shared" ref="G41:G57" si="1">G40*V41/V40</f>
        <v>9393.2371299790302</v>
      </c>
      <c r="H41">
        <f t="shared" ref="H41:H57" si="2">H40*V41/V40</f>
        <v>15328.5243274933</v>
      </c>
      <c r="I41">
        <f t="shared" ref="I41:I57" si="3">I40*V41/V40</f>
        <v>5341.7584777627999</v>
      </c>
      <c r="J41">
        <f t="shared" ref="J41:J57" si="4">J40*V41/V40</f>
        <v>38863.228345462703</v>
      </c>
      <c r="K41">
        <f t="shared" ref="K41:K57" si="5">K40*V41/V40</f>
        <v>19999.3372959718</v>
      </c>
      <c r="L41">
        <f t="shared" ref="L41:L57" si="6">L40*V41/V40</f>
        <v>17315.555258835</v>
      </c>
      <c r="S41" t="s">
        <v>29</v>
      </c>
      <c r="V41" s="15">
        <v>172.32977349999999</v>
      </c>
    </row>
    <row r="42" spans="2:22">
      <c r="C42" t="s">
        <v>20</v>
      </c>
      <c r="D42" t="s">
        <v>28</v>
      </c>
      <c r="E42">
        <v>2024</v>
      </c>
      <c r="F42">
        <f t="shared" si="0"/>
        <v>65340.390192692401</v>
      </c>
      <c r="G42">
        <f t="shared" si="1"/>
        <v>9286.9590121593301</v>
      </c>
      <c r="H42">
        <f t="shared" si="2"/>
        <v>15155.092453908401</v>
      </c>
      <c r="I42">
        <f t="shared" si="3"/>
        <v>5281.3200975741202</v>
      </c>
      <c r="J42">
        <f t="shared" si="4"/>
        <v>38423.517231626203</v>
      </c>
      <c r="K42">
        <f t="shared" si="5"/>
        <v>19773.058336328198</v>
      </c>
      <c r="L42">
        <f t="shared" si="6"/>
        <v>17119.641475711302</v>
      </c>
      <c r="S42" t="s">
        <v>29</v>
      </c>
      <c r="V42" s="15">
        <v>170.3799788</v>
      </c>
    </row>
    <row r="43" spans="2:22">
      <c r="C43" t="s">
        <v>20</v>
      </c>
      <c r="D43" t="s">
        <v>28</v>
      </c>
      <c r="E43">
        <v>2025</v>
      </c>
      <c r="F43">
        <f t="shared" si="0"/>
        <v>65028.2751247829</v>
      </c>
      <c r="G43">
        <f t="shared" si="1"/>
        <v>9242.5974796645696</v>
      </c>
      <c r="H43">
        <f t="shared" si="2"/>
        <v>15082.7002827493</v>
      </c>
      <c r="I43">
        <f t="shared" si="3"/>
        <v>5256.09252277628</v>
      </c>
      <c r="J43">
        <f t="shared" si="4"/>
        <v>38239.977484546303</v>
      </c>
      <c r="K43">
        <f t="shared" si="5"/>
        <v>19678.607271263802</v>
      </c>
      <c r="L43">
        <f t="shared" si="6"/>
        <v>17037.865134216801</v>
      </c>
      <c r="S43" t="s">
        <v>29</v>
      </c>
      <c r="V43" s="15">
        <v>169.56611530000001</v>
      </c>
    </row>
    <row r="44" spans="2:22">
      <c r="C44" t="s">
        <v>20</v>
      </c>
      <c r="D44" t="s">
        <v>28</v>
      </c>
      <c r="E44">
        <v>2026</v>
      </c>
      <c r="F44">
        <f t="shared" si="0"/>
        <v>64305.455731266797</v>
      </c>
      <c r="G44">
        <f t="shared" si="1"/>
        <v>9139.8617283018793</v>
      </c>
      <c r="H44">
        <f t="shared" si="2"/>
        <v>14915.049084097</v>
      </c>
      <c r="I44">
        <f t="shared" si="3"/>
        <v>5197.6686202156297</v>
      </c>
      <c r="J44">
        <f t="shared" si="4"/>
        <v>37814.922425336903</v>
      </c>
      <c r="K44">
        <f t="shared" si="5"/>
        <v>19459.870438005401</v>
      </c>
      <c r="L44">
        <f t="shared" si="6"/>
        <v>16848.481372776299</v>
      </c>
      <c r="S44" t="s">
        <v>29</v>
      </c>
      <c r="V44" s="15">
        <v>167.6813094</v>
      </c>
    </row>
    <row r="45" spans="2:22">
      <c r="C45" t="s">
        <v>20</v>
      </c>
      <c r="D45" t="s">
        <v>28</v>
      </c>
      <c r="E45">
        <v>2027</v>
      </c>
      <c r="F45">
        <f t="shared" si="0"/>
        <v>63209.4174895627</v>
      </c>
      <c r="G45">
        <f t="shared" si="1"/>
        <v>8984.0796431865801</v>
      </c>
      <c r="H45">
        <f t="shared" si="2"/>
        <v>14660.833263881401</v>
      </c>
      <c r="I45">
        <f t="shared" si="3"/>
        <v>5109.0782586253399</v>
      </c>
      <c r="J45">
        <f t="shared" si="4"/>
        <v>37170.395446810398</v>
      </c>
      <c r="K45">
        <f t="shared" si="5"/>
        <v>19128.1915479934</v>
      </c>
      <c r="L45">
        <f t="shared" si="6"/>
        <v>16561.3116499401</v>
      </c>
      <c r="S45" t="s">
        <v>29</v>
      </c>
      <c r="V45" s="15">
        <v>164.82330730000001</v>
      </c>
    </row>
    <row r="46" spans="2:22">
      <c r="C46" t="s">
        <v>20</v>
      </c>
      <c r="D46" t="s">
        <v>28</v>
      </c>
      <c r="E46">
        <v>2028</v>
      </c>
      <c r="F46">
        <f t="shared" si="0"/>
        <v>61257.670569107497</v>
      </c>
      <c r="G46">
        <f t="shared" si="1"/>
        <v>8706.6739895178198</v>
      </c>
      <c r="H46">
        <f t="shared" si="2"/>
        <v>14208.1438180593</v>
      </c>
      <c r="I46">
        <f t="shared" si="3"/>
        <v>4951.3228456873303</v>
      </c>
      <c r="J46">
        <f t="shared" si="4"/>
        <v>36022.667659928098</v>
      </c>
      <c r="K46">
        <f t="shared" si="5"/>
        <v>18537.561378781102</v>
      </c>
      <c r="L46">
        <f t="shared" si="6"/>
        <v>16049.9402389188</v>
      </c>
      <c r="S46" t="s">
        <v>29</v>
      </c>
      <c r="V46" s="15">
        <v>159.7339805</v>
      </c>
    </row>
    <row r="47" spans="2:22">
      <c r="C47" t="s">
        <v>20</v>
      </c>
      <c r="D47" t="s">
        <v>28</v>
      </c>
      <c r="E47">
        <v>2029</v>
      </c>
      <c r="F47">
        <f t="shared" si="0"/>
        <v>59215.637545657402</v>
      </c>
      <c r="G47">
        <f t="shared" si="1"/>
        <v>8416.4357932914008</v>
      </c>
      <c r="H47">
        <f t="shared" si="2"/>
        <v>13734.5133549865</v>
      </c>
      <c r="I47">
        <f t="shared" si="3"/>
        <v>4786.2698055255996</v>
      </c>
      <c r="J47">
        <f t="shared" si="4"/>
        <v>34821.846990925398</v>
      </c>
      <c r="K47">
        <f t="shared" si="5"/>
        <v>17919.609175277001</v>
      </c>
      <c r="L47">
        <f t="shared" si="6"/>
        <v>15514.9132343366</v>
      </c>
      <c r="S47" t="s">
        <v>29</v>
      </c>
      <c r="V47" s="15">
        <v>154.4092259</v>
      </c>
    </row>
    <row r="48" spans="2:22">
      <c r="C48" t="s">
        <v>20</v>
      </c>
      <c r="D48" t="s">
        <v>28</v>
      </c>
      <c r="E48">
        <v>2030</v>
      </c>
      <c r="F48">
        <f t="shared" si="0"/>
        <v>56771.006885250099</v>
      </c>
      <c r="G48">
        <f t="shared" si="1"/>
        <v>8068.9755979035599</v>
      </c>
      <c r="H48">
        <f t="shared" si="2"/>
        <v>13167.504135040401</v>
      </c>
      <c r="I48">
        <f t="shared" si="3"/>
        <v>4588.6756834231801</v>
      </c>
      <c r="J48">
        <f t="shared" si="4"/>
        <v>33384.278160556998</v>
      </c>
      <c r="K48">
        <f t="shared" si="5"/>
        <v>17179.8244186134</v>
      </c>
      <c r="L48">
        <f t="shared" si="6"/>
        <v>14874.402819212301</v>
      </c>
      <c r="S48" t="s">
        <v>29</v>
      </c>
      <c r="V48" s="15">
        <v>148.0346677</v>
      </c>
    </row>
    <row r="49" spans="3:22">
      <c r="C49" t="s">
        <v>20</v>
      </c>
      <c r="D49" t="s">
        <v>28</v>
      </c>
      <c r="E49">
        <v>2031</v>
      </c>
      <c r="F49">
        <f t="shared" si="0"/>
        <v>53953.611591749002</v>
      </c>
      <c r="G49">
        <f t="shared" si="1"/>
        <v>7668.5336272536697</v>
      </c>
      <c r="H49">
        <f t="shared" si="2"/>
        <v>12514.035644474399</v>
      </c>
      <c r="I49">
        <f t="shared" si="3"/>
        <v>4360.9518154986499</v>
      </c>
      <c r="J49">
        <f t="shared" si="4"/>
        <v>31727.5045127583</v>
      </c>
      <c r="K49">
        <f t="shared" si="5"/>
        <v>16327.235058026399</v>
      </c>
      <c r="L49">
        <f t="shared" si="6"/>
        <v>14136.225450239601</v>
      </c>
      <c r="S49" t="s">
        <v>29</v>
      </c>
      <c r="V49" s="15">
        <v>140.68809769999999</v>
      </c>
    </row>
    <row r="50" spans="3:22">
      <c r="C50" t="s">
        <v>20</v>
      </c>
      <c r="D50" t="s">
        <v>28</v>
      </c>
      <c r="E50">
        <v>2032</v>
      </c>
      <c r="F50">
        <f t="shared" si="0"/>
        <v>51017.837697304603</v>
      </c>
      <c r="G50">
        <f t="shared" si="1"/>
        <v>7251.2662716981104</v>
      </c>
      <c r="H50">
        <f t="shared" si="2"/>
        <v>11833.1103444744</v>
      </c>
      <c r="I50">
        <f t="shared" si="3"/>
        <v>4123.6596654986497</v>
      </c>
      <c r="J50">
        <f t="shared" si="4"/>
        <v>30001.118146091601</v>
      </c>
      <c r="K50">
        <f t="shared" si="5"/>
        <v>15438.822419137499</v>
      </c>
      <c r="L50">
        <f t="shared" si="6"/>
        <v>13367.0320557951</v>
      </c>
      <c r="S50" t="s">
        <v>29</v>
      </c>
      <c r="V50" s="15">
        <v>133.0328466</v>
      </c>
    </row>
    <row r="51" spans="3:22">
      <c r="C51" t="s">
        <v>20</v>
      </c>
      <c r="D51" t="s">
        <v>28</v>
      </c>
      <c r="E51">
        <v>2033</v>
      </c>
      <c r="F51">
        <f t="shared" si="0"/>
        <v>47990.2767651842</v>
      </c>
      <c r="G51">
        <f t="shared" si="1"/>
        <v>6820.9530427672898</v>
      </c>
      <c r="H51">
        <f t="shared" si="2"/>
        <v>11130.8958994609</v>
      </c>
      <c r="I51">
        <f t="shared" si="3"/>
        <v>3878.9485710242602</v>
      </c>
      <c r="J51">
        <f t="shared" si="4"/>
        <v>28220.756270350401</v>
      </c>
      <c r="K51">
        <f t="shared" si="5"/>
        <v>14522.6335388589</v>
      </c>
      <c r="L51">
        <f t="shared" si="6"/>
        <v>12573.789812354</v>
      </c>
      <c r="S51" t="s">
        <v>29</v>
      </c>
      <c r="V51" s="15">
        <v>125.1382539</v>
      </c>
    </row>
    <row r="52" spans="3:22">
      <c r="C52" t="s">
        <v>20</v>
      </c>
      <c r="D52" t="s">
        <v>28</v>
      </c>
      <c r="E52">
        <v>2034</v>
      </c>
      <c r="F52">
        <f t="shared" si="0"/>
        <v>44963.685316142597</v>
      </c>
      <c r="G52">
        <f t="shared" si="1"/>
        <v>6390.7776083857398</v>
      </c>
      <c r="H52">
        <f t="shared" si="2"/>
        <v>10428.9063169811</v>
      </c>
      <c r="I52">
        <f t="shared" si="3"/>
        <v>3634.31583773585</v>
      </c>
      <c r="J52">
        <f t="shared" si="4"/>
        <v>26440.964500628899</v>
      </c>
      <c r="K52">
        <f t="shared" si="5"/>
        <v>13606.7380398323</v>
      </c>
      <c r="L52">
        <f t="shared" si="6"/>
        <v>11780.801580293501</v>
      </c>
      <c r="S52" t="s">
        <v>29</v>
      </c>
      <c r="V52" s="15">
        <v>117.2461892</v>
      </c>
    </row>
    <row r="53" spans="3:22">
      <c r="C53" t="s">
        <v>20</v>
      </c>
      <c r="D53" t="s">
        <v>28</v>
      </c>
      <c r="E53">
        <v>2035</v>
      </c>
      <c r="F53">
        <f t="shared" si="0"/>
        <v>41800.688825112302</v>
      </c>
      <c r="G53">
        <f t="shared" si="1"/>
        <v>5941.2146553459097</v>
      </c>
      <c r="H53">
        <f t="shared" si="2"/>
        <v>9695.2788606469003</v>
      </c>
      <c r="I53">
        <f t="shared" si="3"/>
        <v>3378.65778477089</v>
      </c>
      <c r="J53">
        <f t="shared" si="4"/>
        <v>24580.959535579499</v>
      </c>
      <c r="K53">
        <f t="shared" si="5"/>
        <v>12649.564170035899</v>
      </c>
      <c r="L53">
        <f t="shared" si="6"/>
        <v>10952.074268508501</v>
      </c>
      <c r="S53" t="s">
        <v>29</v>
      </c>
      <c r="V53" s="15">
        <v>108.9984381</v>
      </c>
    </row>
    <row r="54" spans="3:22">
      <c r="C54" t="s">
        <v>20</v>
      </c>
      <c r="D54" t="s">
        <v>28</v>
      </c>
      <c r="E54">
        <v>2036</v>
      </c>
      <c r="F54">
        <f t="shared" si="0"/>
        <v>38478.579068463601</v>
      </c>
      <c r="G54">
        <f t="shared" si="1"/>
        <v>5469.03661886792</v>
      </c>
      <c r="H54">
        <f t="shared" si="2"/>
        <v>8924.7465703504004</v>
      </c>
      <c r="I54">
        <f t="shared" si="3"/>
        <v>3110.13895633423</v>
      </c>
      <c r="J54">
        <f t="shared" si="4"/>
        <v>22627.387769272202</v>
      </c>
      <c r="K54">
        <f t="shared" si="5"/>
        <v>11644.240053908399</v>
      </c>
      <c r="L54">
        <f t="shared" si="6"/>
        <v>10081.6581628032</v>
      </c>
      <c r="S54" t="s">
        <v>29</v>
      </c>
      <c r="V54" s="15">
        <v>100.3357872</v>
      </c>
    </row>
    <row r="55" spans="3:22">
      <c r="C55" t="s">
        <v>20</v>
      </c>
      <c r="D55" t="s">
        <v>28</v>
      </c>
      <c r="E55">
        <v>2037</v>
      </c>
      <c r="F55">
        <f t="shared" si="0"/>
        <v>35264.358604393499</v>
      </c>
      <c r="G55">
        <f t="shared" si="1"/>
        <v>5012.1931011320703</v>
      </c>
      <c r="H55">
        <f t="shared" si="2"/>
        <v>8179.2381925067402</v>
      </c>
      <c r="I55">
        <f t="shared" si="3"/>
        <v>2850.3405822372001</v>
      </c>
      <c r="J55">
        <f t="shared" si="4"/>
        <v>20737.260467870601</v>
      </c>
      <c r="K55">
        <f t="shared" si="5"/>
        <v>10671.564981805899</v>
      </c>
      <c r="L55">
        <f t="shared" si="6"/>
        <v>9239.5098100539108</v>
      </c>
      <c r="S55" t="s">
        <v>29</v>
      </c>
      <c r="V55" s="15">
        <v>91.954465740000003</v>
      </c>
    </row>
    <row r="56" spans="3:22">
      <c r="C56" t="s">
        <v>20</v>
      </c>
      <c r="D56" t="s">
        <v>28</v>
      </c>
      <c r="E56">
        <v>2038</v>
      </c>
      <c r="F56">
        <f t="shared" si="0"/>
        <v>32212.8461211096</v>
      </c>
      <c r="G56">
        <f t="shared" si="1"/>
        <v>4578.4755908176103</v>
      </c>
      <c r="H56">
        <f t="shared" si="2"/>
        <v>7471.4684091913696</v>
      </c>
      <c r="I56">
        <f t="shared" si="3"/>
        <v>2603.6935365363902</v>
      </c>
      <c r="J56">
        <f t="shared" si="4"/>
        <v>18942.813845525601</v>
      </c>
      <c r="K56">
        <f t="shared" si="5"/>
        <v>9748.1279749550704</v>
      </c>
      <c r="L56">
        <f t="shared" si="6"/>
        <v>8439.9920918643293</v>
      </c>
      <c r="S56" t="s">
        <v>29</v>
      </c>
      <c r="V56" s="15">
        <v>83.997417569999996</v>
      </c>
    </row>
    <row r="57" spans="3:22">
      <c r="C57" t="s">
        <v>20</v>
      </c>
      <c r="D57" t="s">
        <v>28</v>
      </c>
      <c r="E57">
        <v>2039</v>
      </c>
      <c r="F57">
        <f t="shared" si="0"/>
        <v>29290.845030022501</v>
      </c>
      <c r="G57">
        <f t="shared" si="1"/>
        <v>4163.1657910691802</v>
      </c>
      <c r="H57">
        <f t="shared" si="2"/>
        <v>6793.7375821293799</v>
      </c>
      <c r="I57">
        <f t="shared" si="3"/>
        <v>2367.5146119541801</v>
      </c>
      <c r="J57">
        <f t="shared" si="4"/>
        <v>17224.526597115899</v>
      </c>
      <c r="K57">
        <f t="shared" si="5"/>
        <v>8863.8832090071792</v>
      </c>
      <c r="L57">
        <f t="shared" si="6"/>
        <v>7674.4072687017097</v>
      </c>
      <c r="S57" t="s">
        <v>29</v>
      </c>
      <c r="V57" s="15">
        <v>76.378080089999997</v>
      </c>
    </row>
    <row r="58" spans="3:22">
      <c r="C58" t="s">
        <v>20</v>
      </c>
      <c r="D58" t="s">
        <v>28</v>
      </c>
      <c r="E58">
        <v>2040</v>
      </c>
      <c r="S58" t="s">
        <v>29</v>
      </c>
      <c r="V58" s="15">
        <v>68.868378109999995</v>
      </c>
    </row>
    <row r="59" spans="3:22">
      <c r="C59" t="s">
        <v>20</v>
      </c>
      <c r="D59" t="s">
        <v>28</v>
      </c>
      <c r="E59">
        <v>2041</v>
      </c>
      <c r="S59" t="s">
        <v>29</v>
      </c>
      <c r="V59" s="15">
        <v>61.641185030000003</v>
      </c>
    </row>
    <row r="60" spans="3:22">
      <c r="C60" t="s">
        <v>20</v>
      </c>
      <c r="D60" t="s">
        <v>28</v>
      </c>
      <c r="E60">
        <v>2042</v>
      </c>
      <c r="S60" t="s">
        <v>29</v>
      </c>
      <c r="V60" s="15">
        <v>54.799100770000003</v>
      </c>
    </row>
    <row r="61" spans="3:22">
      <c r="C61" t="s">
        <v>20</v>
      </c>
      <c r="D61" t="s">
        <v>28</v>
      </c>
      <c r="E61">
        <v>2043</v>
      </c>
      <c r="S61" t="s">
        <v>29</v>
      </c>
      <c r="V61" s="15">
        <v>48.45681244</v>
      </c>
    </row>
    <row r="62" spans="3:22">
      <c r="C62" t="s">
        <v>20</v>
      </c>
      <c r="D62" t="s">
        <v>28</v>
      </c>
      <c r="E62">
        <v>2044</v>
      </c>
      <c r="S62" t="s">
        <v>29</v>
      </c>
      <c r="V62" s="15">
        <v>42.492135359999999</v>
      </c>
    </row>
    <row r="63" spans="3:22">
      <c r="C63" t="s">
        <v>20</v>
      </c>
      <c r="D63" t="s">
        <v>28</v>
      </c>
      <c r="E63">
        <v>2045</v>
      </c>
      <c r="S63" t="s">
        <v>29</v>
      </c>
      <c r="V63" s="15">
        <v>36.967322840000001</v>
      </c>
    </row>
    <row r="64" spans="3:22">
      <c r="C64" t="s">
        <v>20</v>
      </c>
      <c r="D64" t="s">
        <v>28</v>
      </c>
      <c r="E64">
        <v>2046</v>
      </c>
      <c r="S64" t="s">
        <v>29</v>
      </c>
      <c r="V64" s="15">
        <v>31.78085527</v>
      </c>
    </row>
    <row r="65" spans="3:22">
      <c r="C65" t="s">
        <v>20</v>
      </c>
      <c r="D65" t="s">
        <v>28</v>
      </c>
      <c r="E65">
        <v>2047</v>
      </c>
      <c r="S65" t="s">
        <v>29</v>
      </c>
      <c r="V65" s="15">
        <v>26.894987629999999</v>
      </c>
    </row>
    <row r="66" spans="3:22">
      <c r="C66" t="s">
        <v>20</v>
      </c>
      <c r="D66" t="s">
        <v>28</v>
      </c>
      <c r="E66">
        <v>2048</v>
      </c>
      <c r="S66" t="s">
        <v>29</v>
      </c>
      <c r="V66" s="15">
        <v>22.352535939999999</v>
      </c>
    </row>
    <row r="67" spans="3:22">
      <c r="C67" t="s">
        <v>20</v>
      </c>
      <c r="D67" t="s">
        <v>28</v>
      </c>
      <c r="E67">
        <v>2049</v>
      </c>
      <c r="S67" t="s">
        <v>29</v>
      </c>
      <c r="V67" s="15">
        <v>18.094830609999999</v>
      </c>
    </row>
    <row r="68" spans="3:22">
      <c r="C68" t="s">
        <v>20</v>
      </c>
      <c r="D68" t="s">
        <v>28</v>
      </c>
      <c r="E68">
        <v>2050</v>
      </c>
      <c r="S68" t="s">
        <v>29</v>
      </c>
      <c r="V68" s="15">
        <v>14.2978521</v>
      </c>
    </row>
    <row r="72" spans="3:22">
      <c r="F72">
        <f>F67*V68/V67</f>
        <v>0</v>
      </c>
      <c r="G72">
        <f>G67*V68/V67</f>
        <v>0</v>
      </c>
      <c r="H72">
        <f>H67*V68/V67</f>
        <v>0</v>
      </c>
      <c r="I72">
        <f>I67*V68/V67</f>
        <v>0</v>
      </c>
      <c r="J72">
        <f>J67*V68/V67</f>
        <v>0</v>
      </c>
      <c r="K72">
        <f>K67*V68/V67</f>
        <v>0</v>
      </c>
      <c r="L72">
        <f>L67*V68/V67</f>
        <v>0</v>
      </c>
      <c r="N72" t="s">
        <v>30</v>
      </c>
    </row>
    <row r="110" spans="22:22">
      <c r="V110" s="16" t="s">
        <v>31</v>
      </c>
    </row>
  </sheetData>
  <hyperlinks>
    <hyperlink ref="V110" r:id="rId1" location="a1" xr:uid="{00000000-0004-0000-0000-000000000000}"/>
  </hyperlinks>
  <pageMargins left="0.7" right="0.7" top="0.75" bottom="0.75" header="0.3" footer="0.3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110"/>
  <sheetViews>
    <sheetView topLeftCell="A18" zoomScale="72" zoomScaleNormal="72" workbookViewId="0">
      <selection activeCell="A38" sqref="A38:XFD38"/>
    </sheetView>
  </sheetViews>
  <sheetFormatPr defaultColWidth="9.1796875" defaultRowHeight="14.5"/>
  <cols>
    <col min="4" max="4" width="13" customWidth="1"/>
    <col min="6" max="6" width="12.7265625" customWidth="1"/>
    <col min="7" max="7" width="11.7265625"/>
    <col min="8" max="10" width="12.81640625"/>
    <col min="11" max="11" width="12.26953125" customWidth="1"/>
    <col min="12" max="12" width="11.81640625" customWidth="1"/>
    <col min="13" max="13" width="14.26953125" customWidth="1"/>
    <col min="19" max="19" width="14.26953125" customWidth="1"/>
    <col min="22" max="22" width="12.81640625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258065.23193920299</v>
      </c>
      <c r="M3" s="4">
        <v>36679.322306079703</v>
      </c>
      <c r="N3" s="4">
        <v>59855.8171698113</v>
      </c>
      <c r="O3" s="4">
        <v>20858.845377358499</v>
      </c>
      <c r="P3" s="4">
        <v>151755.657672956</v>
      </c>
      <c r="Q3" s="4">
        <v>78094.710953878399</v>
      </c>
      <c r="R3" s="4">
        <v>67614.904580712799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256944.09490040399</v>
      </c>
      <c r="M4" s="4">
        <v>36519.972879245302</v>
      </c>
      <c r="N4" s="4">
        <v>59595.779918328903</v>
      </c>
      <c r="O4" s="4">
        <v>20768.226335175201</v>
      </c>
      <c r="P4" s="4">
        <v>151096.371308086</v>
      </c>
      <c r="Q4" s="4">
        <v>77755.436762129393</v>
      </c>
      <c r="R4" s="4">
        <v>67321.158796630698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248352.42145890999</v>
      </c>
      <c r="M5" s="4">
        <v>35298.821324108998</v>
      </c>
      <c r="N5" s="4">
        <v>57603.021611320801</v>
      </c>
      <c r="O5" s="4">
        <v>20073.780258490598</v>
      </c>
      <c r="P5" s="4">
        <v>146044.02448930801</v>
      </c>
      <c r="Q5" s="4">
        <v>75155.457489517794</v>
      </c>
      <c r="R5" s="4">
        <v>65070.079968343802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238190.11268023399</v>
      </c>
      <c r="M6" s="4">
        <v>33854.432259119501</v>
      </c>
      <c r="N6" s="4">
        <v>55245.969126145603</v>
      </c>
      <c r="O6" s="4">
        <v>19252.383180323399</v>
      </c>
      <c r="P6" s="4">
        <v>140068.063138005</v>
      </c>
      <c r="Q6" s="4">
        <v>72080.178573674799</v>
      </c>
      <c r="R6" s="4">
        <v>62407.483642497798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33083.689867086003</v>
      </c>
      <c r="N7" s="4">
        <v>53988.219178706197</v>
      </c>
      <c r="O7" s="4">
        <v>18814.076380458198</v>
      </c>
      <c r="P7" s="4">
        <v>136879.22236217401</v>
      </c>
      <c r="Q7" s="4">
        <v>70439.174854372599</v>
      </c>
      <c r="R7" s="4">
        <v>60986.692035205102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32190.177083018902</v>
      </c>
      <c r="N8" s="4">
        <v>52530.124140970402</v>
      </c>
      <c r="O8" s="4">
        <v>18305.952352156299</v>
      </c>
      <c r="P8" s="4">
        <v>133182.43595336899</v>
      </c>
      <c r="Q8" s="4">
        <v>68536.778130053906</v>
      </c>
      <c r="R8" s="4">
        <v>59339.584677762803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50580.596198652303</v>
      </c>
      <c r="O9" s="4">
        <v>17626.571402560599</v>
      </c>
      <c r="P9" s="4">
        <v>128239.69339254301</v>
      </c>
      <c r="Q9" s="4">
        <v>65993.202111036197</v>
      </c>
      <c r="R9" s="4">
        <v>57137.340150329401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48015.833788140197</v>
      </c>
      <c r="O10" s="4">
        <v>16732.790562533701</v>
      </c>
      <c r="P10" s="4">
        <v>121737.113947709</v>
      </c>
      <c r="Q10" s="4">
        <v>62646.921188230001</v>
      </c>
      <c r="R10" s="4">
        <v>54240.108538454602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27520.262820964399</v>
      </c>
      <c r="N11" s="4">
        <v>44909.439878167097</v>
      </c>
      <c r="O11" s="4">
        <v>15650.2593514825</v>
      </c>
      <c r="P11" s="4">
        <v>113861.307165858</v>
      </c>
      <c r="Q11" s="4">
        <v>58593.966171009299</v>
      </c>
      <c r="R11" s="4">
        <v>50731.033936448002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25575.822482180301</v>
      </c>
      <c r="N12" s="4">
        <v>41736.369654986498</v>
      </c>
      <c r="O12" s="4">
        <v>14544.4924555256</v>
      </c>
      <c r="P12" s="4">
        <v>105816.452357592</v>
      </c>
      <c r="Q12" s="4">
        <v>54454.017647499299</v>
      </c>
      <c r="R12" s="4">
        <v>47146.6397954477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166284.22223905401</v>
      </c>
      <c r="M13" s="4">
        <v>23634.305698951801</v>
      </c>
      <c r="N13" s="4">
        <v>38568.070288948802</v>
      </c>
      <c r="O13" s="4">
        <v>13440.3881309973</v>
      </c>
      <c r="P13" s="4">
        <v>97783.693358849996</v>
      </c>
      <c r="Q13" s="4">
        <v>50320.2937271638</v>
      </c>
      <c r="R13" s="4">
        <v>43567.634956034701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22146.724463731702</v>
      </c>
      <c r="N14" s="4">
        <v>36140.533877627997</v>
      </c>
      <c r="O14" s="4">
        <v>12594.428472506699</v>
      </c>
      <c r="P14" s="4">
        <v>91629.030336208394</v>
      </c>
      <c r="Q14" s="4">
        <v>47153.053459868199</v>
      </c>
      <c r="R14" s="4">
        <v>40825.417898801999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143999.83456012301</v>
      </c>
      <c r="M15" s="4">
        <v>20466.981561844899</v>
      </c>
      <c r="N15" s="4">
        <v>33399.414966307297</v>
      </c>
      <c r="O15" s="4">
        <v>11639.1900640162</v>
      </c>
      <c r="P15" s="4">
        <v>84679.324813566898</v>
      </c>
      <c r="Q15" s="4">
        <v>43576.677775905999</v>
      </c>
      <c r="R15" s="4">
        <v>37728.968758235998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18750.538466247399</v>
      </c>
      <c r="N16" s="4">
        <v>30598.4061784367</v>
      </c>
      <c r="O16" s="4">
        <v>10663.0809409704</v>
      </c>
      <c r="P16" s="4">
        <v>77577.7772806828</v>
      </c>
      <c r="Q16" s="4">
        <v>39922.162943246498</v>
      </c>
      <c r="R16" s="4">
        <v>34564.866238604402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120709.79755831099</v>
      </c>
      <c r="M17" s="4">
        <v>17156.7224955975</v>
      </c>
      <c r="N17" s="4">
        <v>27997.508687870599</v>
      </c>
      <c r="O17" s="4">
        <v>9756.70757304582</v>
      </c>
      <c r="P17" s="4">
        <v>70983.582632884107</v>
      </c>
      <c r="Q17" s="4">
        <v>36528.736082659503</v>
      </c>
      <c r="R17" s="4">
        <v>31626.8153696316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8867.8882173854508</v>
      </c>
      <c r="P18" s="4">
        <v>64517.099784456397</v>
      </c>
      <c r="Q18" s="4">
        <v>33201.030765573501</v>
      </c>
      <c r="R18" s="4">
        <v>28745.666637032002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99638.720330143798</v>
      </c>
      <c r="M19" s="4">
        <v>14161.848574842799</v>
      </c>
      <c r="N19" s="4">
        <v>23110.269377627999</v>
      </c>
      <c r="O19" s="4">
        <v>8053.5787225067397</v>
      </c>
      <c r="P19" s="4">
        <v>58592.703169541797</v>
      </c>
      <c r="Q19" s="4">
        <v>30152.287487646001</v>
      </c>
      <c r="R19" s="4">
        <v>26106.045037690899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12917.424714046099</v>
      </c>
      <c r="N20" s="4">
        <v>21079.533736657701</v>
      </c>
      <c r="O20" s="4">
        <v>7345.8981203503999</v>
      </c>
      <c r="P20" s="4">
        <v>53444.0703828392</v>
      </c>
      <c r="Q20" s="4">
        <v>27502.758663147699</v>
      </c>
      <c r="R20" s="4">
        <v>23812.0658877059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82110.971294639094</v>
      </c>
      <c r="M21" s="4">
        <v>11670.594904821801</v>
      </c>
      <c r="N21" s="4">
        <v>19044.871905121301</v>
      </c>
      <c r="O21" s="4">
        <v>6636.8493002695404</v>
      </c>
      <c r="P21" s="4">
        <v>48285.483315004501</v>
      </c>
      <c r="Q21" s="4">
        <v>24848.107283617901</v>
      </c>
      <c r="R21" s="4">
        <v>21513.651596525899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72480.617881281796</v>
      </c>
      <c r="M22" s="4">
        <v>10301.813709014699</v>
      </c>
      <c r="N22" s="4">
        <v>16811.2014921833</v>
      </c>
      <c r="O22" s="4">
        <v>5858.44900485175</v>
      </c>
      <c r="P22" s="4">
        <v>42622.339136747498</v>
      </c>
      <c r="Q22" s="4">
        <v>21933.806660676899</v>
      </c>
      <c r="R22" s="4">
        <v>18990.431315244099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64377.163923015898</v>
      </c>
      <c r="M23" s="4">
        <v>9150.0537555555602</v>
      </c>
      <c r="N23" s="4">
        <v>14931.681128571399</v>
      </c>
      <c r="O23" s="4">
        <v>5203.4646357142901</v>
      </c>
      <c r="P23" s="4">
        <v>37857.090538095203</v>
      </c>
      <c r="Q23" s="4">
        <v>19481.570496031702</v>
      </c>
      <c r="R23" s="4">
        <v>16867.2694230159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56155.198481731102</v>
      </c>
      <c r="M24" s="4">
        <v>7981.4495303983203</v>
      </c>
      <c r="N24" s="4">
        <v>13024.673134770899</v>
      </c>
      <c r="O24" s="4">
        <v>4538.90124393531</v>
      </c>
      <c r="P24" s="4">
        <v>33022.151079065603</v>
      </c>
      <c r="Q24" s="4">
        <v>16993.470840820599</v>
      </c>
      <c r="R24" s="4">
        <v>14713.056689278201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47819.555051841897</v>
      </c>
      <c r="M25" s="4">
        <v>6796.6880276729598</v>
      </c>
      <c r="N25" s="4">
        <v>11091.298594609199</v>
      </c>
      <c r="O25" s="4">
        <v>3865.1495102425902</v>
      </c>
      <c r="P25" s="4">
        <v>28120.363103504002</v>
      </c>
      <c r="Q25" s="4">
        <v>14470.9703885894</v>
      </c>
      <c r="R25" s="4">
        <v>12529.05952354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39760.185575396798</v>
      </c>
      <c r="M26" s="4">
        <v>5651.1938888888899</v>
      </c>
      <c r="N26" s="4">
        <v>9222.0032142857108</v>
      </c>
      <c r="O26" s="4">
        <v>3213.7283928571401</v>
      </c>
      <c r="P26" s="4">
        <v>23381.038452380999</v>
      </c>
      <c r="Q26" s="4">
        <v>12032.074900793699</v>
      </c>
      <c r="R26" s="4">
        <v>10417.4480753968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4516.0703308595403</v>
      </c>
      <c r="N27" s="4">
        <v>7369.6312542048499</v>
      </c>
      <c r="O27" s="4">
        <v>2568.2048310107798</v>
      </c>
      <c r="P27" s="4">
        <v>18684.620654600199</v>
      </c>
      <c r="Q27" s="4">
        <v>9615.2596330113793</v>
      </c>
      <c r="R27" s="4">
        <v>8324.9538241943701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23685.140967922998</v>
      </c>
      <c r="M28" s="4">
        <v>3366.4159751362699</v>
      </c>
      <c r="N28" s="4">
        <v>5493.5469484366604</v>
      </c>
      <c r="O28" s="4">
        <v>1914.41787597035</v>
      </c>
      <c r="P28" s="4">
        <v>13928.083677349499</v>
      </c>
      <c r="Q28" s="4">
        <v>7167.5065404687002</v>
      </c>
      <c r="R28" s="4">
        <v>6205.6734047154796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15786.646221180001</v>
      </c>
      <c r="M29" s="4">
        <v>2243.7872801677199</v>
      </c>
      <c r="N29" s="4">
        <v>3661.5649571967701</v>
      </c>
      <c r="O29" s="4">
        <v>1275.9999093261499</v>
      </c>
      <c r="P29" s="4">
        <v>9283.3616591554401</v>
      </c>
      <c r="Q29" s="4">
        <v>4777.2943465109302</v>
      </c>
      <c r="R29" s="4">
        <v>4136.2122664630097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7867.9100943650801</v>
      </c>
      <c r="M30" s="4">
        <v>1118.2816377777799</v>
      </c>
      <c r="N30" s="4">
        <v>1824.8881671428601</v>
      </c>
      <c r="O30" s="4">
        <v>635.94587642857198</v>
      </c>
      <c r="P30" s="4">
        <v>4626.7366661904798</v>
      </c>
      <c r="Q30" s="4">
        <v>2380.9567837301602</v>
      </c>
      <c r="R30" s="4">
        <v>2061.4477443650799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2:22" ht="18.5">
      <c r="E34" s="5" t="s">
        <v>22</v>
      </c>
      <c r="F34" s="17" t="s">
        <v>57</v>
      </c>
    </row>
    <row r="36" spans="2:22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2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17088.264830038901</v>
      </c>
      <c r="G38">
        <f>V38*M2*500/SUM(L2:R2)</f>
        <v>2428.7889098532501</v>
      </c>
      <c r="H38">
        <f>V38*N2*500/SUM(L2:R2)</f>
        <v>3963.4632210242598</v>
      </c>
      <c r="I38">
        <f>V38*O2*500/SUM(L2:R2)</f>
        <v>1381.20688005391</v>
      </c>
      <c r="J38">
        <f>V38*P2*500/SUM(L2:R2)</f>
        <v>10048.780489667601</v>
      </c>
      <c r="K38">
        <f>V38*Q2*500/SUM(L2:R2)</f>
        <v>5171.1851789457896</v>
      </c>
      <c r="L38">
        <f>V38*R2*500/SUM(L2:R2)</f>
        <v>4477.2454904162896</v>
      </c>
      <c r="S38" t="s">
        <v>42</v>
      </c>
      <c r="T38" s="13"/>
      <c r="V38">
        <f>89.11787</f>
        <v>89.117869999999996</v>
      </c>
    </row>
    <row r="39" spans="2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2375.6915302515699</v>
      </c>
      <c r="H39">
        <f>V39*N2*500/SUM(L2:R2)</f>
        <v>3876.8152993665799</v>
      </c>
      <c r="I39">
        <f>V39*O2*500/SUM(L2:R2)</f>
        <v>1351.0113922035</v>
      </c>
      <c r="J39">
        <f>V39*P2*500/SUM(L2:R2)</f>
        <v>9829.0973751617203</v>
      </c>
      <c r="K39">
        <f>V39*Q2*500/SUM(L2:R2)</f>
        <v>5058.1344394092503</v>
      </c>
      <c r="L39">
        <f>V39*R2*500/SUM(L2:R2)</f>
        <v>4379.3654307659499</v>
      </c>
      <c r="S39" t="s">
        <v>42</v>
      </c>
      <c r="V39" s="15">
        <v>87.169604609999993</v>
      </c>
    </row>
    <row r="40" spans="2:22">
      <c r="C40" t="s">
        <v>20</v>
      </c>
      <c r="D40" t="s">
        <v>28</v>
      </c>
      <c r="E40">
        <v>2022</v>
      </c>
      <c r="F40">
        <f>F39*V40/V39</f>
        <v>15709.6761542685</v>
      </c>
      <c r="G40">
        <f>G39*V40/V39</f>
        <v>2232.8473721802902</v>
      </c>
      <c r="H40">
        <f>H39*V40/V39</f>
        <v>3643.7124699865199</v>
      </c>
      <c r="I40">
        <f>I39*V40/V39</f>
        <v>1269.7785880256099</v>
      </c>
      <c r="J40">
        <f>J39*V40/V39</f>
        <v>9238.0992925920891</v>
      </c>
      <c r="K40">
        <f>K39*V40/V39</f>
        <v>4754.0019599992502</v>
      </c>
      <c r="L40">
        <f>L39*V40/V39</f>
        <v>4116.04556794774</v>
      </c>
      <c r="S40" t="s">
        <v>42</v>
      </c>
      <c r="V40" s="15">
        <v>81.928322809999997</v>
      </c>
    </row>
    <row r="41" spans="2:22">
      <c r="C41" t="s">
        <v>20</v>
      </c>
      <c r="D41" t="s">
        <v>28</v>
      </c>
      <c r="E41">
        <v>2023</v>
      </c>
      <c r="F41">
        <f t="shared" ref="F41:F68" si="0">F40*V41/V40</f>
        <v>15546.1156093726</v>
      </c>
      <c r="G41">
        <f t="shared" ref="G41:G68" si="1">G40*V41/V40</f>
        <v>2209.6001881341699</v>
      </c>
      <c r="H41">
        <f t="shared" ref="H41:H68" si="2">H40*V41/V40</f>
        <v>3605.7761311859799</v>
      </c>
      <c r="I41">
        <f t="shared" ref="I41:I68" si="3">I40*V41/V40</f>
        <v>1256.5583487466299</v>
      </c>
      <c r="J41">
        <f t="shared" ref="J41:J68" si="4">J40*V41/V40</f>
        <v>9141.9172618957691</v>
      </c>
      <c r="K41">
        <f t="shared" ref="K41:K68" si="5">K40*V41/V40</f>
        <v>4704.5058950658904</v>
      </c>
      <c r="L41">
        <f t="shared" ref="L41:L68" si="6">L40*V41/V40</f>
        <v>4073.1915555989799</v>
      </c>
      <c r="S41" t="s">
        <v>42</v>
      </c>
      <c r="V41" s="15">
        <v>81.075329980000006</v>
      </c>
    </row>
    <row r="42" spans="2:22">
      <c r="C42" t="s">
        <v>20</v>
      </c>
      <c r="D42" t="s">
        <v>28</v>
      </c>
      <c r="E42">
        <v>2024</v>
      </c>
      <c r="F42">
        <f t="shared" si="0"/>
        <v>15199.8443467872</v>
      </c>
      <c r="G42">
        <f t="shared" si="1"/>
        <v>2160.3839680712799</v>
      </c>
      <c r="H42">
        <f t="shared" si="2"/>
        <v>3525.46175009434</v>
      </c>
      <c r="I42">
        <f t="shared" si="3"/>
        <v>1228.5700038207499</v>
      </c>
      <c r="J42">
        <f t="shared" si="4"/>
        <v>8938.29191185534</v>
      </c>
      <c r="K42">
        <f t="shared" si="5"/>
        <v>4599.7186133385703</v>
      </c>
      <c r="L42">
        <f t="shared" si="6"/>
        <v>3982.4660510324902</v>
      </c>
      <c r="S42" t="s">
        <v>42</v>
      </c>
      <c r="V42" s="15">
        <v>79.269473289999993</v>
      </c>
    </row>
    <row r="43" spans="2:22">
      <c r="C43" t="s">
        <v>20</v>
      </c>
      <c r="D43" t="s">
        <v>28</v>
      </c>
      <c r="E43">
        <v>2025</v>
      </c>
      <c r="F43">
        <f t="shared" si="0"/>
        <v>14767.5286614256</v>
      </c>
      <c r="G43">
        <f t="shared" si="1"/>
        <v>2098.9380838574398</v>
      </c>
      <c r="H43">
        <f t="shared" si="2"/>
        <v>3425.1901698113202</v>
      </c>
      <c r="I43">
        <f t="shared" si="3"/>
        <v>1193.62687735849</v>
      </c>
      <c r="J43">
        <f t="shared" si="4"/>
        <v>8684.0680062893007</v>
      </c>
      <c r="K43">
        <f t="shared" si="5"/>
        <v>4468.8928983228498</v>
      </c>
      <c r="L43">
        <f t="shared" si="6"/>
        <v>3869.19630293501</v>
      </c>
      <c r="S43" t="s">
        <v>42</v>
      </c>
      <c r="V43" s="15">
        <v>77.014882</v>
      </c>
    </row>
    <row r="44" spans="2:22">
      <c r="C44" t="s">
        <v>20</v>
      </c>
      <c r="D44" t="s">
        <v>28</v>
      </c>
      <c r="E44">
        <v>2026</v>
      </c>
      <c r="F44">
        <f t="shared" si="0"/>
        <v>14368.0925038028</v>
      </c>
      <c r="G44">
        <f t="shared" si="1"/>
        <v>2042.1654320125799</v>
      </c>
      <c r="H44">
        <f t="shared" si="2"/>
        <v>3332.5446885040401</v>
      </c>
      <c r="I44">
        <f t="shared" si="3"/>
        <v>1161.3413308423201</v>
      </c>
      <c r="J44">
        <f t="shared" si="4"/>
        <v>8449.1789577223699</v>
      </c>
      <c r="K44">
        <f t="shared" si="5"/>
        <v>4348.0170599168896</v>
      </c>
      <c r="L44">
        <f t="shared" si="6"/>
        <v>3764.54122219901</v>
      </c>
      <c r="S44" t="s">
        <v>42</v>
      </c>
      <c r="V44" s="15">
        <v>74.931762390000003</v>
      </c>
    </row>
    <row r="45" spans="2:22">
      <c r="C45" t="s">
        <v>20</v>
      </c>
      <c r="D45" t="s">
        <v>28</v>
      </c>
      <c r="E45">
        <v>2027</v>
      </c>
      <c r="F45">
        <f t="shared" si="0"/>
        <v>13938.7926586373</v>
      </c>
      <c r="G45">
        <f t="shared" si="1"/>
        <v>1981.14819513627</v>
      </c>
      <c r="H45">
        <f t="shared" si="2"/>
        <v>3232.9726041509398</v>
      </c>
      <c r="I45">
        <f t="shared" si="3"/>
        <v>1126.6419681132099</v>
      </c>
      <c r="J45">
        <f t="shared" si="4"/>
        <v>8196.7285216352193</v>
      </c>
      <c r="K45">
        <f t="shared" si="5"/>
        <v>4218.1039868972703</v>
      </c>
      <c r="L45">
        <f t="shared" si="6"/>
        <v>3652.0616454297701</v>
      </c>
      <c r="S45" t="s">
        <v>42</v>
      </c>
      <c r="V45" s="15">
        <v>72.692899159999996</v>
      </c>
    </row>
    <row r="46" spans="2:22">
      <c r="C46" t="s">
        <v>20</v>
      </c>
      <c r="D46" t="s">
        <v>28</v>
      </c>
      <c r="E46">
        <v>2028</v>
      </c>
      <c r="F46">
        <f t="shared" si="0"/>
        <v>13508.2139337511</v>
      </c>
      <c r="G46">
        <f t="shared" si="1"/>
        <v>1919.9491885534601</v>
      </c>
      <c r="H46">
        <f t="shared" si="2"/>
        <v>3133.1038956064699</v>
      </c>
      <c r="I46">
        <f t="shared" si="3"/>
        <v>1091.8392363477101</v>
      </c>
      <c r="J46">
        <f t="shared" si="4"/>
        <v>7943.5260383557898</v>
      </c>
      <c r="K46">
        <f t="shared" si="5"/>
        <v>4087.8039042003602</v>
      </c>
      <c r="L46">
        <f t="shared" si="6"/>
        <v>3539.2469931850901</v>
      </c>
      <c r="S46" t="s">
        <v>42</v>
      </c>
      <c r="V46" s="15">
        <v>70.447366380000005</v>
      </c>
    </row>
    <row r="47" spans="2:22">
      <c r="C47" t="s">
        <v>20</v>
      </c>
      <c r="D47" t="s">
        <v>28</v>
      </c>
      <c r="E47">
        <v>2029</v>
      </c>
      <c r="F47">
        <f t="shared" si="0"/>
        <v>13057.6470602276</v>
      </c>
      <c r="G47">
        <f t="shared" si="1"/>
        <v>1855.90922683438</v>
      </c>
      <c r="H47">
        <f t="shared" si="2"/>
        <v>3028.59912291105</v>
      </c>
      <c r="I47">
        <f t="shared" si="3"/>
        <v>1055.4209064690001</v>
      </c>
      <c r="J47">
        <f t="shared" si="4"/>
        <v>7678.5694934411504</v>
      </c>
      <c r="K47">
        <f t="shared" si="5"/>
        <v>3951.4550846061702</v>
      </c>
      <c r="L47">
        <f t="shared" si="6"/>
        <v>3421.1953055106301</v>
      </c>
      <c r="M47" s="11"/>
      <c r="N47" s="11"/>
      <c r="O47" s="11"/>
      <c r="P47" s="11"/>
      <c r="S47" t="s">
        <v>42</v>
      </c>
      <c r="V47" s="15">
        <v>68.097592399999996</v>
      </c>
    </row>
    <row r="48" spans="2:22">
      <c r="C48" t="s">
        <v>20</v>
      </c>
      <c r="D48" t="s">
        <v>28</v>
      </c>
      <c r="E48">
        <v>2030</v>
      </c>
      <c r="F48">
        <f t="shared" si="0"/>
        <v>12583.585968474101</v>
      </c>
      <c r="G48">
        <f t="shared" si="1"/>
        <v>1788.5299853668801</v>
      </c>
      <c r="H48">
        <f t="shared" si="2"/>
        <v>2918.6450860107798</v>
      </c>
      <c r="I48">
        <f t="shared" si="3"/>
        <v>1017.10359057952</v>
      </c>
      <c r="J48">
        <f t="shared" si="4"/>
        <v>7399.7971372596603</v>
      </c>
      <c r="K48">
        <f t="shared" si="5"/>
        <v>3807.99653477838</v>
      </c>
      <c r="L48">
        <f t="shared" si="6"/>
        <v>3296.9879675307002</v>
      </c>
      <c r="M48" s="12"/>
      <c r="N48" s="12"/>
      <c r="O48" s="12"/>
      <c r="P48" s="12"/>
      <c r="Q48" s="12"/>
      <c r="R48" s="12"/>
      <c r="S48" t="s">
        <v>42</v>
      </c>
      <c r="T48" s="12"/>
      <c r="V48" s="15">
        <v>65.625292540000004</v>
      </c>
    </row>
    <row r="49" spans="3:22">
      <c r="C49" t="s">
        <v>20</v>
      </c>
      <c r="D49" t="s">
        <v>28</v>
      </c>
      <c r="E49">
        <v>2031</v>
      </c>
      <c r="F49">
        <f t="shared" si="0"/>
        <v>12136.831113537701</v>
      </c>
      <c r="G49">
        <f t="shared" si="1"/>
        <v>1725.03183339623</v>
      </c>
      <c r="H49">
        <f t="shared" si="2"/>
        <v>2815.02447537736</v>
      </c>
      <c r="I49">
        <f t="shared" si="3"/>
        <v>980.99337778301901</v>
      </c>
      <c r="J49">
        <f t="shared" si="4"/>
        <v>7137.0822557547199</v>
      </c>
      <c r="K49">
        <f t="shared" si="5"/>
        <v>3672.8012936320802</v>
      </c>
      <c r="L49">
        <f t="shared" si="6"/>
        <v>3179.9350555188698</v>
      </c>
      <c r="S49" t="s">
        <v>42</v>
      </c>
      <c r="V49" s="15">
        <v>63.295398810000002</v>
      </c>
    </row>
    <row r="50" spans="3:22">
      <c r="C50" t="s">
        <v>20</v>
      </c>
      <c r="D50" t="s">
        <v>28</v>
      </c>
      <c r="E50">
        <v>2032</v>
      </c>
      <c r="F50">
        <f t="shared" si="0"/>
        <v>11621.329352532901</v>
      </c>
      <c r="G50">
        <f t="shared" si="1"/>
        <v>1651.76254756813</v>
      </c>
      <c r="H50">
        <f t="shared" si="2"/>
        <v>2695.4586627897602</v>
      </c>
      <c r="I50">
        <f t="shared" si="3"/>
        <v>939.326503699461</v>
      </c>
      <c r="J50">
        <f t="shared" si="4"/>
        <v>6833.94065010332</v>
      </c>
      <c r="K50">
        <f t="shared" si="5"/>
        <v>3516.8021273772101</v>
      </c>
      <c r="L50">
        <f t="shared" si="6"/>
        <v>3044.86997092917</v>
      </c>
      <c r="S50" t="s">
        <v>42</v>
      </c>
      <c r="V50" s="15">
        <v>60.606979629999998</v>
      </c>
    </row>
    <row r="51" spans="3:22">
      <c r="C51" t="s">
        <v>20</v>
      </c>
      <c r="D51" t="s">
        <v>28</v>
      </c>
      <c r="E51">
        <v>2033</v>
      </c>
      <c r="F51">
        <f t="shared" si="0"/>
        <v>11123.870336993101</v>
      </c>
      <c r="G51">
        <f t="shared" si="1"/>
        <v>1581.05771287212</v>
      </c>
      <c r="H51">
        <f t="shared" si="2"/>
        <v>2580.0776962803202</v>
      </c>
      <c r="I51">
        <f t="shared" si="3"/>
        <v>899.11798506738603</v>
      </c>
      <c r="J51">
        <f t="shared" si="4"/>
        <v>6541.4091087511197</v>
      </c>
      <c r="K51">
        <f t="shared" si="5"/>
        <v>3366.26298757113</v>
      </c>
      <c r="L51">
        <f t="shared" si="6"/>
        <v>2914.5322124648101</v>
      </c>
      <c r="S51" t="s">
        <v>42</v>
      </c>
      <c r="V51" s="15">
        <v>58.012656079999999</v>
      </c>
    </row>
    <row r="52" spans="3:22">
      <c r="C52" t="s">
        <v>20</v>
      </c>
      <c r="D52" t="s">
        <v>28</v>
      </c>
      <c r="E52">
        <v>2034</v>
      </c>
      <c r="F52">
        <f t="shared" si="0"/>
        <v>10605.249689865201</v>
      </c>
      <c r="G52">
        <f t="shared" si="1"/>
        <v>1507.3451335849099</v>
      </c>
      <c r="H52">
        <f t="shared" si="2"/>
        <v>2459.78848722372</v>
      </c>
      <c r="I52">
        <f t="shared" si="3"/>
        <v>857.199018274933</v>
      </c>
      <c r="J52">
        <f t="shared" si="4"/>
        <v>6236.4334373045804</v>
      </c>
      <c r="K52">
        <f t="shared" si="5"/>
        <v>3209.3199959568701</v>
      </c>
      <c r="L52">
        <f t="shared" si="6"/>
        <v>2778.6499577897598</v>
      </c>
      <c r="S52" t="s">
        <v>42</v>
      </c>
      <c r="V52" s="15">
        <v>55.307971440000003</v>
      </c>
    </row>
    <row r="53" spans="3:22">
      <c r="C53" t="s">
        <v>20</v>
      </c>
      <c r="D53" t="s">
        <v>28</v>
      </c>
      <c r="E53">
        <v>2035</v>
      </c>
      <c r="F53">
        <f t="shared" si="0"/>
        <v>10031.900315503101</v>
      </c>
      <c r="G53">
        <f t="shared" si="1"/>
        <v>1425.8538519496899</v>
      </c>
      <c r="H53">
        <f t="shared" si="2"/>
        <v>2326.8054616981099</v>
      </c>
      <c r="I53">
        <f t="shared" si="3"/>
        <v>810.85644877358504</v>
      </c>
      <c r="J53">
        <f t="shared" si="4"/>
        <v>5899.2744533962205</v>
      </c>
      <c r="K53">
        <f t="shared" si="5"/>
        <v>3035.8152067610099</v>
      </c>
      <c r="L53">
        <f t="shared" si="6"/>
        <v>2628.4283919182399</v>
      </c>
      <c r="S53" t="s">
        <v>42</v>
      </c>
      <c r="V53" s="15">
        <v>52.317868259999997</v>
      </c>
    </row>
    <row r="54" spans="3:22">
      <c r="C54" t="s">
        <v>20</v>
      </c>
      <c r="D54" t="s">
        <v>28</v>
      </c>
      <c r="E54">
        <v>2036</v>
      </c>
      <c r="F54">
        <f t="shared" si="0"/>
        <v>9507.9712806513908</v>
      </c>
      <c r="G54">
        <f t="shared" si="1"/>
        <v>1351.38678100629</v>
      </c>
      <c r="H54">
        <f t="shared" si="2"/>
        <v>2205.2850217520199</v>
      </c>
      <c r="I54">
        <f t="shared" si="3"/>
        <v>768.50841667115901</v>
      </c>
      <c r="J54">
        <f t="shared" si="4"/>
        <v>5591.1771763611796</v>
      </c>
      <c r="K54">
        <f t="shared" si="5"/>
        <v>2877.26581120845</v>
      </c>
      <c r="L54">
        <f t="shared" si="6"/>
        <v>2491.1553023495098</v>
      </c>
      <c r="S54" t="s">
        <v>42</v>
      </c>
      <c r="V54" s="15">
        <v>49.585499579999997</v>
      </c>
    </row>
    <row r="55" spans="3:22">
      <c r="C55" t="s">
        <v>20</v>
      </c>
      <c r="D55" t="s">
        <v>28</v>
      </c>
      <c r="E55">
        <v>2037</v>
      </c>
      <c r="F55">
        <f t="shared" si="0"/>
        <v>9070.1234748015904</v>
      </c>
      <c r="G55">
        <f t="shared" si="1"/>
        <v>1289.15460555556</v>
      </c>
      <c r="H55">
        <f t="shared" si="2"/>
        <v>2103.7303178571401</v>
      </c>
      <c r="I55">
        <f t="shared" si="3"/>
        <v>733.11814107142902</v>
      </c>
      <c r="J55">
        <f t="shared" si="4"/>
        <v>5333.7000988095197</v>
      </c>
      <c r="K55">
        <f t="shared" si="5"/>
        <v>2744.7659871031701</v>
      </c>
      <c r="L55">
        <f t="shared" si="6"/>
        <v>2376.43609980159</v>
      </c>
      <c r="S55" t="s">
        <v>42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>
        <f t="shared" si="0"/>
        <v>8645.9811070410306</v>
      </c>
      <c r="G56">
        <f t="shared" si="1"/>
        <v>1228.8704111530401</v>
      </c>
      <c r="H56">
        <f t="shared" si="2"/>
        <v>2005.3544621563301</v>
      </c>
      <c r="I56">
        <f t="shared" si="3"/>
        <v>698.83564590296498</v>
      </c>
      <c r="J56">
        <f t="shared" si="4"/>
        <v>5084.28252526505</v>
      </c>
      <c r="K56">
        <f t="shared" si="5"/>
        <v>2616.4136501198</v>
      </c>
      <c r="L56">
        <f t="shared" si="6"/>
        <v>2265.3078183617799</v>
      </c>
      <c r="S56" t="s">
        <v>42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>
        <f t="shared" si="0"/>
        <v>8234.7531646975094</v>
      </c>
      <c r="G57">
        <f t="shared" si="1"/>
        <v>1170.4217696016799</v>
      </c>
      <c r="H57">
        <f t="shared" si="2"/>
        <v>1909.9739866576799</v>
      </c>
      <c r="I57">
        <f t="shared" si="3"/>
        <v>665.59699535040397</v>
      </c>
      <c r="J57">
        <f t="shared" si="4"/>
        <v>4842.4592995058401</v>
      </c>
      <c r="K57">
        <f t="shared" si="5"/>
        <v>2491.9694270365399</v>
      </c>
      <c r="L57">
        <f t="shared" si="6"/>
        <v>2157.5632071503401</v>
      </c>
      <c r="S57" t="s">
        <v>42</v>
      </c>
      <c r="V57" s="15">
        <v>42.945475700000003</v>
      </c>
    </row>
    <row r="58" spans="3:22">
      <c r="C58" t="s">
        <v>20</v>
      </c>
      <c r="D58" t="s">
        <v>28</v>
      </c>
      <c r="E58">
        <v>2040</v>
      </c>
      <c r="F58">
        <f t="shared" si="0"/>
        <v>7838.49776102126</v>
      </c>
      <c r="G58">
        <f t="shared" si="1"/>
        <v>1114.10120461216</v>
      </c>
      <c r="H58">
        <f t="shared" si="2"/>
        <v>1818.0662514824801</v>
      </c>
      <c r="I58">
        <f t="shared" si="3"/>
        <v>633.56854218328795</v>
      </c>
      <c r="J58">
        <f t="shared" si="4"/>
        <v>4609.4406982030496</v>
      </c>
      <c r="K58">
        <f t="shared" si="5"/>
        <v>2372.0561361934701</v>
      </c>
      <c r="L58">
        <f t="shared" si="6"/>
        <v>2053.7415063042799</v>
      </c>
      <c r="S58" t="s">
        <v>42</v>
      </c>
      <c r="V58" s="15">
        <v>40.878944199999999</v>
      </c>
    </row>
    <row r="59" spans="3:22">
      <c r="C59" t="s">
        <v>20</v>
      </c>
      <c r="D59" t="s">
        <v>28</v>
      </c>
      <c r="E59">
        <v>2041</v>
      </c>
      <c r="F59">
        <f t="shared" si="0"/>
        <v>7403.65495004268</v>
      </c>
      <c r="G59">
        <f t="shared" si="1"/>
        <v>1052.2961350314499</v>
      </c>
      <c r="H59">
        <f t="shared" si="2"/>
        <v>1717.20852804582</v>
      </c>
      <c r="I59">
        <f t="shared" si="3"/>
        <v>598.42115371293801</v>
      </c>
      <c r="J59">
        <f t="shared" si="4"/>
        <v>4353.7307125202196</v>
      </c>
      <c r="K59">
        <f t="shared" si="5"/>
        <v>2240.4656721136598</v>
      </c>
      <c r="L59">
        <f t="shared" si="6"/>
        <v>1939.80963353324</v>
      </c>
      <c r="S59" t="s">
        <v>42</v>
      </c>
      <c r="V59" s="15">
        <v>38.611173569999998</v>
      </c>
    </row>
    <row r="60" spans="3:22">
      <c r="C60" t="s">
        <v>20</v>
      </c>
      <c r="D60" t="s">
        <v>28</v>
      </c>
      <c r="E60">
        <v>2042</v>
      </c>
      <c r="F60">
        <f t="shared" si="0"/>
        <v>7024.6506022851199</v>
      </c>
      <c r="G60">
        <f t="shared" si="1"/>
        <v>998.42749677148799</v>
      </c>
      <c r="H60">
        <f t="shared" si="2"/>
        <v>1629.3020139622599</v>
      </c>
      <c r="I60">
        <f t="shared" si="3"/>
        <v>567.78706547169804</v>
      </c>
      <c r="J60">
        <f t="shared" si="4"/>
        <v>4130.8566212578598</v>
      </c>
      <c r="K60">
        <f t="shared" si="5"/>
        <v>2125.7728296645701</v>
      </c>
      <c r="L60">
        <f t="shared" si="6"/>
        <v>1840.5078305869999</v>
      </c>
      <c r="S60" t="s">
        <v>42</v>
      </c>
      <c r="V60" s="15">
        <v>36.634608919999998</v>
      </c>
    </row>
    <row r="61" spans="3:22">
      <c r="C61" t="s">
        <v>20</v>
      </c>
      <c r="D61" t="s">
        <v>28</v>
      </c>
      <c r="E61">
        <v>2043</v>
      </c>
      <c r="F61">
        <f t="shared" si="0"/>
        <v>6673.4842094781397</v>
      </c>
      <c r="G61">
        <f t="shared" si="1"/>
        <v>948.51552215932895</v>
      </c>
      <c r="H61">
        <f t="shared" si="2"/>
        <v>1547.85225319407</v>
      </c>
      <c r="I61">
        <f t="shared" si="3"/>
        <v>539.40305793126697</v>
      </c>
      <c r="J61">
        <f t="shared" si="4"/>
        <v>3924.35268234052</v>
      </c>
      <c r="K61">
        <f t="shared" si="5"/>
        <v>2019.50420239967</v>
      </c>
      <c r="L61">
        <f t="shared" si="6"/>
        <v>1748.499767497</v>
      </c>
      <c r="S61" t="s">
        <v>42</v>
      </c>
      <c r="V61" s="15">
        <v>34.803223389999999</v>
      </c>
    </row>
    <row r="62" spans="3:22">
      <c r="C62" t="s">
        <v>20</v>
      </c>
      <c r="D62" t="s">
        <v>28</v>
      </c>
      <c r="E62">
        <v>2044</v>
      </c>
      <c r="F62">
        <f t="shared" si="0"/>
        <v>6355.1970203541496</v>
      </c>
      <c r="G62">
        <f t="shared" si="1"/>
        <v>903.27673385744197</v>
      </c>
      <c r="H62">
        <f t="shared" si="2"/>
        <v>1474.02851623989</v>
      </c>
      <c r="I62">
        <f t="shared" si="3"/>
        <v>513.67660414420504</v>
      </c>
      <c r="J62">
        <f t="shared" si="4"/>
        <v>3737.1834098607401</v>
      </c>
      <c r="K62">
        <f t="shared" si="5"/>
        <v>1923.1853536799899</v>
      </c>
      <c r="L62">
        <f t="shared" si="6"/>
        <v>1665.10628686358</v>
      </c>
      <c r="S62" t="s">
        <v>42</v>
      </c>
      <c r="V62" s="15">
        <v>33.143307849999999</v>
      </c>
    </row>
    <row r="63" spans="3:22">
      <c r="C63" t="s">
        <v>20</v>
      </c>
      <c r="D63" t="s">
        <v>28</v>
      </c>
      <c r="E63">
        <v>2045</v>
      </c>
      <c r="F63">
        <f t="shared" si="0"/>
        <v>6051.9542815348896</v>
      </c>
      <c r="G63">
        <f t="shared" si="1"/>
        <v>860.17624306079597</v>
      </c>
      <c r="H63">
        <f t="shared" si="2"/>
        <v>1403.6941988409701</v>
      </c>
      <c r="I63">
        <f t="shared" si="3"/>
        <v>489.16616020215599</v>
      </c>
      <c r="J63">
        <f t="shared" si="4"/>
        <v>3558.8610495867001</v>
      </c>
      <c r="K63">
        <f t="shared" si="5"/>
        <v>1831.4191988245</v>
      </c>
      <c r="L63">
        <f t="shared" si="6"/>
        <v>1585.65455794998</v>
      </c>
      <c r="S63" t="s">
        <v>42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>
        <f t="shared" si="0"/>
        <v>5769.24635057053</v>
      </c>
      <c r="G64">
        <f t="shared" si="1"/>
        <v>819.99440515723302</v>
      </c>
      <c r="H64">
        <f t="shared" si="2"/>
        <v>1338.1227380862499</v>
      </c>
      <c r="I64">
        <f t="shared" si="3"/>
        <v>466.315499636119</v>
      </c>
      <c r="J64">
        <f t="shared" si="4"/>
        <v>3392.61421474394</v>
      </c>
      <c r="K64">
        <f t="shared" si="5"/>
        <v>1745.8672087825701</v>
      </c>
      <c r="L64">
        <f t="shared" si="6"/>
        <v>1511.5830930233601</v>
      </c>
      <c r="S64" t="s">
        <v>42</v>
      </c>
      <c r="V64" s="15">
        <v>30.087487020000001</v>
      </c>
    </row>
    <row r="65" spans="3:22">
      <c r="C65" t="s">
        <v>20</v>
      </c>
      <c r="D65" t="s">
        <v>28</v>
      </c>
      <c r="E65">
        <v>2047</v>
      </c>
      <c r="F65">
        <f t="shared" si="0"/>
        <v>5461.9761727201303</v>
      </c>
      <c r="G65">
        <f t="shared" si="1"/>
        <v>776.32148647798704</v>
      </c>
      <c r="H65">
        <f t="shared" si="2"/>
        <v>1266.85429386792</v>
      </c>
      <c r="I65">
        <f t="shared" si="3"/>
        <v>441.479526650943</v>
      </c>
      <c r="J65">
        <f t="shared" si="4"/>
        <v>3211.9235127358502</v>
      </c>
      <c r="K65">
        <f t="shared" si="5"/>
        <v>1652.8822857704399</v>
      </c>
      <c r="L65">
        <f t="shared" si="6"/>
        <v>1431.07614677673</v>
      </c>
      <c r="S65" t="s">
        <v>42</v>
      </c>
      <c r="V65" s="15">
        <v>28.485026850000001</v>
      </c>
    </row>
    <row r="66" spans="3:22">
      <c r="C66" t="s">
        <v>20</v>
      </c>
      <c r="D66" t="s">
        <v>28</v>
      </c>
      <c r="E66">
        <v>2048</v>
      </c>
      <c r="F66">
        <f t="shared" si="0"/>
        <v>5221.1954051325301</v>
      </c>
      <c r="G66">
        <f t="shared" si="1"/>
        <v>742.09883930817603</v>
      </c>
      <c r="H66">
        <f t="shared" si="2"/>
        <v>1211.00744656334</v>
      </c>
      <c r="I66">
        <f t="shared" si="3"/>
        <v>422.01774652965003</v>
      </c>
      <c r="J66">
        <f t="shared" si="4"/>
        <v>3070.3320109838301</v>
      </c>
      <c r="K66">
        <f t="shared" si="5"/>
        <v>1580.0181331424101</v>
      </c>
      <c r="L66">
        <f t="shared" si="6"/>
        <v>1367.98989334007</v>
      </c>
      <c r="S66" t="s">
        <v>42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>
        <f t="shared" si="0"/>
        <v>4992.8472129979</v>
      </c>
      <c r="G67">
        <f t="shared" si="1"/>
        <v>709.64325870021003</v>
      </c>
      <c r="H67">
        <f t="shared" si="2"/>
        <v>1158.0442188679201</v>
      </c>
      <c r="I67">
        <f t="shared" si="3"/>
        <v>403.56086415094302</v>
      </c>
      <c r="J67">
        <f t="shared" si="4"/>
        <v>2936.0515044025201</v>
      </c>
      <c r="K67">
        <f t="shared" si="5"/>
        <v>1510.9162788260001</v>
      </c>
      <c r="L67">
        <f t="shared" si="6"/>
        <v>1308.16106205451</v>
      </c>
      <c r="S67" t="s">
        <v>42</v>
      </c>
      <c r="V67" s="15">
        <v>26.038448800000001</v>
      </c>
    </row>
    <row r="68" spans="3:22">
      <c r="C68" t="s">
        <v>20</v>
      </c>
      <c r="D68" t="s">
        <v>28</v>
      </c>
      <c r="E68">
        <v>2050</v>
      </c>
      <c r="F68">
        <f t="shared" si="0"/>
        <v>4784.2414488754102</v>
      </c>
      <c r="G68">
        <f t="shared" si="1"/>
        <v>679.99370846960198</v>
      </c>
      <c r="H68">
        <f t="shared" si="2"/>
        <v>1109.66006272237</v>
      </c>
      <c r="I68">
        <f t="shared" si="3"/>
        <v>386.69971882749297</v>
      </c>
      <c r="J68">
        <f t="shared" si="4"/>
        <v>2813.3805630637899</v>
      </c>
      <c r="K68">
        <f t="shared" si="5"/>
        <v>1447.7888023734699</v>
      </c>
      <c r="L68">
        <f t="shared" si="6"/>
        <v>1253.50488566786</v>
      </c>
      <c r="S68" t="s">
        <v>42</v>
      </c>
      <c r="V68" s="15">
        <v>24.950538380000001</v>
      </c>
    </row>
    <row r="110" spans="22:22">
      <c r="V110" s="16" t="s">
        <v>31</v>
      </c>
    </row>
  </sheetData>
  <hyperlinks>
    <hyperlink ref="V110" r:id="rId1" location="a1" xr:uid="{00000000-0004-0000-0900-000000000000}"/>
  </hyperlinks>
  <pageMargins left="0.7" right="0.7" top="0.75" bottom="0.75" header="0.3" footer="0.3"/>
  <pageSetup orientation="portrait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110"/>
  <sheetViews>
    <sheetView topLeftCell="A14" zoomScale="72" zoomScaleNormal="72" workbookViewId="0">
      <selection activeCell="A38" sqref="A38:XFD38"/>
    </sheetView>
  </sheetViews>
  <sheetFormatPr defaultColWidth="9.1796875" defaultRowHeight="14.5"/>
  <cols>
    <col min="4" max="4" width="13" customWidth="1"/>
    <col min="6" max="6" width="12.7265625" customWidth="1"/>
    <col min="7" max="7" width="11.7265625"/>
    <col min="8" max="10" width="12.81640625"/>
    <col min="11" max="11" width="12.26953125" customWidth="1"/>
    <col min="12" max="12" width="11.81640625" customWidth="1"/>
    <col min="13" max="13" width="14.26953125" customWidth="1"/>
    <col min="19" max="19" width="14.26953125" customWidth="1"/>
    <col min="22" max="22" width="12.81640625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258065.23193920299</v>
      </c>
      <c r="M3" s="4">
        <v>36679.322306079703</v>
      </c>
      <c r="N3" s="4">
        <v>59855.8171698113</v>
      </c>
      <c r="O3" s="4">
        <v>20858.845377358499</v>
      </c>
      <c r="P3" s="4">
        <v>151755.657672956</v>
      </c>
      <c r="Q3" s="4">
        <v>78094.710953878399</v>
      </c>
      <c r="R3" s="4">
        <v>67614.904580712799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256944.09490040399</v>
      </c>
      <c r="M4" s="4">
        <v>36519.972879245302</v>
      </c>
      <c r="N4" s="4">
        <v>59595.779918328903</v>
      </c>
      <c r="O4" s="4">
        <v>20768.226335175201</v>
      </c>
      <c r="P4" s="4">
        <v>151096.371308086</v>
      </c>
      <c r="Q4" s="4">
        <v>77755.436762129393</v>
      </c>
      <c r="R4" s="4">
        <v>67321.158796630698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248352.42145890999</v>
      </c>
      <c r="M5" s="4">
        <v>35298.821324108998</v>
      </c>
      <c r="N5" s="4">
        <v>57603.021611320801</v>
      </c>
      <c r="O5" s="4">
        <v>20073.780258490598</v>
      </c>
      <c r="P5" s="4">
        <v>146044.02448930801</v>
      </c>
      <c r="Q5" s="4">
        <v>75155.457489517794</v>
      </c>
      <c r="R5" s="4">
        <v>65070.079968343802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238190.11268023399</v>
      </c>
      <c r="M6" s="4">
        <v>33854.432259119501</v>
      </c>
      <c r="N6" s="4">
        <v>55245.969126145603</v>
      </c>
      <c r="O6" s="4">
        <v>19252.383180323399</v>
      </c>
      <c r="P6" s="4">
        <v>140068.063138005</v>
      </c>
      <c r="Q6" s="4">
        <v>72080.178573674799</v>
      </c>
      <c r="R6" s="4">
        <v>62407.483642497798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33083.689867086003</v>
      </c>
      <c r="N7" s="4">
        <v>53988.219178706197</v>
      </c>
      <c r="O7" s="4">
        <v>18814.076380458198</v>
      </c>
      <c r="P7" s="4">
        <v>136879.22236217401</v>
      </c>
      <c r="Q7" s="4">
        <v>70439.174854372599</v>
      </c>
      <c r="R7" s="4">
        <v>60986.692035205102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32190.177083018902</v>
      </c>
      <c r="N8" s="4">
        <v>52530.124140970402</v>
      </c>
      <c r="O8" s="4">
        <v>18305.952352156299</v>
      </c>
      <c r="P8" s="4">
        <v>133182.43595336899</v>
      </c>
      <c r="Q8" s="4">
        <v>68536.778130053906</v>
      </c>
      <c r="R8" s="4">
        <v>59339.584677762803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50580.596198652303</v>
      </c>
      <c r="O9" s="4">
        <v>17626.571402560599</v>
      </c>
      <c r="P9" s="4">
        <v>128239.69339254301</v>
      </c>
      <c r="Q9" s="4">
        <v>65993.202111036197</v>
      </c>
      <c r="R9" s="4">
        <v>57137.340150329401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48015.833788140197</v>
      </c>
      <c r="O10" s="4">
        <v>16732.790562533701</v>
      </c>
      <c r="P10" s="4">
        <v>121737.113947709</v>
      </c>
      <c r="Q10" s="4">
        <v>62646.921188230001</v>
      </c>
      <c r="R10" s="4">
        <v>54240.108538454602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27520.262820964399</v>
      </c>
      <c r="N11" s="4">
        <v>44909.439878167097</v>
      </c>
      <c r="O11" s="4">
        <v>15650.2593514825</v>
      </c>
      <c r="P11" s="4">
        <v>113861.307165858</v>
      </c>
      <c r="Q11" s="4">
        <v>58593.966171009299</v>
      </c>
      <c r="R11" s="4">
        <v>50731.033936448002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25575.822482180301</v>
      </c>
      <c r="N12" s="4">
        <v>41736.369654986498</v>
      </c>
      <c r="O12" s="4">
        <v>14544.4924555256</v>
      </c>
      <c r="P12" s="4">
        <v>105816.452357592</v>
      </c>
      <c r="Q12" s="4">
        <v>54454.017647499299</v>
      </c>
      <c r="R12" s="4">
        <v>47146.6397954477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166284.22223905401</v>
      </c>
      <c r="M13" s="4">
        <v>23634.305698951801</v>
      </c>
      <c r="N13" s="4">
        <v>38568.070288948802</v>
      </c>
      <c r="O13" s="4">
        <v>13440.3881309973</v>
      </c>
      <c r="P13" s="4">
        <v>97783.693358849996</v>
      </c>
      <c r="Q13" s="4">
        <v>50320.2937271638</v>
      </c>
      <c r="R13" s="4">
        <v>43567.634956034701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22146.724463731702</v>
      </c>
      <c r="N14" s="4">
        <v>36140.533877627997</v>
      </c>
      <c r="O14" s="4">
        <v>12594.428472506699</v>
      </c>
      <c r="P14" s="4">
        <v>91629.030336208394</v>
      </c>
      <c r="Q14" s="4">
        <v>47153.053459868199</v>
      </c>
      <c r="R14" s="4">
        <v>40825.417898801999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143999.83456012301</v>
      </c>
      <c r="M15" s="4">
        <v>20466.981561844899</v>
      </c>
      <c r="N15" s="4">
        <v>33399.414966307297</v>
      </c>
      <c r="O15" s="4">
        <v>11639.1900640162</v>
      </c>
      <c r="P15" s="4">
        <v>84679.324813566898</v>
      </c>
      <c r="Q15" s="4">
        <v>43576.677775905999</v>
      </c>
      <c r="R15" s="4">
        <v>37728.968758235998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18750.538466247399</v>
      </c>
      <c r="N16" s="4">
        <v>30598.4061784367</v>
      </c>
      <c r="O16" s="4">
        <v>10663.0809409704</v>
      </c>
      <c r="P16" s="4">
        <v>77577.7772806828</v>
      </c>
      <c r="Q16" s="4">
        <v>39922.162943246498</v>
      </c>
      <c r="R16" s="4">
        <v>34564.866238604402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120709.79755831099</v>
      </c>
      <c r="M17" s="4">
        <v>17156.7224955975</v>
      </c>
      <c r="N17" s="4">
        <v>27997.508687870599</v>
      </c>
      <c r="O17" s="4">
        <v>9756.70757304582</v>
      </c>
      <c r="P17" s="4">
        <v>70983.582632884107</v>
      </c>
      <c r="Q17" s="4">
        <v>36528.736082659503</v>
      </c>
      <c r="R17" s="4">
        <v>31626.8153696316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8867.8882173854508</v>
      </c>
      <c r="P18" s="4">
        <v>64517.099784456397</v>
      </c>
      <c r="Q18" s="4">
        <v>33201.030765573501</v>
      </c>
      <c r="R18" s="4">
        <v>28745.666637032002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99638.720330143798</v>
      </c>
      <c r="M19" s="4">
        <v>14161.848574842799</v>
      </c>
      <c r="N19" s="4">
        <v>23110.269377627999</v>
      </c>
      <c r="O19" s="4">
        <v>8053.5787225067397</v>
      </c>
      <c r="P19" s="4">
        <v>58592.703169541797</v>
      </c>
      <c r="Q19" s="4">
        <v>30152.287487646001</v>
      </c>
      <c r="R19" s="4">
        <v>26106.045037690899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12917.424714046099</v>
      </c>
      <c r="N20" s="4">
        <v>21079.533736657701</v>
      </c>
      <c r="O20" s="4">
        <v>7345.8981203503999</v>
      </c>
      <c r="P20" s="4">
        <v>53444.0703828392</v>
      </c>
      <c r="Q20" s="4">
        <v>27502.758663147699</v>
      </c>
      <c r="R20" s="4">
        <v>23812.0658877059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82110.971294639094</v>
      </c>
      <c r="M21" s="4">
        <v>11670.594904821801</v>
      </c>
      <c r="N21" s="4">
        <v>19044.871905121301</v>
      </c>
      <c r="O21" s="4">
        <v>6636.8493002695404</v>
      </c>
      <c r="P21" s="4">
        <v>48285.483315004501</v>
      </c>
      <c r="Q21" s="4">
        <v>24848.107283617901</v>
      </c>
      <c r="R21" s="4">
        <v>21513.651596525899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72480.617881281796</v>
      </c>
      <c r="M22" s="4">
        <v>10301.813709014699</v>
      </c>
      <c r="N22" s="4">
        <v>16811.2014921833</v>
      </c>
      <c r="O22" s="4">
        <v>5858.44900485175</v>
      </c>
      <c r="P22" s="4">
        <v>42622.339136747498</v>
      </c>
      <c r="Q22" s="4">
        <v>21933.806660676899</v>
      </c>
      <c r="R22" s="4">
        <v>18990.431315244099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64377.163923015898</v>
      </c>
      <c r="M23" s="4">
        <v>9150.0537555555602</v>
      </c>
      <c r="N23" s="4">
        <v>14931.681128571399</v>
      </c>
      <c r="O23" s="4">
        <v>5203.4646357142901</v>
      </c>
      <c r="P23" s="4">
        <v>37857.090538095203</v>
      </c>
      <c r="Q23" s="4">
        <v>19481.570496031702</v>
      </c>
      <c r="R23" s="4">
        <v>16867.2694230159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56155.198481731102</v>
      </c>
      <c r="M24" s="4">
        <v>7981.4495303983203</v>
      </c>
      <c r="N24" s="4">
        <v>13024.673134770899</v>
      </c>
      <c r="O24" s="4">
        <v>4538.90124393531</v>
      </c>
      <c r="P24" s="4">
        <v>33022.151079065603</v>
      </c>
      <c r="Q24" s="4">
        <v>16993.470840820599</v>
      </c>
      <c r="R24" s="4">
        <v>14713.056689278201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47819.555051841897</v>
      </c>
      <c r="M25" s="4">
        <v>6796.6880276729598</v>
      </c>
      <c r="N25" s="4">
        <v>11091.298594609199</v>
      </c>
      <c r="O25" s="4">
        <v>3865.1495102425902</v>
      </c>
      <c r="P25" s="4">
        <v>28120.363103504002</v>
      </c>
      <c r="Q25" s="4">
        <v>14470.9703885894</v>
      </c>
      <c r="R25" s="4">
        <v>12529.05952354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39760.185575396798</v>
      </c>
      <c r="M26" s="4">
        <v>5651.1938888888899</v>
      </c>
      <c r="N26" s="4">
        <v>9222.0032142857108</v>
      </c>
      <c r="O26" s="4">
        <v>3213.7283928571401</v>
      </c>
      <c r="P26" s="4">
        <v>23381.038452380999</v>
      </c>
      <c r="Q26" s="4">
        <v>12032.074900793699</v>
      </c>
      <c r="R26" s="4">
        <v>10417.4480753968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4516.0703308595403</v>
      </c>
      <c r="N27" s="4">
        <v>7369.6312542048499</v>
      </c>
      <c r="O27" s="4">
        <v>2568.2048310107798</v>
      </c>
      <c r="P27" s="4">
        <v>18684.620654600199</v>
      </c>
      <c r="Q27" s="4">
        <v>9615.2596330113793</v>
      </c>
      <c r="R27" s="4">
        <v>8324.9538241943701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23685.140967922998</v>
      </c>
      <c r="M28" s="4">
        <v>3366.4159751362699</v>
      </c>
      <c r="N28" s="4">
        <v>5493.5469484366604</v>
      </c>
      <c r="O28" s="4">
        <v>1914.41787597035</v>
      </c>
      <c r="P28" s="4">
        <v>13928.083677349499</v>
      </c>
      <c r="Q28" s="4">
        <v>7167.5065404687002</v>
      </c>
      <c r="R28" s="4">
        <v>6205.6734047154796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15786.646221180001</v>
      </c>
      <c r="M29" s="4">
        <v>2243.7872801677199</v>
      </c>
      <c r="N29" s="4">
        <v>3661.5649571967701</v>
      </c>
      <c r="O29" s="4">
        <v>1275.9999093261499</v>
      </c>
      <c r="P29" s="4">
        <v>9283.3616591554401</v>
      </c>
      <c r="Q29" s="4">
        <v>4777.2943465109302</v>
      </c>
      <c r="R29" s="4">
        <v>4136.2122664630097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7867.9100943650801</v>
      </c>
      <c r="M30" s="4">
        <v>1118.2816377777799</v>
      </c>
      <c r="N30" s="4">
        <v>1824.8881671428601</v>
      </c>
      <c r="O30" s="4">
        <v>635.94587642857198</v>
      </c>
      <c r="P30" s="4">
        <v>4626.7366661904798</v>
      </c>
      <c r="Q30" s="4">
        <v>2380.9567837301602</v>
      </c>
      <c r="R30" s="4">
        <v>2061.4477443650799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2:22" ht="18.5">
      <c r="E34" s="5" t="s">
        <v>22</v>
      </c>
      <c r="F34" s="17" t="s">
        <v>57</v>
      </c>
    </row>
    <row r="36" spans="2:22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2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17088.264830038901</v>
      </c>
      <c r="G38">
        <f>V38*M2*500/SUM(L2:R2)</f>
        <v>2428.7889098532501</v>
      </c>
      <c r="H38">
        <f>V38*N2*500/SUM(L2:R2)</f>
        <v>3963.4632210242598</v>
      </c>
      <c r="I38">
        <f>V38*O2*500/SUM(L2:R2)</f>
        <v>1381.20688005391</v>
      </c>
      <c r="J38">
        <f>V38*P2*500/SUM(L2:R2)</f>
        <v>10048.780489667601</v>
      </c>
      <c r="K38">
        <f>V38*Q2*500/SUM(L2:R2)</f>
        <v>5171.1851789457896</v>
      </c>
      <c r="L38">
        <f>V38*R2*500/SUM(L2:R2)</f>
        <v>4477.2454904162896</v>
      </c>
      <c r="S38" t="s">
        <v>43</v>
      </c>
      <c r="T38" s="13"/>
      <c r="V38">
        <f>89.11787</f>
        <v>89.117869999999996</v>
      </c>
    </row>
    <row r="39" spans="2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2375.6915302515699</v>
      </c>
      <c r="H39">
        <f>V39*N2*500/SUM(L2:R2)</f>
        <v>3876.8152993665799</v>
      </c>
      <c r="I39">
        <f>V39*O2*500/SUM(L2:R2)</f>
        <v>1351.0113922035</v>
      </c>
      <c r="J39">
        <f>V39*P2*500/SUM(L2:R2)</f>
        <v>9829.0973751617203</v>
      </c>
      <c r="K39">
        <f>V39*Q2*500/SUM(L2:R2)</f>
        <v>5058.1344394092503</v>
      </c>
      <c r="L39">
        <f>V39*R2*500/SUM(L2:R2)</f>
        <v>4379.3654307659499</v>
      </c>
      <c r="S39" t="s">
        <v>43</v>
      </c>
      <c r="V39" s="15">
        <v>87.169604609999993</v>
      </c>
    </row>
    <row r="40" spans="2:22">
      <c r="C40" t="s">
        <v>20</v>
      </c>
      <c r="D40" t="s">
        <v>28</v>
      </c>
      <c r="E40">
        <v>2022</v>
      </c>
      <c r="F40">
        <f>F39*V40/V39</f>
        <v>15709.6761542685</v>
      </c>
      <c r="G40">
        <f>G39*V40/V39</f>
        <v>2232.8473721802902</v>
      </c>
      <c r="H40">
        <f>H39*V40/V39</f>
        <v>3643.7124699865199</v>
      </c>
      <c r="I40">
        <f>I39*V40/V39</f>
        <v>1269.7785880256099</v>
      </c>
      <c r="J40">
        <f>J39*V40/V39</f>
        <v>9238.0992925920891</v>
      </c>
      <c r="K40">
        <f>K39*V40/V39</f>
        <v>4754.0019599992502</v>
      </c>
      <c r="L40">
        <f>L39*V40/V39</f>
        <v>4116.04556794774</v>
      </c>
      <c r="S40" t="s">
        <v>43</v>
      </c>
      <c r="V40" s="15">
        <v>81.928322809999997</v>
      </c>
    </row>
    <row r="41" spans="2:22">
      <c r="C41" t="s">
        <v>20</v>
      </c>
      <c r="D41" t="s">
        <v>28</v>
      </c>
      <c r="E41">
        <v>2023</v>
      </c>
      <c r="F41">
        <f t="shared" ref="F41:F68" si="0">F40*V41/V40</f>
        <v>15546.1156093726</v>
      </c>
      <c r="G41">
        <f t="shared" ref="G41:G68" si="1">G40*V41/V40</f>
        <v>2209.6001881341699</v>
      </c>
      <c r="H41">
        <f t="shared" ref="H41:H68" si="2">H40*V41/V40</f>
        <v>3605.7761311859799</v>
      </c>
      <c r="I41">
        <f t="shared" ref="I41:I68" si="3">I40*V41/V40</f>
        <v>1256.5583487466299</v>
      </c>
      <c r="J41">
        <f t="shared" ref="J41:J68" si="4">J40*V41/V40</f>
        <v>9141.9172618957691</v>
      </c>
      <c r="K41">
        <f t="shared" ref="K41:K68" si="5">K40*V41/V40</f>
        <v>4704.5058950658904</v>
      </c>
      <c r="L41">
        <f t="shared" ref="L41:L68" si="6">L40*V41/V40</f>
        <v>4073.1915555989799</v>
      </c>
      <c r="S41" t="s">
        <v>43</v>
      </c>
      <c r="V41" s="15">
        <v>81.075329980000006</v>
      </c>
    </row>
    <row r="42" spans="2:22">
      <c r="C42" t="s">
        <v>20</v>
      </c>
      <c r="D42" t="s">
        <v>28</v>
      </c>
      <c r="E42">
        <v>2024</v>
      </c>
      <c r="F42">
        <f t="shared" si="0"/>
        <v>15199.8443467872</v>
      </c>
      <c r="G42">
        <f t="shared" si="1"/>
        <v>2160.3839680712799</v>
      </c>
      <c r="H42">
        <f t="shared" si="2"/>
        <v>3525.46175009434</v>
      </c>
      <c r="I42">
        <f t="shared" si="3"/>
        <v>1228.5700038207499</v>
      </c>
      <c r="J42">
        <f t="shared" si="4"/>
        <v>8938.29191185534</v>
      </c>
      <c r="K42">
        <f t="shared" si="5"/>
        <v>4599.7186133385703</v>
      </c>
      <c r="L42">
        <f t="shared" si="6"/>
        <v>3982.4660510324902</v>
      </c>
      <c r="S42" t="s">
        <v>43</v>
      </c>
      <c r="V42" s="15">
        <v>79.269473289999993</v>
      </c>
    </row>
    <row r="43" spans="2:22">
      <c r="C43" t="s">
        <v>20</v>
      </c>
      <c r="D43" t="s">
        <v>28</v>
      </c>
      <c r="E43">
        <v>2025</v>
      </c>
      <c r="F43">
        <f t="shared" si="0"/>
        <v>14767.5286614256</v>
      </c>
      <c r="G43">
        <f t="shared" si="1"/>
        <v>2098.9380838574398</v>
      </c>
      <c r="H43">
        <f t="shared" si="2"/>
        <v>3425.1901698113202</v>
      </c>
      <c r="I43">
        <f t="shared" si="3"/>
        <v>1193.62687735849</v>
      </c>
      <c r="J43">
        <f t="shared" si="4"/>
        <v>8684.0680062893007</v>
      </c>
      <c r="K43">
        <f t="shared" si="5"/>
        <v>4468.8928983228498</v>
      </c>
      <c r="L43">
        <f t="shared" si="6"/>
        <v>3869.19630293501</v>
      </c>
      <c r="S43" t="s">
        <v>43</v>
      </c>
      <c r="V43" s="15">
        <v>77.014882</v>
      </c>
    </row>
    <row r="44" spans="2:22">
      <c r="C44" t="s">
        <v>20</v>
      </c>
      <c r="D44" t="s">
        <v>28</v>
      </c>
      <c r="E44">
        <v>2026</v>
      </c>
      <c r="F44">
        <f t="shared" si="0"/>
        <v>14368.0925038028</v>
      </c>
      <c r="G44">
        <f t="shared" si="1"/>
        <v>2042.1654320125799</v>
      </c>
      <c r="H44">
        <f t="shared" si="2"/>
        <v>3332.5446885040401</v>
      </c>
      <c r="I44">
        <f t="shared" si="3"/>
        <v>1161.3413308423201</v>
      </c>
      <c r="J44">
        <f t="shared" si="4"/>
        <v>8449.1789577223699</v>
      </c>
      <c r="K44">
        <f t="shared" si="5"/>
        <v>4348.0170599168896</v>
      </c>
      <c r="L44">
        <f t="shared" si="6"/>
        <v>3764.54122219901</v>
      </c>
      <c r="S44" t="s">
        <v>43</v>
      </c>
      <c r="V44" s="15">
        <v>74.931762390000003</v>
      </c>
    </row>
    <row r="45" spans="2:22">
      <c r="C45" t="s">
        <v>20</v>
      </c>
      <c r="D45" t="s">
        <v>28</v>
      </c>
      <c r="E45">
        <v>2027</v>
      </c>
      <c r="F45">
        <f t="shared" si="0"/>
        <v>13938.7926586373</v>
      </c>
      <c r="G45">
        <f t="shared" si="1"/>
        <v>1981.14819513627</v>
      </c>
      <c r="H45">
        <f t="shared" si="2"/>
        <v>3232.9726041509398</v>
      </c>
      <c r="I45">
        <f t="shared" si="3"/>
        <v>1126.6419681132099</v>
      </c>
      <c r="J45">
        <f t="shared" si="4"/>
        <v>8196.7285216352193</v>
      </c>
      <c r="K45">
        <f t="shared" si="5"/>
        <v>4218.1039868972703</v>
      </c>
      <c r="L45">
        <f t="shared" si="6"/>
        <v>3652.0616454297701</v>
      </c>
      <c r="S45" t="s">
        <v>43</v>
      </c>
      <c r="V45" s="15">
        <v>72.692899159999996</v>
      </c>
    </row>
    <row r="46" spans="2:22">
      <c r="C46" t="s">
        <v>20</v>
      </c>
      <c r="D46" t="s">
        <v>28</v>
      </c>
      <c r="E46">
        <v>2028</v>
      </c>
      <c r="F46">
        <f t="shared" si="0"/>
        <v>13508.2139337511</v>
      </c>
      <c r="G46">
        <f t="shared" si="1"/>
        <v>1919.9491885534601</v>
      </c>
      <c r="H46">
        <f t="shared" si="2"/>
        <v>3133.1038956064699</v>
      </c>
      <c r="I46">
        <f t="shared" si="3"/>
        <v>1091.8392363477101</v>
      </c>
      <c r="J46">
        <f t="shared" si="4"/>
        <v>7943.5260383557898</v>
      </c>
      <c r="K46">
        <f t="shared" si="5"/>
        <v>4087.8039042003602</v>
      </c>
      <c r="L46">
        <f t="shared" si="6"/>
        <v>3539.2469931850901</v>
      </c>
      <c r="S46" t="s">
        <v>43</v>
      </c>
      <c r="V46" s="15">
        <v>70.447366380000005</v>
      </c>
    </row>
    <row r="47" spans="2:22">
      <c r="B47" s="6"/>
      <c r="C47" t="s">
        <v>20</v>
      </c>
      <c r="D47" t="s">
        <v>28</v>
      </c>
      <c r="E47">
        <v>2029</v>
      </c>
      <c r="F47">
        <f t="shared" si="0"/>
        <v>13057.6470602276</v>
      </c>
      <c r="G47">
        <f t="shared" si="1"/>
        <v>1855.90922683438</v>
      </c>
      <c r="H47">
        <f t="shared" si="2"/>
        <v>3028.59912291105</v>
      </c>
      <c r="I47">
        <f t="shared" si="3"/>
        <v>1055.4209064690001</v>
      </c>
      <c r="J47">
        <f t="shared" si="4"/>
        <v>7678.5694934411504</v>
      </c>
      <c r="K47">
        <f t="shared" si="5"/>
        <v>3951.4550846061702</v>
      </c>
      <c r="L47">
        <f t="shared" si="6"/>
        <v>3421.1953055106301</v>
      </c>
      <c r="M47" s="11"/>
      <c r="N47" s="11"/>
      <c r="O47" s="11"/>
      <c r="P47" s="11"/>
      <c r="S47" t="s">
        <v>43</v>
      </c>
      <c r="V47" s="15">
        <v>68.097592399999996</v>
      </c>
    </row>
    <row r="48" spans="2:22">
      <c r="B48" s="7"/>
      <c r="C48" t="s">
        <v>20</v>
      </c>
      <c r="D48" t="s">
        <v>28</v>
      </c>
      <c r="E48">
        <v>2030</v>
      </c>
      <c r="F48">
        <f t="shared" si="0"/>
        <v>12583.585968474101</v>
      </c>
      <c r="G48">
        <f t="shared" si="1"/>
        <v>1788.5299853668801</v>
      </c>
      <c r="H48">
        <f t="shared" si="2"/>
        <v>2918.6450860107798</v>
      </c>
      <c r="I48">
        <f t="shared" si="3"/>
        <v>1017.10359057952</v>
      </c>
      <c r="J48">
        <f t="shared" si="4"/>
        <v>7399.7971372596603</v>
      </c>
      <c r="K48">
        <f t="shared" si="5"/>
        <v>3807.99653477838</v>
      </c>
      <c r="L48">
        <f t="shared" si="6"/>
        <v>3296.9879675307002</v>
      </c>
      <c r="M48" s="12"/>
      <c r="N48" s="12"/>
      <c r="O48" s="12"/>
      <c r="P48" s="12"/>
      <c r="Q48" s="12"/>
      <c r="R48" s="12"/>
      <c r="S48" t="s">
        <v>43</v>
      </c>
      <c r="T48" s="12"/>
      <c r="V48" s="15">
        <v>65.625292540000004</v>
      </c>
    </row>
    <row r="49" spans="3:22">
      <c r="C49" t="s">
        <v>20</v>
      </c>
      <c r="D49" t="s">
        <v>28</v>
      </c>
      <c r="E49">
        <v>2031</v>
      </c>
      <c r="F49">
        <f t="shared" si="0"/>
        <v>12136.831113537701</v>
      </c>
      <c r="G49">
        <f t="shared" si="1"/>
        <v>1725.03183339623</v>
      </c>
      <c r="H49">
        <f t="shared" si="2"/>
        <v>2815.02447537736</v>
      </c>
      <c r="I49">
        <f t="shared" si="3"/>
        <v>980.99337778301901</v>
      </c>
      <c r="J49">
        <f t="shared" si="4"/>
        <v>7137.0822557547199</v>
      </c>
      <c r="K49">
        <f t="shared" si="5"/>
        <v>3672.8012936320802</v>
      </c>
      <c r="L49">
        <f t="shared" si="6"/>
        <v>3179.9350555188698</v>
      </c>
      <c r="S49" t="s">
        <v>43</v>
      </c>
      <c r="V49" s="15">
        <v>63.295398810000002</v>
      </c>
    </row>
    <row r="50" spans="3:22">
      <c r="C50" t="s">
        <v>20</v>
      </c>
      <c r="D50" t="s">
        <v>28</v>
      </c>
      <c r="E50">
        <v>2032</v>
      </c>
      <c r="F50">
        <f t="shared" si="0"/>
        <v>11621.329352532901</v>
      </c>
      <c r="G50">
        <f t="shared" si="1"/>
        <v>1651.76254756813</v>
      </c>
      <c r="H50">
        <f t="shared" si="2"/>
        <v>2695.4586627897602</v>
      </c>
      <c r="I50">
        <f t="shared" si="3"/>
        <v>939.326503699461</v>
      </c>
      <c r="J50">
        <f t="shared" si="4"/>
        <v>6833.94065010332</v>
      </c>
      <c r="K50">
        <f t="shared" si="5"/>
        <v>3516.8021273772101</v>
      </c>
      <c r="L50">
        <f t="shared" si="6"/>
        <v>3044.86997092917</v>
      </c>
      <c r="S50" t="s">
        <v>43</v>
      </c>
      <c r="V50" s="15">
        <v>60.606979629999998</v>
      </c>
    </row>
    <row r="51" spans="3:22">
      <c r="C51" t="s">
        <v>20</v>
      </c>
      <c r="D51" t="s">
        <v>28</v>
      </c>
      <c r="E51">
        <v>2033</v>
      </c>
      <c r="F51">
        <f t="shared" si="0"/>
        <v>11123.870336993101</v>
      </c>
      <c r="G51">
        <f t="shared" si="1"/>
        <v>1581.05771287212</v>
      </c>
      <c r="H51">
        <f t="shared" si="2"/>
        <v>2580.0776962803202</v>
      </c>
      <c r="I51">
        <f t="shared" si="3"/>
        <v>899.11798506738603</v>
      </c>
      <c r="J51">
        <f t="shared" si="4"/>
        <v>6541.4091087511197</v>
      </c>
      <c r="K51">
        <f t="shared" si="5"/>
        <v>3366.26298757113</v>
      </c>
      <c r="L51">
        <f t="shared" si="6"/>
        <v>2914.5322124648101</v>
      </c>
      <c r="S51" t="s">
        <v>43</v>
      </c>
      <c r="V51" s="15">
        <v>58.012656079999999</v>
      </c>
    </row>
    <row r="52" spans="3:22">
      <c r="C52" t="s">
        <v>20</v>
      </c>
      <c r="D52" t="s">
        <v>28</v>
      </c>
      <c r="E52">
        <v>2034</v>
      </c>
      <c r="F52">
        <f t="shared" si="0"/>
        <v>10605.249689865201</v>
      </c>
      <c r="G52">
        <f t="shared" si="1"/>
        <v>1507.3451335849099</v>
      </c>
      <c r="H52">
        <f t="shared" si="2"/>
        <v>2459.78848722372</v>
      </c>
      <c r="I52">
        <f t="shared" si="3"/>
        <v>857.199018274933</v>
      </c>
      <c r="J52">
        <f t="shared" si="4"/>
        <v>6236.4334373045804</v>
      </c>
      <c r="K52">
        <f t="shared" si="5"/>
        <v>3209.3199959568701</v>
      </c>
      <c r="L52">
        <f t="shared" si="6"/>
        <v>2778.6499577897598</v>
      </c>
      <c r="S52" t="s">
        <v>43</v>
      </c>
      <c r="V52" s="15">
        <v>55.307971440000003</v>
      </c>
    </row>
    <row r="53" spans="3:22">
      <c r="C53" t="s">
        <v>20</v>
      </c>
      <c r="D53" t="s">
        <v>28</v>
      </c>
      <c r="E53">
        <v>2035</v>
      </c>
      <c r="F53">
        <f t="shared" si="0"/>
        <v>10031.900315503101</v>
      </c>
      <c r="G53">
        <f t="shared" si="1"/>
        <v>1425.8538519496899</v>
      </c>
      <c r="H53">
        <f t="shared" si="2"/>
        <v>2326.8054616981099</v>
      </c>
      <c r="I53">
        <f t="shared" si="3"/>
        <v>810.85644877358504</v>
      </c>
      <c r="J53">
        <f t="shared" si="4"/>
        <v>5899.2744533962205</v>
      </c>
      <c r="K53">
        <f t="shared" si="5"/>
        <v>3035.8152067610099</v>
      </c>
      <c r="L53">
        <f t="shared" si="6"/>
        <v>2628.4283919182399</v>
      </c>
      <c r="S53" t="s">
        <v>43</v>
      </c>
      <c r="V53" s="15">
        <v>52.317868259999997</v>
      </c>
    </row>
    <row r="54" spans="3:22">
      <c r="C54" t="s">
        <v>20</v>
      </c>
      <c r="D54" t="s">
        <v>28</v>
      </c>
      <c r="E54">
        <v>2036</v>
      </c>
      <c r="F54">
        <f t="shared" si="0"/>
        <v>9507.9712806513908</v>
      </c>
      <c r="G54">
        <f t="shared" si="1"/>
        <v>1351.38678100629</v>
      </c>
      <c r="H54">
        <f t="shared" si="2"/>
        <v>2205.2850217520199</v>
      </c>
      <c r="I54">
        <f t="shared" si="3"/>
        <v>768.50841667115901</v>
      </c>
      <c r="J54">
        <f t="shared" si="4"/>
        <v>5591.1771763611796</v>
      </c>
      <c r="K54">
        <f t="shared" si="5"/>
        <v>2877.26581120845</v>
      </c>
      <c r="L54">
        <f t="shared" si="6"/>
        <v>2491.1553023495098</v>
      </c>
      <c r="S54" t="s">
        <v>43</v>
      </c>
      <c r="V54" s="15">
        <v>49.585499579999997</v>
      </c>
    </row>
    <row r="55" spans="3:22">
      <c r="C55" t="s">
        <v>20</v>
      </c>
      <c r="D55" t="s">
        <v>28</v>
      </c>
      <c r="E55">
        <v>2037</v>
      </c>
      <c r="F55">
        <f t="shared" si="0"/>
        <v>9070.1234748015904</v>
      </c>
      <c r="G55">
        <f t="shared" si="1"/>
        <v>1289.15460555556</v>
      </c>
      <c r="H55">
        <f t="shared" si="2"/>
        <v>2103.7303178571401</v>
      </c>
      <c r="I55">
        <f t="shared" si="3"/>
        <v>733.11814107142902</v>
      </c>
      <c r="J55">
        <f t="shared" si="4"/>
        <v>5333.7000988095197</v>
      </c>
      <c r="K55">
        <f t="shared" si="5"/>
        <v>2744.7659871031701</v>
      </c>
      <c r="L55">
        <f t="shared" si="6"/>
        <v>2376.43609980159</v>
      </c>
      <c r="S55" t="s">
        <v>43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>
        <f t="shared" si="0"/>
        <v>8645.9811070410306</v>
      </c>
      <c r="G56">
        <f t="shared" si="1"/>
        <v>1228.8704111530401</v>
      </c>
      <c r="H56">
        <f t="shared" si="2"/>
        <v>2005.3544621563301</v>
      </c>
      <c r="I56">
        <f t="shared" si="3"/>
        <v>698.83564590296498</v>
      </c>
      <c r="J56">
        <f t="shared" si="4"/>
        <v>5084.28252526505</v>
      </c>
      <c r="K56">
        <f t="shared" si="5"/>
        <v>2616.4136501198</v>
      </c>
      <c r="L56">
        <f t="shared" si="6"/>
        <v>2265.3078183617799</v>
      </c>
      <c r="S56" t="s">
        <v>43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>
        <f t="shared" si="0"/>
        <v>8234.7531646975094</v>
      </c>
      <c r="G57">
        <f t="shared" si="1"/>
        <v>1170.4217696016799</v>
      </c>
      <c r="H57">
        <f t="shared" si="2"/>
        <v>1909.9739866576799</v>
      </c>
      <c r="I57">
        <f t="shared" si="3"/>
        <v>665.59699535040397</v>
      </c>
      <c r="J57">
        <f t="shared" si="4"/>
        <v>4842.4592995058401</v>
      </c>
      <c r="K57">
        <f t="shared" si="5"/>
        <v>2491.9694270365399</v>
      </c>
      <c r="L57">
        <f t="shared" si="6"/>
        <v>2157.5632071503401</v>
      </c>
      <c r="S57" t="s">
        <v>43</v>
      </c>
      <c r="V57" s="15">
        <v>42.945475700000003</v>
      </c>
    </row>
    <row r="58" spans="3:22">
      <c r="C58" t="s">
        <v>20</v>
      </c>
      <c r="D58" t="s">
        <v>28</v>
      </c>
      <c r="E58">
        <v>2040</v>
      </c>
      <c r="F58">
        <f t="shared" si="0"/>
        <v>7838.49776102126</v>
      </c>
      <c r="G58">
        <f t="shared" si="1"/>
        <v>1114.10120461216</v>
      </c>
      <c r="H58">
        <f t="shared" si="2"/>
        <v>1818.0662514824801</v>
      </c>
      <c r="I58">
        <f t="shared" si="3"/>
        <v>633.56854218328795</v>
      </c>
      <c r="J58">
        <f t="shared" si="4"/>
        <v>4609.4406982030496</v>
      </c>
      <c r="K58">
        <f t="shared" si="5"/>
        <v>2372.0561361934701</v>
      </c>
      <c r="L58">
        <f t="shared" si="6"/>
        <v>2053.7415063042799</v>
      </c>
      <c r="S58" t="s">
        <v>43</v>
      </c>
      <c r="V58" s="15">
        <v>40.878944199999999</v>
      </c>
    </row>
    <row r="59" spans="3:22">
      <c r="C59" t="s">
        <v>20</v>
      </c>
      <c r="D59" t="s">
        <v>28</v>
      </c>
      <c r="E59">
        <v>2041</v>
      </c>
      <c r="F59">
        <f t="shared" si="0"/>
        <v>7403.65495004268</v>
      </c>
      <c r="G59">
        <f t="shared" si="1"/>
        <v>1052.2961350314499</v>
      </c>
      <c r="H59">
        <f t="shared" si="2"/>
        <v>1717.20852804582</v>
      </c>
      <c r="I59">
        <f t="shared" si="3"/>
        <v>598.42115371293801</v>
      </c>
      <c r="J59">
        <f t="shared" si="4"/>
        <v>4353.7307125202196</v>
      </c>
      <c r="K59">
        <f t="shared" si="5"/>
        <v>2240.4656721136598</v>
      </c>
      <c r="L59">
        <f t="shared" si="6"/>
        <v>1939.80963353324</v>
      </c>
      <c r="S59" t="s">
        <v>43</v>
      </c>
      <c r="V59" s="15">
        <v>38.611173569999998</v>
      </c>
    </row>
    <row r="60" spans="3:22">
      <c r="C60" t="s">
        <v>20</v>
      </c>
      <c r="D60" t="s">
        <v>28</v>
      </c>
      <c r="E60">
        <v>2042</v>
      </c>
      <c r="F60">
        <f t="shared" si="0"/>
        <v>7024.6506022851199</v>
      </c>
      <c r="G60">
        <f t="shared" si="1"/>
        <v>998.42749677148799</v>
      </c>
      <c r="H60">
        <f t="shared" si="2"/>
        <v>1629.3020139622599</v>
      </c>
      <c r="I60">
        <f t="shared" si="3"/>
        <v>567.78706547169804</v>
      </c>
      <c r="J60">
        <f t="shared" si="4"/>
        <v>4130.8566212578598</v>
      </c>
      <c r="K60">
        <f t="shared" si="5"/>
        <v>2125.7728296645701</v>
      </c>
      <c r="L60">
        <f t="shared" si="6"/>
        <v>1840.5078305869999</v>
      </c>
      <c r="S60" t="s">
        <v>43</v>
      </c>
      <c r="V60" s="15">
        <v>36.634608919999998</v>
      </c>
    </row>
    <row r="61" spans="3:22">
      <c r="C61" t="s">
        <v>20</v>
      </c>
      <c r="D61" t="s">
        <v>28</v>
      </c>
      <c r="E61">
        <v>2043</v>
      </c>
      <c r="F61">
        <f t="shared" si="0"/>
        <v>6673.4842094781397</v>
      </c>
      <c r="G61">
        <f t="shared" si="1"/>
        <v>948.51552215932895</v>
      </c>
      <c r="H61">
        <f t="shared" si="2"/>
        <v>1547.85225319407</v>
      </c>
      <c r="I61">
        <f t="shared" si="3"/>
        <v>539.40305793126697</v>
      </c>
      <c r="J61">
        <f t="shared" si="4"/>
        <v>3924.35268234052</v>
      </c>
      <c r="K61">
        <f t="shared" si="5"/>
        <v>2019.50420239967</v>
      </c>
      <c r="L61">
        <f t="shared" si="6"/>
        <v>1748.499767497</v>
      </c>
      <c r="S61" t="s">
        <v>43</v>
      </c>
      <c r="V61" s="15">
        <v>34.803223389999999</v>
      </c>
    </row>
    <row r="62" spans="3:22">
      <c r="C62" t="s">
        <v>20</v>
      </c>
      <c r="D62" t="s">
        <v>28</v>
      </c>
      <c r="E62">
        <v>2044</v>
      </c>
      <c r="F62">
        <f t="shared" si="0"/>
        <v>6355.1970203541496</v>
      </c>
      <c r="G62">
        <f t="shared" si="1"/>
        <v>903.27673385744197</v>
      </c>
      <c r="H62">
        <f t="shared" si="2"/>
        <v>1474.02851623989</v>
      </c>
      <c r="I62">
        <f t="shared" si="3"/>
        <v>513.67660414420504</v>
      </c>
      <c r="J62">
        <f t="shared" si="4"/>
        <v>3737.1834098607401</v>
      </c>
      <c r="K62">
        <f t="shared" si="5"/>
        <v>1923.1853536799899</v>
      </c>
      <c r="L62">
        <f t="shared" si="6"/>
        <v>1665.10628686358</v>
      </c>
      <c r="S62" t="s">
        <v>43</v>
      </c>
      <c r="V62" s="15">
        <v>33.143307849999999</v>
      </c>
    </row>
    <row r="63" spans="3:22">
      <c r="C63" t="s">
        <v>20</v>
      </c>
      <c r="D63" t="s">
        <v>28</v>
      </c>
      <c r="E63">
        <v>2045</v>
      </c>
      <c r="F63">
        <f t="shared" si="0"/>
        <v>6051.9542815348896</v>
      </c>
      <c r="G63">
        <f t="shared" si="1"/>
        <v>860.17624306079597</v>
      </c>
      <c r="H63">
        <f t="shared" si="2"/>
        <v>1403.6941988409701</v>
      </c>
      <c r="I63">
        <f t="shared" si="3"/>
        <v>489.16616020215599</v>
      </c>
      <c r="J63">
        <f t="shared" si="4"/>
        <v>3558.8610495867001</v>
      </c>
      <c r="K63">
        <f t="shared" si="5"/>
        <v>1831.4191988245</v>
      </c>
      <c r="L63">
        <f t="shared" si="6"/>
        <v>1585.65455794998</v>
      </c>
      <c r="S63" t="s">
        <v>43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>
        <f t="shared" si="0"/>
        <v>5769.24635057053</v>
      </c>
      <c r="G64">
        <f t="shared" si="1"/>
        <v>819.99440515723302</v>
      </c>
      <c r="H64">
        <f t="shared" si="2"/>
        <v>1338.1227380862499</v>
      </c>
      <c r="I64">
        <f t="shared" si="3"/>
        <v>466.315499636119</v>
      </c>
      <c r="J64">
        <f t="shared" si="4"/>
        <v>3392.61421474394</v>
      </c>
      <c r="K64">
        <f t="shared" si="5"/>
        <v>1745.8672087825701</v>
      </c>
      <c r="L64">
        <f t="shared" si="6"/>
        <v>1511.5830930233601</v>
      </c>
      <c r="S64" t="s">
        <v>43</v>
      </c>
      <c r="V64" s="15">
        <v>30.087487020000001</v>
      </c>
    </row>
    <row r="65" spans="3:22">
      <c r="C65" t="s">
        <v>20</v>
      </c>
      <c r="D65" t="s">
        <v>28</v>
      </c>
      <c r="E65">
        <v>2047</v>
      </c>
      <c r="F65">
        <f t="shared" si="0"/>
        <v>5461.9761727201303</v>
      </c>
      <c r="G65">
        <f t="shared" si="1"/>
        <v>776.32148647798704</v>
      </c>
      <c r="H65">
        <f t="shared" si="2"/>
        <v>1266.85429386792</v>
      </c>
      <c r="I65">
        <f t="shared" si="3"/>
        <v>441.479526650943</v>
      </c>
      <c r="J65">
        <f t="shared" si="4"/>
        <v>3211.9235127358502</v>
      </c>
      <c r="K65">
        <f t="shared" si="5"/>
        <v>1652.8822857704399</v>
      </c>
      <c r="L65">
        <f t="shared" si="6"/>
        <v>1431.07614677673</v>
      </c>
      <c r="S65" t="s">
        <v>43</v>
      </c>
      <c r="V65" s="15">
        <v>28.485026850000001</v>
      </c>
    </row>
    <row r="66" spans="3:22">
      <c r="C66" t="s">
        <v>20</v>
      </c>
      <c r="D66" t="s">
        <v>28</v>
      </c>
      <c r="E66">
        <v>2048</v>
      </c>
      <c r="F66">
        <f t="shared" si="0"/>
        <v>5221.1954051325301</v>
      </c>
      <c r="G66">
        <f t="shared" si="1"/>
        <v>742.09883930817603</v>
      </c>
      <c r="H66">
        <f t="shared" si="2"/>
        <v>1211.00744656334</v>
      </c>
      <c r="I66">
        <f t="shared" si="3"/>
        <v>422.01774652965003</v>
      </c>
      <c r="J66">
        <f t="shared" si="4"/>
        <v>3070.3320109838301</v>
      </c>
      <c r="K66">
        <f t="shared" si="5"/>
        <v>1580.0181331424101</v>
      </c>
      <c r="L66">
        <f t="shared" si="6"/>
        <v>1367.98989334007</v>
      </c>
      <c r="S66" t="s">
        <v>43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>
        <f t="shared" si="0"/>
        <v>4992.8472129979</v>
      </c>
      <c r="G67">
        <f t="shared" si="1"/>
        <v>709.64325870021003</v>
      </c>
      <c r="H67">
        <f t="shared" si="2"/>
        <v>1158.0442188679201</v>
      </c>
      <c r="I67">
        <f t="shared" si="3"/>
        <v>403.56086415094302</v>
      </c>
      <c r="J67">
        <f t="shared" si="4"/>
        <v>2936.0515044025201</v>
      </c>
      <c r="K67">
        <f t="shared" si="5"/>
        <v>1510.9162788260001</v>
      </c>
      <c r="L67">
        <f t="shared" si="6"/>
        <v>1308.16106205451</v>
      </c>
      <c r="S67" t="s">
        <v>43</v>
      </c>
      <c r="V67" s="15">
        <v>26.038448800000001</v>
      </c>
    </row>
    <row r="68" spans="3:22">
      <c r="C68" t="s">
        <v>20</v>
      </c>
      <c r="D68" t="s">
        <v>28</v>
      </c>
      <c r="E68">
        <v>2050</v>
      </c>
      <c r="F68">
        <f t="shared" si="0"/>
        <v>4784.2414488754102</v>
      </c>
      <c r="G68">
        <f t="shared" si="1"/>
        <v>679.99370846960198</v>
      </c>
      <c r="H68">
        <f t="shared" si="2"/>
        <v>1109.66006272237</v>
      </c>
      <c r="I68">
        <f t="shared" si="3"/>
        <v>386.69971882749297</v>
      </c>
      <c r="J68">
        <f t="shared" si="4"/>
        <v>2813.3805630637899</v>
      </c>
      <c r="K68">
        <f t="shared" si="5"/>
        <v>1447.7888023734699</v>
      </c>
      <c r="L68">
        <f t="shared" si="6"/>
        <v>1253.50488566786</v>
      </c>
      <c r="S68" t="s">
        <v>43</v>
      </c>
      <c r="V68" s="15">
        <v>24.950538380000001</v>
      </c>
    </row>
    <row r="110" spans="22:22">
      <c r="V110" s="16" t="s">
        <v>31</v>
      </c>
    </row>
  </sheetData>
  <hyperlinks>
    <hyperlink ref="V110" r:id="rId1" location="a1" xr:uid="{00000000-0004-0000-0A00-000000000000}"/>
  </hyperlinks>
  <pageMargins left="0.7" right="0.7" top="0.75" bottom="0.75" header="0.3" footer="0.3"/>
  <pageSetup orientation="portrait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X110"/>
  <sheetViews>
    <sheetView topLeftCell="A18" zoomScale="72" zoomScaleNormal="72" workbookViewId="0">
      <selection activeCell="G35" sqref="G35"/>
    </sheetView>
  </sheetViews>
  <sheetFormatPr defaultColWidth="9.1796875" defaultRowHeight="14.5"/>
  <cols>
    <col min="4" max="4" width="13" customWidth="1"/>
    <col min="6" max="6" width="12.7265625" customWidth="1"/>
    <col min="7" max="10" width="12.81640625"/>
    <col min="11" max="11" width="12.26953125" customWidth="1"/>
    <col min="12" max="12" width="11.81640625" customWidth="1"/>
    <col min="13" max="13" width="14.26953125" customWidth="1"/>
    <col min="19" max="19" width="14.26953125" customWidth="1"/>
    <col min="22" max="24" width="12.81640625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258065.23193920299</v>
      </c>
      <c r="M3" s="4">
        <v>36679.322306079703</v>
      </c>
      <c r="N3" s="4">
        <v>59855.8171698113</v>
      </c>
      <c r="O3" s="4">
        <v>20858.845377358499</v>
      </c>
      <c r="P3" s="4">
        <v>151755.657672956</v>
      </c>
      <c r="Q3" s="4">
        <v>78094.710953878399</v>
      </c>
      <c r="R3" s="4">
        <v>67614.904580712799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256944.09490040399</v>
      </c>
      <c r="M4" s="4">
        <v>36519.972879245302</v>
      </c>
      <c r="N4" s="4">
        <v>59595.779918328903</v>
      </c>
      <c r="O4" s="4">
        <v>20768.226335175201</v>
      </c>
      <c r="P4" s="4">
        <v>151096.371308086</v>
      </c>
      <c r="Q4" s="4">
        <v>77755.436762129393</v>
      </c>
      <c r="R4" s="4">
        <v>67321.158796630698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248352.42145890999</v>
      </c>
      <c r="M5" s="4">
        <v>35298.821324108998</v>
      </c>
      <c r="N5" s="4">
        <v>57603.021611320801</v>
      </c>
      <c r="O5" s="4">
        <v>20073.780258490598</v>
      </c>
      <c r="P5" s="4">
        <v>146044.02448930801</v>
      </c>
      <c r="Q5" s="4">
        <v>75155.457489517794</v>
      </c>
      <c r="R5" s="4">
        <v>65070.079968343802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238190.11268023399</v>
      </c>
      <c r="M6" s="4">
        <v>33854.432259119501</v>
      </c>
      <c r="N6" s="4">
        <v>55245.969126145603</v>
      </c>
      <c r="O6" s="4">
        <v>19252.383180323399</v>
      </c>
      <c r="P6" s="4">
        <v>140068.063138005</v>
      </c>
      <c r="Q6" s="4">
        <v>72080.178573674799</v>
      </c>
      <c r="R6" s="4">
        <v>62407.483642497798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33083.689867086003</v>
      </c>
      <c r="N7" s="4">
        <v>53988.219178706197</v>
      </c>
      <c r="O7" s="4">
        <v>18814.076380458198</v>
      </c>
      <c r="P7" s="4">
        <v>136879.22236217401</v>
      </c>
      <c r="Q7" s="4">
        <v>70439.174854372599</v>
      </c>
      <c r="R7" s="4">
        <v>60986.692035205102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32190.177083018902</v>
      </c>
      <c r="N8" s="4">
        <v>52530.124140970402</v>
      </c>
      <c r="O8" s="4">
        <v>18305.952352156299</v>
      </c>
      <c r="P8" s="4">
        <v>133182.43595336899</v>
      </c>
      <c r="Q8" s="4">
        <v>68536.778130053906</v>
      </c>
      <c r="R8" s="4">
        <v>59339.584677762803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50580.596198652303</v>
      </c>
      <c r="O9" s="4">
        <v>17626.571402560599</v>
      </c>
      <c r="P9" s="4">
        <v>128239.69339254301</v>
      </c>
      <c r="Q9" s="4">
        <v>65993.202111036197</v>
      </c>
      <c r="R9" s="4">
        <v>57137.340150329401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48015.833788140197</v>
      </c>
      <c r="O10" s="4">
        <v>16732.790562533701</v>
      </c>
      <c r="P10" s="4">
        <v>121737.113947709</v>
      </c>
      <c r="Q10" s="4">
        <v>62646.921188230001</v>
      </c>
      <c r="R10" s="4">
        <v>54240.108538454602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27520.262820964399</v>
      </c>
      <c r="N11" s="4">
        <v>44909.439878167097</v>
      </c>
      <c r="O11" s="4">
        <v>15650.2593514825</v>
      </c>
      <c r="P11" s="4">
        <v>113861.307165858</v>
      </c>
      <c r="Q11" s="4">
        <v>58593.966171009299</v>
      </c>
      <c r="R11" s="4">
        <v>50731.033936448002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25575.822482180301</v>
      </c>
      <c r="N12" s="4">
        <v>41736.369654986498</v>
      </c>
      <c r="O12" s="4">
        <v>14544.4924555256</v>
      </c>
      <c r="P12" s="4">
        <v>105816.452357592</v>
      </c>
      <c r="Q12" s="4">
        <v>54454.017647499299</v>
      </c>
      <c r="R12" s="4">
        <v>47146.6397954477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166284.22223905401</v>
      </c>
      <c r="M13" s="4">
        <v>23634.305698951801</v>
      </c>
      <c r="N13" s="4">
        <v>38568.070288948802</v>
      </c>
      <c r="O13" s="4">
        <v>13440.3881309973</v>
      </c>
      <c r="P13" s="4">
        <v>97783.693358849996</v>
      </c>
      <c r="Q13" s="4">
        <v>50320.2937271638</v>
      </c>
      <c r="R13" s="4">
        <v>43567.634956034701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22146.724463731702</v>
      </c>
      <c r="N14" s="4">
        <v>36140.533877627997</v>
      </c>
      <c r="O14" s="4">
        <v>12594.428472506699</v>
      </c>
      <c r="P14" s="4">
        <v>91629.030336208394</v>
      </c>
      <c r="Q14" s="4">
        <v>47153.053459868199</v>
      </c>
      <c r="R14" s="4">
        <v>40825.417898801999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143999.83456012301</v>
      </c>
      <c r="M15" s="4">
        <v>20466.981561844899</v>
      </c>
      <c r="N15" s="4">
        <v>33399.414966307297</v>
      </c>
      <c r="O15" s="4">
        <v>11639.1900640162</v>
      </c>
      <c r="P15" s="4">
        <v>84679.324813566898</v>
      </c>
      <c r="Q15" s="4">
        <v>43576.677775905999</v>
      </c>
      <c r="R15" s="4">
        <v>37728.968758235998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18750.538466247399</v>
      </c>
      <c r="N16" s="4">
        <v>30598.4061784367</v>
      </c>
      <c r="O16" s="4">
        <v>10663.0809409704</v>
      </c>
      <c r="P16" s="4">
        <v>77577.7772806828</v>
      </c>
      <c r="Q16" s="4">
        <v>39922.162943246498</v>
      </c>
      <c r="R16" s="4">
        <v>34564.866238604402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120709.79755831099</v>
      </c>
      <c r="M17" s="4">
        <v>17156.7224955975</v>
      </c>
      <c r="N17" s="4">
        <v>27997.508687870599</v>
      </c>
      <c r="O17" s="4">
        <v>9756.70757304582</v>
      </c>
      <c r="P17" s="4">
        <v>70983.582632884107</v>
      </c>
      <c r="Q17" s="4">
        <v>36528.736082659503</v>
      </c>
      <c r="R17" s="4">
        <v>31626.8153696316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8867.8882173854508</v>
      </c>
      <c r="P18" s="4">
        <v>64517.099784456397</v>
      </c>
      <c r="Q18" s="4">
        <v>33201.030765573501</v>
      </c>
      <c r="R18" s="4">
        <v>28745.666637032002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99638.720330143798</v>
      </c>
      <c r="M19" s="4">
        <v>14161.848574842799</v>
      </c>
      <c r="N19" s="4">
        <v>23110.269377627999</v>
      </c>
      <c r="O19" s="4">
        <v>8053.5787225067397</v>
      </c>
      <c r="P19" s="4">
        <v>58592.703169541797</v>
      </c>
      <c r="Q19" s="4">
        <v>30152.287487646001</v>
      </c>
      <c r="R19" s="4">
        <v>26106.045037690899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12917.424714046099</v>
      </c>
      <c r="N20" s="4">
        <v>21079.533736657701</v>
      </c>
      <c r="O20" s="4">
        <v>7345.8981203503999</v>
      </c>
      <c r="P20" s="4">
        <v>53444.0703828392</v>
      </c>
      <c r="Q20" s="4">
        <v>27502.758663147699</v>
      </c>
      <c r="R20" s="4">
        <v>23812.0658877059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82110.971294639094</v>
      </c>
      <c r="M21" s="4">
        <v>11670.594904821801</v>
      </c>
      <c r="N21" s="4">
        <v>19044.871905121301</v>
      </c>
      <c r="O21" s="4">
        <v>6636.8493002695404</v>
      </c>
      <c r="P21" s="4">
        <v>48285.483315004501</v>
      </c>
      <c r="Q21" s="4">
        <v>24848.107283617901</v>
      </c>
      <c r="R21" s="4">
        <v>21513.651596525899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72480.617881281796</v>
      </c>
      <c r="M22" s="4">
        <v>10301.813709014699</v>
      </c>
      <c r="N22" s="4">
        <v>16811.2014921833</v>
      </c>
      <c r="O22" s="4">
        <v>5858.44900485175</v>
      </c>
      <c r="P22" s="4">
        <v>42622.339136747498</v>
      </c>
      <c r="Q22" s="4">
        <v>21933.806660676899</v>
      </c>
      <c r="R22" s="4">
        <v>18990.431315244099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64377.163923015898</v>
      </c>
      <c r="M23" s="4">
        <v>9150.0537555555602</v>
      </c>
      <c r="N23" s="4">
        <v>14931.681128571399</v>
      </c>
      <c r="O23" s="4">
        <v>5203.4646357142901</v>
      </c>
      <c r="P23" s="4">
        <v>37857.090538095203</v>
      </c>
      <c r="Q23" s="4">
        <v>19481.570496031702</v>
      </c>
      <c r="R23" s="4">
        <v>16867.2694230159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56155.198481731102</v>
      </c>
      <c r="M24" s="4">
        <v>7981.4495303983203</v>
      </c>
      <c r="N24" s="4">
        <v>13024.673134770899</v>
      </c>
      <c r="O24" s="4">
        <v>4538.90124393531</v>
      </c>
      <c r="P24" s="4">
        <v>33022.151079065603</v>
      </c>
      <c r="Q24" s="4">
        <v>16993.470840820599</v>
      </c>
      <c r="R24" s="4">
        <v>14713.056689278201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47819.555051841897</v>
      </c>
      <c r="M25" s="4">
        <v>6796.6880276729598</v>
      </c>
      <c r="N25" s="4">
        <v>11091.298594609199</v>
      </c>
      <c r="O25" s="4">
        <v>3865.1495102425902</v>
      </c>
      <c r="P25" s="4">
        <v>28120.363103504002</v>
      </c>
      <c r="Q25" s="4">
        <v>14470.9703885894</v>
      </c>
      <c r="R25" s="4">
        <v>12529.05952354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39760.185575396798</v>
      </c>
      <c r="M26" s="4">
        <v>5651.1938888888899</v>
      </c>
      <c r="N26" s="4">
        <v>9222.0032142857108</v>
      </c>
      <c r="O26" s="4">
        <v>3213.7283928571401</v>
      </c>
      <c r="P26" s="4">
        <v>23381.038452380999</v>
      </c>
      <c r="Q26" s="4">
        <v>12032.074900793699</v>
      </c>
      <c r="R26" s="4">
        <v>10417.4480753968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4516.0703308595403</v>
      </c>
      <c r="N27" s="4">
        <v>7369.6312542048499</v>
      </c>
      <c r="O27" s="4">
        <v>2568.2048310107798</v>
      </c>
      <c r="P27" s="4">
        <v>18684.620654600199</v>
      </c>
      <c r="Q27" s="4">
        <v>9615.2596330113793</v>
      </c>
      <c r="R27" s="4">
        <v>8324.9538241943701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23685.140967922998</v>
      </c>
      <c r="M28" s="4">
        <v>3366.4159751362699</v>
      </c>
      <c r="N28" s="4">
        <v>5493.5469484366604</v>
      </c>
      <c r="O28" s="4">
        <v>1914.41787597035</v>
      </c>
      <c r="P28" s="4">
        <v>13928.083677349499</v>
      </c>
      <c r="Q28" s="4">
        <v>7167.5065404687002</v>
      </c>
      <c r="R28" s="4">
        <v>6205.6734047154796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15786.646221180001</v>
      </c>
      <c r="M29" s="4">
        <v>2243.7872801677199</v>
      </c>
      <c r="N29" s="4">
        <v>3661.5649571967701</v>
      </c>
      <c r="O29" s="4">
        <v>1275.9999093261499</v>
      </c>
      <c r="P29" s="4">
        <v>9283.3616591554401</v>
      </c>
      <c r="Q29" s="4">
        <v>4777.2943465109302</v>
      </c>
      <c r="R29" s="4">
        <v>4136.2122664630097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7867.9100943650801</v>
      </c>
      <c r="M30" s="4">
        <v>1118.2816377777799</v>
      </c>
      <c r="N30" s="4">
        <v>1824.8881671428601</v>
      </c>
      <c r="O30" s="4">
        <v>635.94587642857198</v>
      </c>
      <c r="P30" s="4">
        <v>4626.7366661904798</v>
      </c>
      <c r="Q30" s="4">
        <v>2380.9567837301602</v>
      </c>
      <c r="R30" s="4">
        <v>2061.4477443650799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2:24">
      <c r="E34" s="5" t="s">
        <v>22</v>
      </c>
      <c r="F34" t="s">
        <v>58</v>
      </c>
    </row>
    <row r="36" spans="2:24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4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2020</v>
      </c>
      <c r="F38">
        <f>V38*L2*500/SUM(L2:R2)</f>
        <v>43989.390410601998</v>
      </c>
      <c r="G38">
        <f>V38*M2*500/SUM(L2:R2)</f>
        <v>6252.29914465409</v>
      </c>
      <c r="H38">
        <f>V38*N2*500/SUM(L2:R2)</f>
        <v>10202.9277250674</v>
      </c>
      <c r="I38">
        <f>V38*O2*500/SUM(L2:R2)</f>
        <v>3555.56572237197</v>
      </c>
      <c r="J38">
        <f>V38*P2*500/SUM(L2:R2)</f>
        <v>25868.028878706202</v>
      </c>
      <c r="K38">
        <f>V38*Q2*500/SUM(L2:R2)</f>
        <v>13311.9006513926</v>
      </c>
      <c r="L38">
        <f>V38*R2*500/SUM(L2:R2)</f>
        <v>11525.529467205701</v>
      </c>
      <c r="M38" s="13"/>
      <c r="N38" s="13"/>
      <c r="O38" s="13"/>
      <c r="P38" s="13"/>
      <c r="Q38" s="13"/>
      <c r="R38" s="13"/>
      <c r="S38" t="s">
        <v>59</v>
      </c>
      <c r="T38" s="13"/>
      <c r="V38">
        <f>W38+X38</f>
        <v>229.41128399999999</v>
      </c>
      <c r="W38">
        <v>183.35402999999999</v>
      </c>
      <c r="X38">
        <v>46.057254</v>
      </c>
    </row>
    <row r="39" spans="2:24">
      <c r="C39" t="s">
        <v>20</v>
      </c>
      <c r="D39" t="s">
        <v>28</v>
      </c>
      <c r="E39">
        <v>2021</v>
      </c>
      <c r="F39">
        <f>V39*L2*500/SUM(L2:R2)</f>
        <v>45278.878099741698</v>
      </c>
      <c r="G39">
        <f>V39*M2*500/SUM(L2:R2)</f>
        <v>6435.5765827043997</v>
      </c>
      <c r="H39">
        <f>V39*N2*500/SUM(L2:R2)</f>
        <v>10502.0123355121</v>
      </c>
      <c r="I39">
        <f>V39*O2*500/SUM(L2:R2)</f>
        <v>3659.7921775269501</v>
      </c>
      <c r="J39">
        <f>V39*P2*500/SUM(L2:R2)</f>
        <v>26626.3141031671</v>
      </c>
      <c r="K39">
        <f>V39*Q2*500/SUM(L2:R2)</f>
        <v>13702.1204714173</v>
      </c>
      <c r="L39">
        <f>V39*R2*500/SUM(L2:R2)</f>
        <v>11863.3843049304</v>
      </c>
      <c r="S39" t="s">
        <v>59</v>
      </c>
      <c r="V39">
        <f>W39+X39</f>
        <v>236.13615615000001</v>
      </c>
      <c r="W39" s="15">
        <v>189.15235150000001</v>
      </c>
      <c r="X39" s="15">
        <v>46.983804650000003</v>
      </c>
    </row>
    <row r="40" spans="2:24">
      <c r="C40" t="s">
        <v>20</v>
      </c>
      <c r="D40" t="s">
        <v>28</v>
      </c>
      <c r="E40">
        <v>2022</v>
      </c>
      <c r="F40">
        <f>F39*V40/V39</f>
        <v>45513.013626483997</v>
      </c>
      <c r="G40">
        <f>G39*V40/V39</f>
        <v>6468.8547286373196</v>
      </c>
      <c r="H40">
        <f>H39*V40/V39</f>
        <v>10556.317881347701</v>
      </c>
      <c r="I40">
        <f>I39*V40/V39</f>
        <v>3678.71683743935</v>
      </c>
      <c r="J40">
        <f>J39*V40/V39</f>
        <v>26763.9978607907</v>
      </c>
      <c r="K40">
        <f>K39*V40/V39</f>
        <v>13772.9736667415</v>
      </c>
      <c r="L40">
        <f>L39*V40/V39</f>
        <v>11924.729458559401</v>
      </c>
      <c r="S40" t="s">
        <v>59</v>
      </c>
      <c r="V40">
        <f t="shared" ref="V40:V68" si="0">W40+X40</f>
        <v>237.35720812</v>
      </c>
      <c r="W40" s="15">
        <v>191.4234074</v>
      </c>
      <c r="X40" s="15">
        <v>45.933800720000001</v>
      </c>
    </row>
    <row r="41" spans="2:24">
      <c r="C41" t="s">
        <v>20</v>
      </c>
      <c r="D41" t="s">
        <v>28</v>
      </c>
      <c r="E41">
        <v>2023</v>
      </c>
      <c r="F41">
        <f t="shared" ref="F41:F68" si="1">F40*V41/V40</f>
        <v>44831.770275114599</v>
      </c>
      <c r="G41">
        <f t="shared" ref="G41:G68" si="2">G40*V41/V40</f>
        <v>6372.0282624528299</v>
      </c>
      <c r="H41">
        <f t="shared" ref="H41:H68" si="3">H40*V41/V40</f>
        <v>10398.3098568598</v>
      </c>
      <c r="I41">
        <f t="shared" ref="I41:I68" si="4">I40*V41/V40</f>
        <v>3623.6534349663102</v>
      </c>
      <c r="J41">
        <f t="shared" ref="J41:J68" si="5">J40*V41/V40</f>
        <v>26363.3916572911</v>
      </c>
      <c r="K41">
        <f t="shared" ref="K41:K68" si="6">K40*V41/V40</f>
        <v>13566.818415936699</v>
      </c>
      <c r="L41">
        <f t="shared" ref="L41:L68" si="7">L40*V41/V40</f>
        <v>11746.2389123787</v>
      </c>
      <c r="S41" t="s">
        <v>59</v>
      </c>
      <c r="V41">
        <f t="shared" si="0"/>
        <v>233.80442163000001</v>
      </c>
      <c r="W41" s="15">
        <v>188.9128906</v>
      </c>
      <c r="X41" s="15">
        <v>44.891531030000003</v>
      </c>
    </row>
    <row r="42" spans="2:24">
      <c r="C42" t="s">
        <v>20</v>
      </c>
      <c r="D42" t="s">
        <v>28</v>
      </c>
      <c r="E42">
        <v>2024</v>
      </c>
      <c r="F42">
        <f t="shared" si="1"/>
        <v>43621.064642838399</v>
      </c>
      <c r="G42">
        <f t="shared" si="2"/>
        <v>6199.9482741090196</v>
      </c>
      <c r="H42">
        <f t="shared" si="3"/>
        <v>10117.4980077493</v>
      </c>
      <c r="I42">
        <f t="shared" si="4"/>
        <v>3525.7947602762802</v>
      </c>
      <c r="J42">
        <f t="shared" si="5"/>
        <v>25651.434342879598</v>
      </c>
      <c r="K42">
        <f t="shared" si="6"/>
        <v>13200.439319875</v>
      </c>
      <c r="L42">
        <f t="shared" si="7"/>
        <v>11429.025527272401</v>
      </c>
      <c r="S42" t="s">
        <v>59</v>
      </c>
      <c r="V42">
        <f t="shared" si="0"/>
        <v>227.49040975</v>
      </c>
      <c r="W42" s="15">
        <v>183.39135640000001</v>
      </c>
      <c r="X42" s="15">
        <v>44.099053349999998</v>
      </c>
    </row>
    <row r="43" spans="2:24">
      <c r="C43" t="s">
        <v>20</v>
      </c>
      <c r="D43" t="s">
        <v>28</v>
      </c>
      <c r="E43">
        <v>2025</v>
      </c>
      <c r="F43">
        <f t="shared" si="1"/>
        <v>42122.620350217097</v>
      </c>
      <c r="G43">
        <f t="shared" si="2"/>
        <v>5986.9714203354297</v>
      </c>
      <c r="H43">
        <f t="shared" si="3"/>
        <v>9769.9478672506702</v>
      </c>
      <c r="I43">
        <f t="shared" si="4"/>
        <v>3404.6788022237201</v>
      </c>
      <c r="J43">
        <f t="shared" si="5"/>
        <v>24770.271865453698</v>
      </c>
      <c r="K43">
        <f t="shared" si="6"/>
        <v>12746.9858537362</v>
      </c>
      <c r="L43">
        <f t="shared" si="7"/>
        <v>11036.422590783201</v>
      </c>
      <c r="S43" t="s">
        <v>59</v>
      </c>
      <c r="V43">
        <f t="shared" si="0"/>
        <v>219.67579749999999</v>
      </c>
      <c r="W43" s="15">
        <v>177.27117100000001</v>
      </c>
      <c r="X43" s="15">
        <v>42.404626499999999</v>
      </c>
    </row>
    <row r="44" spans="2:24">
      <c r="C44" t="s">
        <v>20</v>
      </c>
      <c r="D44" t="s">
        <v>28</v>
      </c>
      <c r="E44">
        <v>2026</v>
      </c>
      <c r="F44">
        <f t="shared" si="1"/>
        <v>41042.404003328797</v>
      </c>
      <c r="G44">
        <f t="shared" si="2"/>
        <v>5833.4381324528304</v>
      </c>
      <c r="H44">
        <f t="shared" si="3"/>
        <v>9519.4017875741192</v>
      </c>
      <c r="I44">
        <f t="shared" si="4"/>
        <v>3317.3672896091598</v>
      </c>
      <c r="J44">
        <f t="shared" si="5"/>
        <v>24135.0489765768</v>
      </c>
      <c r="K44">
        <f t="shared" si="6"/>
        <v>12420.0949248652</v>
      </c>
      <c r="L44">
        <f t="shared" si="7"/>
        <v>10753.398315593</v>
      </c>
      <c r="S44" t="s">
        <v>59</v>
      </c>
      <c r="V44">
        <f t="shared" si="0"/>
        <v>214.04230686</v>
      </c>
      <c r="W44" s="15">
        <v>172.60874219999999</v>
      </c>
      <c r="X44" s="15">
        <v>41.433564660000002</v>
      </c>
    </row>
    <row r="45" spans="2:24">
      <c r="C45" t="s">
        <v>20</v>
      </c>
      <c r="D45" t="s">
        <v>28</v>
      </c>
      <c r="E45">
        <v>2027</v>
      </c>
      <c r="F45">
        <f t="shared" si="1"/>
        <v>39544.3281066075</v>
      </c>
      <c r="G45">
        <f t="shared" si="2"/>
        <v>5620.5136395178197</v>
      </c>
      <c r="H45">
        <f t="shared" si="3"/>
        <v>9171.9370930592995</v>
      </c>
      <c r="I45">
        <f t="shared" si="4"/>
        <v>3196.2811081873301</v>
      </c>
      <c r="J45">
        <f t="shared" si="5"/>
        <v>23254.1031349281</v>
      </c>
      <c r="K45">
        <f t="shared" si="6"/>
        <v>11966.7529412811</v>
      </c>
      <c r="L45">
        <f t="shared" si="7"/>
        <v>10360.8919014188</v>
      </c>
      <c r="S45" t="s">
        <v>59</v>
      </c>
      <c r="V45">
        <f t="shared" si="0"/>
        <v>206.22961584999999</v>
      </c>
      <c r="W45" s="15">
        <v>165.76850959999999</v>
      </c>
      <c r="X45" s="15">
        <v>40.46110625</v>
      </c>
    </row>
    <row r="46" spans="2:24">
      <c r="C46" t="s">
        <v>20</v>
      </c>
      <c r="D46" t="s">
        <v>28</v>
      </c>
      <c r="E46">
        <v>2028</v>
      </c>
      <c r="F46">
        <f t="shared" si="1"/>
        <v>37648.604111936998</v>
      </c>
      <c r="G46">
        <f t="shared" si="2"/>
        <v>5351.0706351991603</v>
      </c>
      <c r="H46">
        <f t="shared" si="3"/>
        <v>8732.2416409568705</v>
      </c>
      <c r="I46">
        <f t="shared" si="4"/>
        <v>3043.0539051819401</v>
      </c>
      <c r="J46">
        <f t="shared" si="5"/>
        <v>22139.319715961399</v>
      </c>
      <c r="K46">
        <f t="shared" si="6"/>
        <v>11393.076215053199</v>
      </c>
      <c r="L46">
        <f t="shared" si="7"/>
        <v>9864.1988907105406</v>
      </c>
      <c r="S46" t="s">
        <v>59</v>
      </c>
      <c r="V46">
        <f t="shared" si="0"/>
        <v>196.34313023000001</v>
      </c>
      <c r="W46" s="15">
        <v>157.14402219999999</v>
      </c>
      <c r="X46" s="15">
        <v>39.199108029999998</v>
      </c>
    </row>
    <row r="47" spans="2:24">
      <c r="B47" s="6"/>
      <c r="C47" t="s">
        <v>20</v>
      </c>
      <c r="D47" t="s">
        <v>28</v>
      </c>
      <c r="E47">
        <v>2029</v>
      </c>
      <c r="F47">
        <f t="shared" si="1"/>
        <v>35436.829059271498</v>
      </c>
      <c r="G47">
        <f t="shared" si="2"/>
        <v>5036.7066683228504</v>
      </c>
      <c r="H47">
        <f t="shared" si="3"/>
        <v>8219.2411016037695</v>
      </c>
      <c r="I47">
        <f t="shared" si="4"/>
        <v>2864.2809899528302</v>
      </c>
      <c r="J47">
        <f t="shared" si="5"/>
        <v>20838.681984874202</v>
      </c>
      <c r="K47">
        <f t="shared" si="6"/>
        <v>10723.757329533501</v>
      </c>
      <c r="L47">
        <f t="shared" si="7"/>
        <v>9284.6982814413004</v>
      </c>
      <c r="S47" t="s">
        <v>59</v>
      </c>
      <c r="V47">
        <f t="shared" si="0"/>
        <v>184.80839083000001</v>
      </c>
      <c r="W47" s="15">
        <v>146.86295559999999</v>
      </c>
      <c r="X47" s="15">
        <v>37.945435230000001</v>
      </c>
    </row>
    <row r="48" spans="2:24">
      <c r="B48" s="7"/>
      <c r="C48" t="s">
        <v>20</v>
      </c>
      <c r="D48" t="s">
        <v>28</v>
      </c>
      <c r="E48">
        <v>2030</v>
      </c>
      <c r="F48">
        <f t="shared" si="1"/>
        <v>32875.209186440603</v>
      </c>
      <c r="G48">
        <f t="shared" si="2"/>
        <v>4672.6185645702299</v>
      </c>
      <c r="H48">
        <f t="shared" si="3"/>
        <v>7625.0973278975698</v>
      </c>
      <c r="I48">
        <f t="shared" si="4"/>
        <v>2657.23088699461</v>
      </c>
      <c r="J48">
        <f t="shared" si="5"/>
        <v>19332.317467699901</v>
      </c>
      <c r="K48">
        <f t="shared" si="6"/>
        <v>9948.5697459943094</v>
      </c>
      <c r="L48">
        <f t="shared" si="7"/>
        <v>8613.5358704028204</v>
      </c>
      <c r="S48" t="s">
        <v>59</v>
      </c>
      <c r="V48">
        <f t="shared" si="0"/>
        <v>171.44915810000001</v>
      </c>
      <c r="W48" s="15">
        <v>134.8391153</v>
      </c>
      <c r="X48" s="15">
        <v>36.610042800000002</v>
      </c>
    </row>
    <row r="49" spans="3:24">
      <c r="C49" t="s">
        <v>20</v>
      </c>
      <c r="D49" t="s">
        <v>28</v>
      </c>
      <c r="E49">
        <v>2031</v>
      </c>
      <c r="F49">
        <f t="shared" si="1"/>
        <v>30648.409353085499</v>
      </c>
      <c r="G49">
        <f t="shared" si="2"/>
        <v>4356.1190958700199</v>
      </c>
      <c r="H49">
        <f t="shared" si="3"/>
        <v>7108.6119311725097</v>
      </c>
      <c r="I49">
        <f t="shared" si="4"/>
        <v>2477.2435517722402</v>
      </c>
      <c r="J49">
        <f t="shared" si="5"/>
        <v>18022.8443911545</v>
      </c>
      <c r="K49">
        <f t="shared" si="6"/>
        <v>9274.7041189540305</v>
      </c>
      <c r="L49">
        <f t="shared" si="7"/>
        <v>8030.0986629911704</v>
      </c>
      <c r="S49" t="s">
        <v>59</v>
      </c>
      <c r="V49">
        <f t="shared" si="0"/>
        <v>159.83606220999999</v>
      </c>
      <c r="W49" s="15">
        <v>123.72308839999999</v>
      </c>
      <c r="X49" s="15">
        <v>36.11297381</v>
      </c>
    </row>
    <row r="50" spans="3:24">
      <c r="C50" t="s">
        <v>20</v>
      </c>
      <c r="D50" t="s">
        <v>28</v>
      </c>
      <c r="E50">
        <v>2032</v>
      </c>
      <c r="F50">
        <f t="shared" si="1"/>
        <v>28530.7346405383</v>
      </c>
      <c r="G50">
        <f t="shared" si="2"/>
        <v>4055.1297966247398</v>
      </c>
      <c r="H50">
        <f t="shared" si="3"/>
        <v>6617.4370857008098</v>
      </c>
      <c r="I50">
        <f t="shared" si="4"/>
        <v>2306.0765601684602</v>
      </c>
      <c r="J50">
        <f t="shared" si="5"/>
        <v>16777.5425102111</v>
      </c>
      <c r="K50">
        <f t="shared" si="6"/>
        <v>8633.8615175389295</v>
      </c>
      <c r="L50">
        <f t="shared" si="7"/>
        <v>7475.2530042175804</v>
      </c>
      <c r="S50" t="s">
        <v>59</v>
      </c>
      <c r="V50">
        <f t="shared" si="0"/>
        <v>148.79207023000001</v>
      </c>
      <c r="W50" s="15">
        <v>113.1427199</v>
      </c>
      <c r="X50" s="15">
        <v>35.649350329999997</v>
      </c>
    </row>
    <row r="51" spans="3:24">
      <c r="C51" t="s">
        <v>20</v>
      </c>
      <c r="D51" t="s">
        <v>28</v>
      </c>
      <c r="E51">
        <v>2033</v>
      </c>
      <c r="F51">
        <f t="shared" si="1"/>
        <v>26412.123074844301</v>
      </c>
      <c r="G51">
        <f t="shared" si="2"/>
        <v>3754.0073405869998</v>
      </c>
      <c r="H51">
        <f t="shared" si="3"/>
        <v>6126.0449459029696</v>
      </c>
      <c r="I51">
        <f t="shared" si="4"/>
        <v>2134.8338447843698</v>
      </c>
      <c r="J51">
        <f t="shared" si="5"/>
        <v>15531.6897113297</v>
      </c>
      <c r="K51">
        <f t="shared" si="6"/>
        <v>7992.7354092168298</v>
      </c>
      <c r="L51">
        <f t="shared" si="7"/>
        <v>6920.1618833348302</v>
      </c>
      <c r="S51" t="s">
        <v>59</v>
      </c>
      <c r="V51">
        <f t="shared" si="0"/>
        <v>137.74319242000001</v>
      </c>
      <c r="W51" s="15">
        <v>102.59747590000001</v>
      </c>
      <c r="X51" s="15">
        <v>35.145716520000001</v>
      </c>
    </row>
    <row r="52" spans="3:24">
      <c r="C52" t="s">
        <v>20</v>
      </c>
      <c r="D52" t="s">
        <v>28</v>
      </c>
      <c r="E52">
        <v>2034</v>
      </c>
      <c r="F52">
        <f t="shared" si="1"/>
        <v>24370.885096548402</v>
      </c>
      <c r="G52">
        <f t="shared" si="2"/>
        <v>3463.88214570231</v>
      </c>
      <c r="H52">
        <f t="shared" si="3"/>
        <v>5652.5988861185997</v>
      </c>
      <c r="I52">
        <f t="shared" si="4"/>
        <v>1969.8450663746601</v>
      </c>
      <c r="J52">
        <f t="shared" si="5"/>
        <v>14331.336569856199</v>
      </c>
      <c r="K52">
        <f t="shared" si="6"/>
        <v>7375.0237992288103</v>
      </c>
      <c r="L52">
        <f t="shared" si="7"/>
        <v>6385.3431861710096</v>
      </c>
      <c r="S52" t="s">
        <v>59</v>
      </c>
      <c r="V52">
        <f t="shared" si="0"/>
        <v>127.0978295</v>
      </c>
      <c r="W52" s="15">
        <v>92.495184780000002</v>
      </c>
      <c r="X52" s="15">
        <v>34.602644720000001</v>
      </c>
    </row>
    <row r="53" spans="3:24">
      <c r="C53" t="s">
        <v>20</v>
      </c>
      <c r="D53" t="s">
        <v>28</v>
      </c>
      <c r="E53">
        <v>2035</v>
      </c>
      <c r="F53">
        <f t="shared" si="1"/>
        <v>22579.792779830001</v>
      </c>
      <c r="G53">
        <f t="shared" si="2"/>
        <v>3209.31064890985</v>
      </c>
      <c r="H53">
        <f t="shared" si="3"/>
        <v>5237.17177322102</v>
      </c>
      <c r="I53">
        <f t="shared" si="4"/>
        <v>1825.0750118800499</v>
      </c>
      <c r="J53">
        <f t="shared" si="5"/>
        <v>13278.0819704897</v>
      </c>
      <c r="K53">
        <f t="shared" si="6"/>
        <v>6833.01031017895</v>
      </c>
      <c r="L53">
        <f t="shared" si="7"/>
        <v>5916.0644104904204</v>
      </c>
      <c r="S53" t="s">
        <v>59</v>
      </c>
      <c r="V53">
        <f t="shared" si="0"/>
        <v>117.75701381</v>
      </c>
      <c r="W53" s="15">
        <v>83.637030440000004</v>
      </c>
      <c r="X53" s="15">
        <v>34.11998337</v>
      </c>
    </row>
    <row r="54" spans="3:24">
      <c r="C54" t="s">
        <v>20</v>
      </c>
      <c r="D54" t="s">
        <v>28</v>
      </c>
      <c r="E54">
        <v>2036</v>
      </c>
      <c r="F54">
        <f t="shared" si="1"/>
        <v>20759.600747793502</v>
      </c>
      <c r="G54">
        <f t="shared" si="2"/>
        <v>2950.6031519706498</v>
      </c>
      <c r="H54">
        <f t="shared" si="3"/>
        <v>4814.9952534905697</v>
      </c>
      <c r="I54">
        <f t="shared" si="4"/>
        <v>1677.9528913679201</v>
      </c>
      <c r="J54">
        <f t="shared" si="5"/>
        <v>12207.715238647799</v>
      </c>
      <c r="K54">
        <f t="shared" si="6"/>
        <v>6282.1907768605897</v>
      </c>
      <c r="L54">
        <f t="shared" si="7"/>
        <v>5439.1613048689796</v>
      </c>
      <c r="S54" t="s">
        <v>59</v>
      </c>
      <c r="V54">
        <f t="shared" si="0"/>
        <v>108.26443872999999</v>
      </c>
      <c r="W54" s="15">
        <v>74.633496829999999</v>
      </c>
      <c r="X54" s="15">
        <v>33.630941900000003</v>
      </c>
    </row>
    <row r="55" spans="3:24">
      <c r="C55" t="s">
        <v>20</v>
      </c>
      <c r="D55" t="s">
        <v>28</v>
      </c>
      <c r="E55">
        <v>2037</v>
      </c>
      <c r="F55">
        <f t="shared" si="1"/>
        <v>18907.962791945902</v>
      </c>
      <c r="G55">
        <f t="shared" si="2"/>
        <v>2687.4261836268402</v>
      </c>
      <c r="H55">
        <f t="shared" si="3"/>
        <v>4385.5251458086204</v>
      </c>
      <c r="I55">
        <f t="shared" si="4"/>
        <v>1528.28906596361</v>
      </c>
      <c r="J55">
        <f t="shared" si="5"/>
        <v>11118.8566828077</v>
      </c>
      <c r="K55">
        <f t="shared" si="6"/>
        <v>5721.8551986560396</v>
      </c>
      <c r="L55">
        <f t="shared" si="7"/>
        <v>4954.01914619123</v>
      </c>
      <c r="S55" t="s">
        <v>59</v>
      </c>
      <c r="V55">
        <f t="shared" si="0"/>
        <v>98.607868429999996</v>
      </c>
      <c r="W55" s="15">
        <v>65.507667350000006</v>
      </c>
      <c r="X55" s="15">
        <v>33.100201079999998</v>
      </c>
    </row>
    <row r="56" spans="3:24">
      <c r="C56" t="s">
        <v>20</v>
      </c>
      <c r="D56" t="s">
        <v>28</v>
      </c>
      <c r="E56">
        <v>2038</v>
      </c>
      <c r="F56">
        <f t="shared" si="1"/>
        <v>17523.596058385701</v>
      </c>
      <c r="G56">
        <f t="shared" si="2"/>
        <v>2490.6633991614299</v>
      </c>
      <c r="H56">
        <f t="shared" si="3"/>
        <v>4064.43422830189</v>
      </c>
      <c r="I56">
        <f t="shared" si="4"/>
        <v>1416.39374622642</v>
      </c>
      <c r="J56">
        <f t="shared" si="5"/>
        <v>10304.7776899371</v>
      </c>
      <c r="K56">
        <f t="shared" si="6"/>
        <v>5302.92344601677</v>
      </c>
      <c r="L56">
        <f t="shared" si="7"/>
        <v>4591.3053319706496</v>
      </c>
      <c r="S56" t="s">
        <v>59</v>
      </c>
      <c r="V56">
        <f t="shared" si="0"/>
        <v>91.388187799999997</v>
      </c>
      <c r="W56" s="15">
        <v>58.873069540000003</v>
      </c>
      <c r="X56" s="15">
        <v>32.515118260000001</v>
      </c>
    </row>
    <row r="57" spans="3:24">
      <c r="C57" t="s">
        <v>20</v>
      </c>
      <c r="D57" t="s">
        <v>28</v>
      </c>
      <c r="E57">
        <v>2039</v>
      </c>
      <c r="F57">
        <f t="shared" si="1"/>
        <v>16781.4222390955</v>
      </c>
      <c r="G57">
        <f t="shared" si="2"/>
        <v>2385.1767649475901</v>
      </c>
      <c r="H57">
        <f t="shared" si="3"/>
        <v>3892.2939515902999</v>
      </c>
      <c r="I57">
        <f t="shared" si="4"/>
        <v>1356.4054679784399</v>
      </c>
      <c r="J57">
        <f t="shared" si="5"/>
        <v>9868.3412307996405</v>
      </c>
      <c r="K57">
        <f t="shared" si="6"/>
        <v>5078.3296506439101</v>
      </c>
      <c r="L57">
        <f t="shared" si="7"/>
        <v>4396.8505749446003</v>
      </c>
      <c r="S57" t="s">
        <v>59</v>
      </c>
      <c r="V57">
        <f t="shared" si="0"/>
        <v>87.517639759999994</v>
      </c>
      <c r="W57" s="15">
        <v>55.536665730000003</v>
      </c>
      <c r="X57" s="15">
        <v>31.980974029999999</v>
      </c>
    </row>
    <row r="58" spans="3:24">
      <c r="C58" t="s">
        <v>20</v>
      </c>
      <c r="D58" t="s">
        <v>28</v>
      </c>
      <c r="E58">
        <v>2040</v>
      </c>
      <c r="F58">
        <f t="shared" si="1"/>
        <v>16003.6973621751</v>
      </c>
      <c r="G58">
        <f t="shared" si="2"/>
        <v>2274.6371885325002</v>
      </c>
      <c r="H58">
        <f t="shared" si="3"/>
        <v>3711.9079395283002</v>
      </c>
      <c r="I58">
        <f t="shared" si="4"/>
        <v>1293.5436758962301</v>
      </c>
      <c r="J58">
        <f t="shared" si="5"/>
        <v>9410.9989173899394</v>
      </c>
      <c r="K58">
        <f t="shared" si="6"/>
        <v>4842.9775305293497</v>
      </c>
      <c r="L58">
        <f t="shared" si="7"/>
        <v>4193.0811909486401</v>
      </c>
      <c r="S58" t="s">
        <v>59</v>
      </c>
      <c r="V58">
        <f t="shared" si="0"/>
        <v>83.461687609999998</v>
      </c>
      <c r="W58" s="15">
        <v>52.028036030000003</v>
      </c>
      <c r="X58" s="15">
        <v>31.433651579999999</v>
      </c>
    </row>
    <row r="59" spans="3:24">
      <c r="C59" t="s">
        <v>20</v>
      </c>
      <c r="D59" t="s">
        <v>28</v>
      </c>
      <c r="E59">
        <v>2041</v>
      </c>
      <c r="F59">
        <f t="shared" si="1"/>
        <v>15064.3297259187</v>
      </c>
      <c r="G59">
        <f t="shared" si="2"/>
        <v>2141.1230067295601</v>
      </c>
      <c r="H59">
        <f t="shared" si="3"/>
        <v>3494.0304010916402</v>
      </c>
      <c r="I59">
        <f t="shared" si="4"/>
        <v>1217.6166549258801</v>
      </c>
      <c r="J59">
        <f t="shared" si="5"/>
        <v>8858.6023300404304</v>
      </c>
      <c r="K59">
        <f t="shared" si="6"/>
        <v>4558.70969839398</v>
      </c>
      <c r="L59">
        <f t="shared" si="7"/>
        <v>3946.9602678998199</v>
      </c>
      <c r="S59" t="s">
        <v>59</v>
      </c>
      <c r="V59">
        <f t="shared" si="0"/>
        <v>78.562744170000002</v>
      </c>
      <c r="W59" s="15">
        <v>47.810565680000003</v>
      </c>
      <c r="X59" s="15">
        <v>30.752178489999999</v>
      </c>
    </row>
    <row r="60" spans="3:24">
      <c r="C60" t="s">
        <v>20</v>
      </c>
      <c r="D60" t="s">
        <v>28</v>
      </c>
      <c r="E60">
        <v>2042</v>
      </c>
      <c r="F60">
        <f t="shared" si="1"/>
        <v>14471.0301001969</v>
      </c>
      <c r="G60">
        <f t="shared" si="2"/>
        <v>2056.7961563731701</v>
      </c>
      <c r="H60">
        <f t="shared" si="3"/>
        <v>3356.4201013342299</v>
      </c>
      <c r="I60">
        <f t="shared" si="4"/>
        <v>1169.6615504649601</v>
      </c>
      <c r="J60">
        <f t="shared" si="5"/>
        <v>8509.7115700494196</v>
      </c>
      <c r="K60">
        <f t="shared" si="6"/>
        <v>4379.1676406296801</v>
      </c>
      <c r="L60">
        <f t="shared" si="7"/>
        <v>3791.5115959516302</v>
      </c>
      <c r="S60" t="s">
        <v>59</v>
      </c>
      <c r="V60">
        <f t="shared" si="0"/>
        <v>75.468597430000003</v>
      </c>
      <c r="W60" s="15">
        <v>45.291771789999999</v>
      </c>
      <c r="X60" s="15">
        <v>30.176825640000001</v>
      </c>
    </row>
    <row r="61" spans="3:24">
      <c r="C61" t="s">
        <v>20</v>
      </c>
      <c r="D61" t="s">
        <v>28</v>
      </c>
      <c r="E61">
        <v>2043</v>
      </c>
      <c r="F61">
        <f t="shared" si="1"/>
        <v>13989.8409991562</v>
      </c>
      <c r="G61">
        <f t="shared" si="2"/>
        <v>1988.40379683438</v>
      </c>
      <c r="H61">
        <f t="shared" si="3"/>
        <v>3244.8127893396199</v>
      </c>
      <c r="I61">
        <f t="shared" si="4"/>
        <v>1130.76809325472</v>
      </c>
      <c r="J61">
        <f t="shared" si="5"/>
        <v>8226.7475770125802</v>
      </c>
      <c r="K61">
        <f t="shared" si="6"/>
        <v>4233.5520399633097</v>
      </c>
      <c r="L61">
        <f t="shared" si="7"/>
        <v>3665.4366694392102</v>
      </c>
      <c r="S61" t="s">
        <v>59</v>
      </c>
      <c r="V61">
        <f t="shared" si="0"/>
        <v>72.959123930000004</v>
      </c>
      <c r="W61" s="15">
        <v>43.355308389999998</v>
      </c>
      <c r="X61" s="15">
        <v>29.603815539999999</v>
      </c>
    </row>
    <row r="62" spans="3:24">
      <c r="C62" t="s">
        <v>20</v>
      </c>
      <c r="D62" t="s">
        <v>28</v>
      </c>
      <c r="E62">
        <v>2044</v>
      </c>
      <c r="F62">
        <f t="shared" si="1"/>
        <v>13502.4229942618</v>
      </c>
      <c r="G62">
        <f t="shared" si="2"/>
        <v>1919.1261108595399</v>
      </c>
      <c r="H62">
        <f t="shared" si="3"/>
        <v>3131.7607413477099</v>
      </c>
      <c r="I62">
        <f t="shared" si="4"/>
        <v>1091.3711674393501</v>
      </c>
      <c r="J62">
        <f t="shared" si="5"/>
        <v>7940.1206674573205</v>
      </c>
      <c r="K62">
        <f t="shared" si="6"/>
        <v>4086.0514722971002</v>
      </c>
      <c r="L62">
        <f t="shared" si="7"/>
        <v>3537.7297263372302</v>
      </c>
      <c r="S62" t="s">
        <v>59</v>
      </c>
      <c r="V62">
        <f t="shared" si="0"/>
        <v>70.417165760000003</v>
      </c>
      <c r="W62" s="15">
        <v>41.339811750000003</v>
      </c>
      <c r="X62" s="15">
        <v>29.077354010000001</v>
      </c>
    </row>
    <row r="63" spans="3:24">
      <c r="C63" t="s">
        <v>20</v>
      </c>
      <c r="D63" t="s">
        <v>28</v>
      </c>
      <c r="E63">
        <v>2045</v>
      </c>
      <c r="F63">
        <f t="shared" si="1"/>
        <v>13047.5487453856</v>
      </c>
      <c r="G63">
        <f t="shared" si="2"/>
        <v>1854.4739333543</v>
      </c>
      <c r="H63">
        <f t="shared" si="3"/>
        <v>3026.2569132210201</v>
      </c>
      <c r="I63">
        <f t="shared" si="4"/>
        <v>1054.6046818800501</v>
      </c>
      <c r="J63">
        <f t="shared" si="5"/>
        <v>7672.631163823</v>
      </c>
      <c r="K63">
        <f t="shared" si="6"/>
        <v>3948.3991712900602</v>
      </c>
      <c r="L63">
        <f t="shared" si="7"/>
        <v>3418.5494760459701</v>
      </c>
      <c r="S63" t="s">
        <v>59</v>
      </c>
      <c r="V63">
        <f t="shared" si="0"/>
        <v>68.044928170000006</v>
      </c>
      <c r="W63" s="15">
        <v>39.480399200000001</v>
      </c>
      <c r="X63" s="15">
        <v>28.564528970000001</v>
      </c>
    </row>
    <row r="64" spans="3:24">
      <c r="C64" t="s">
        <v>20</v>
      </c>
      <c r="D64" t="s">
        <v>28</v>
      </c>
      <c r="E64">
        <v>2046</v>
      </c>
      <c r="F64">
        <f t="shared" si="1"/>
        <v>12635.155392725401</v>
      </c>
      <c r="G64">
        <f t="shared" si="2"/>
        <v>1795.85964972746</v>
      </c>
      <c r="H64">
        <f t="shared" si="3"/>
        <v>2930.6061316981099</v>
      </c>
      <c r="I64">
        <f t="shared" si="4"/>
        <v>1021.2718337735899</v>
      </c>
      <c r="J64">
        <f t="shared" si="5"/>
        <v>7430.1226167295599</v>
      </c>
      <c r="K64">
        <f t="shared" si="6"/>
        <v>3823.6022762054499</v>
      </c>
      <c r="L64">
        <f t="shared" si="7"/>
        <v>3310.4995191404601</v>
      </c>
      <c r="S64" t="s">
        <v>59</v>
      </c>
      <c r="V64">
        <f t="shared" si="0"/>
        <v>65.894234839999996</v>
      </c>
      <c r="W64" s="15">
        <v>37.833727089999996</v>
      </c>
      <c r="X64" s="15">
        <v>28.060507749999999</v>
      </c>
    </row>
    <row r="65" spans="3:24">
      <c r="C65" t="s">
        <v>20</v>
      </c>
      <c r="D65" t="s">
        <v>28</v>
      </c>
      <c r="E65">
        <v>2047</v>
      </c>
      <c r="F65">
        <f t="shared" si="1"/>
        <v>12248.112565282299</v>
      </c>
      <c r="G65">
        <f t="shared" si="2"/>
        <v>1740.8484864360601</v>
      </c>
      <c r="H65">
        <f t="shared" si="3"/>
        <v>2840.8351674258802</v>
      </c>
      <c r="I65">
        <f t="shared" si="4"/>
        <v>989.98801289083599</v>
      </c>
      <c r="J65">
        <f t="shared" si="5"/>
        <v>7202.5214850898501</v>
      </c>
      <c r="K65">
        <f t="shared" si="6"/>
        <v>3706.4768598569899</v>
      </c>
      <c r="L65">
        <f t="shared" si="7"/>
        <v>3209.0915780181199</v>
      </c>
      <c r="S65" t="s">
        <v>59</v>
      </c>
      <c r="V65">
        <f t="shared" si="0"/>
        <v>63.875748309999999</v>
      </c>
      <c r="W65" s="15">
        <v>36.281215660000001</v>
      </c>
      <c r="X65" s="15">
        <v>27.594532650000001</v>
      </c>
    </row>
    <row r="66" spans="3:24">
      <c r="C66" t="s">
        <v>20</v>
      </c>
      <c r="D66" t="s">
        <v>28</v>
      </c>
      <c r="E66">
        <v>2048</v>
      </c>
      <c r="F66">
        <f t="shared" si="1"/>
        <v>11868.587128039801</v>
      </c>
      <c r="G66">
        <f t="shared" si="2"/>
        <v>1686.90578469602</v>
      </c>
      <c r="H66">
        <f t="shared" si="3"/>
        <v>2752.80779150943</v>
      </c>
      <c r="I66">
        <f t="shared" si="4"/>
        <v>959.31180613207596</v>
      </c>
      <c r="J66">
        <f t="shared" si="5"/>
        <v>6979.3409663521998</v>
      </c>
      <c r="K66">
        <f t="shared" si="6"/>
        <v>3591.6263273060799</v>
      </c>
      <c r="L66">
        <f t="shared" si="7"/>
        <v>3109.6532459643599</v>
      </c>
      <c r="S66" t="s">
        <v>59</v>
      </c>
      <c r="V66">
        <f t="shared" si="0"/>
        <v>61.896466099999998</v>
      </c>
      <c r="W66" s="15">
        <v>34.744637570000002</v>
      </c>
      <c r="X66" s="15">
        <v>27.15182853</v>
      </c>
    </row>
    <row r="67" spans="3:24">
      <c r="C67" t="s">
        <v>20</v>
      </c>
      <c r="D67" t="s">
        <v>28</v>
      </c>
      <c r="E67">
        <v>2049</v>
      </c>
      <c r="F67">
        <f t="shared" si="1"/>
        <v>11507.964750867801</v>
      </c>
      <c r="G67">
        <f t="shared" si="2"/>
        <v>1635.6498123060801</v>
      </c>
      <c r="H67">
        <f t="shared" si="3"/>
        <v>2669.1648035983799</v>
      </c>
      <c r="I67">
        <f t="shared" si="4"/>
        <v>930.16349216307299</v>
      </c>
      <c r="J67">
        <f t="shared" si="5"/>
        <v>6767.2764212443799</v>
      </c>
      <c r="K67">
        <f t="shared" si="6"/>
        <v>3482.4961663110198</v>
      </c>
      <c r="L67">
        <f t="shared" si="7"/>
        <v>3015.1676485092898</v>
      </c>
      <c r="S67" t="s">
        <v>59</v>
      </c>
      <c r="V67">
        <f t="shared" si="0"/>
        <v>60.015766190000001</v>
      </c>
      <c r="W67" s="15">
        <v>33.282648180000002</v>
      </c>
      <c r="X67" s="15">
        <v>26.733118009999998</v>
      </c>
    </row>
    <row r="68" spans="3:24">
      <c r="C68" t="s">
        <v>20</v>
      </c>
      <c r="D68" t="s">
        <v>28</v>
      </c>
      <c r="E68">
        <v>2050</v>
      </c>
      <c r="F68">
        <f t="shared" si="1"/>
        <v>11163.5195986328</v>
      </c>
      <c r="G68">
        <f t="shared" si="2"/>
        <v>1586.6931409224301</v>
      </c>
      <c r="H68">
        <f t="shared" si="3"/>
        <v>2589.2739717250702</v>
      </c>
      <c r="I68">
        <f t="shared" si="4"/>
        <v>902.32274772237201</v>
      </c>
      <c r="J68">
        <f t="shared" si="5"/>
        <v>6564.7249182120404</v>
      </c>
      <c r="K68">
        <f t="shared" si="6"/>
        <v>3378.26149509584</v>
      </c>
      <c r="L68">
        <f t="shared" si="7"/>
        <v>2924.92059768943</v>
      </c>
      <c r="S68" t="s">
        <v>59</v>
      </c>
      <c r="V68">
        <f t="shared" si="0"/>
        <v>58.219432939999997</v>
      </c>
      <c r="W68" s="15">
        <v>31.862100770000001</v>
      </c>
      <c r="X68" s="15">
        <v>26.357332169999999</v>
      </c>
    </row>
    <row r="110" spans="22:22">
      <c r="V110" s="16" t="s">
        <v>31</v>
      </c>
    </row>
  </sheetData>
  <hyperlinks>
    <hyperlink ref="V110" r:id="rId1" location="a1" xr:uid="{00000000-0004-0000-0B00-000000000000}"/>
  </hyperlinks>
  <pageMargins left="0.7" right="0.7" top="0.75" bottom="0.75" header="0.3" footer="0.3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109"/>
  <sheetViews>
    <sheetView zoomScale="72" zoomScaleNormal="72" workbookViewId="0">
      <selection activeCell="B36" sqref="B36"/>
    </sheetView>
  </sheetViews>
  <sheetFormatPr defaultColWidth="9.1796875" defaultRowHeight="14.5"/>
  <cols>
    <col min="4" max="4" width="13" customWidth="1"/>
    <col min="6" max="6" width="12.7265625" customWidth="1"/>
    <col min="11" max="11" width="12.26953125" customWidth="1"/>
    <col min="12" max="12" width="11.81640625" customWidth="1"/>
    <col min="13" max="13" width="14.26953125" customWidth="1"/>
    <col min="19" max="19" width="14.26953125" customWidth="1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258065.23193920299</v>
      </c>
      <c r="M3" s="4">
        <v>36679.322306079703</v>
      </c>
      <c r="N3" s="4">
        <v>59855.8171698113</v>
      </c>
      <c r="O3" s="4">
        <v>20858.845377358499</v>
      </c>
      <c r="P3" s="4">
        <v>151755.657672956</v>
      </c>
      <c r="Q3" s="4">
        <v>78094.710953878399</v>
      </c>
      <c r="R3" s="4">
        <v>67614.904580712799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256944.09490040399</v>
      </c>
      <c r="M4" s="4">
        <v>36519.972879245302</v>
      </c>
      <c r="N4" s="4">
        <v>59595.779918328903</v>
      </c>
      <c r="O4" s="4">
        <v>20768.226335175201</v>
      </c>
      <c r="P4" s="4">
        <v>151096.371308086</v>
      </c>
      <c r="Q4" s="4">
        <v>77755.436762129393</v>
      </c>
      <c r="R4" s="4">
        <v>67321.158796630698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248352.42145890999</v>
      </c>
      <c r="M5" s="4">
        <v>35298.821324108998</v>
      </c>
      <c r="N5" s="4">
        <v>57603.021611320801</v>
      </c>
      <c r="O5" s="4">
        <v>20073.780258490598</v>
      </c>
      <c r="P5" s="4">
        <v>146044.02448930801</v>
      </c>
      <c r="Q5" s="4">
        <v>75155.457489517794</v>
      </c>
      <c r="R5" s="4">
        <v>65070.079968343802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238190.11268023399</v>
      </c>
      <c r="M6" s="4">
        <v>33854.432259119501</v>
      </c>
      <c r="N6" s="4">
        <v>55245.969126145603</v>
      </c>
      <c r="O6" s="4">
        <v>19252.383180323399</v>
      </c>
      <c r="P6" s="4">
        <v>140068.063138005</v>
      </c>
      <c r="Q6" s="4">
        <v>72080.178573674799</v>
      </c>
      <c r="R6" s="4">
        <v>62407.483642497798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33083.689867086003</v>
      </c>
      <c r="N7" s="4">
        <v>53988.219178706197</v>
      </c>
      <c r="O7" s="4">
        <v>18814.076380458198</v>
      </c>
      <c r="P7" s="4">
        <v>136879.22236217401</v>
      </c>
      <c r="Q7" s="4">
        <v>70439.174854372599</v>
      </c>
      <c r="R7" s="4">
        <v>60986.692035205102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32190.177083018902</v>
      </c>
      <c r="N8" s="4">
        <v>52530.124140970402</v>
      </c>
      <c r="O8" s="4">
        <v>18305.952352156299</v>
      </c>
      <c r="P8" s="4">
        <v>133182.43595336899</v>
      </c>
      <c r="Q8" s="4">
        <v>68536.778130053906</v>
      </c>
      <c r="R8" s="4">
        <v>59339.584677762803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50580.596198652303</v>
      </c>
      <c r="O9" s="4">
        <v>17626.571402560599</v>
      </c>
      <c r="P9" s="4">
        <v>128239.69339254301</v>
      </c>
      <c r="Q9" s="4">
        <v>65993.202111036197</v>
      </c>
      <c r="R9" s="4">
        <v>57137.340150329401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48015.833788140197</v>
      </c>
      <c r="O10" s="4">
        <v>16732.790562533701</v>
      </c>
      <c r="P10" s="4">
        <v>121737.113947709</v>
      </c>
      <c r="Q10" s="4">
        <v>62646.921188230001</v>
      </c>
      <c r="R10" s="4">
        <v>54240.108538454602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27520.262820964399</v>
      </c>
      <c r="N11" s="4">
        <v>44909.439878167097</v>
      </c>
      <c r="O11" s="4">
        <v>15650.2593514825</v>
      </c>
      <c r="P11" s="4">
        <v>113861.307165858</v>
      </c>
      <c r="Q11" s="4">
        <v>58593.966171009299</v>
      </c>
      <c r="R11" s="4">
        <v>50731.033936448002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25575.822482180301</v>
      </c>
      <c r="N12" s="4">
        <v>41736.369654986498</v>
      </c>
      <c r="O12" s="4">
        <v>14544.4924555256</v>
      </c>
      <c r="P12" s="4">
        <v>105816.452357592</v>
      </c>
      <c r="Q12" s="4">
        <v>54454.017647499299</v>
      </c>
      <c r="R12" s="4">
        <v>47146.6397954477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166284.22223905401</v>
      </c>
      <c r="M13" s="4">
        <v>23634.305698951801</v>
      </c>
      <c r="N13" s="4">
        <v>38568.070288948802</v>
      </c>
      <c r="O13" s="4">
        <v>13440.3881309973</v>
      </c>
      <c r="P13" s="4">
        <v>97783.693358849996</v>
      </c>
      <c r="Q13" s="4">
        <v>50320.2937271638</v>
      </c>
      <c r="R13" s="4">
        <v>43567.634956034701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22146.724463731702</v>
      </c>
      <c r="N14" s="4">
        <v>36140.533877627997</v>
      </c>
      <c r="O14" s="4">
        <v>12594.428472506699</v>
      </c>
      <c r="P14" s="4">
        <v>91629.030336208394</v>
      </c>
      <c r="Q14" s="4">
        <v>47153.053459868199</v>
      </c>
      <c r="R14" s="4">
        <v>40825.417898801999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143999.83456012301</v>
      </c>
      <c r="M15" s="4">
        <v>20466.981561844899</v>
      </c>
      <c r="N15" s="4">
        <v>33399.414966307297</v>
      </c>
      <c r="O15" s="4">
        <v>11639.1900640162</v>
      </c>
      <c r="P15" s="4">
        <v>84679.324813566898</v>
      </c>
      <c r="Q15" s="4">
        <v>43576.677775905999</v>
      </c>
      <c r="R15" s="4">
        <v>37728.968758235998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18750.538466247399</v>
      </c>
      <c r="N16" s="4">
        <v>30598.4061784367</v>
      </c>
      <c r="O16" s="4">
        <v>10663.0809409704</v>
      </c>
      <c r="P16" s="4">
        <v>77577.7772806828</v>
      </c>
      <c r="Q16" s="4">
        <v>39922.162943246498</v>
      </c>
      <c r="R16" s="4">
        <v>34564.866238604402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120709.79755831099</v>
      </c>
      <c r="M17" s="4">
        <v>17156.7224955975</v>
      </c>
      <c r="N17" s="4">
        <v>27997.508687870599</v>
      </c>
      <c r="O17" s="4">
        <v>9756.70757304582</v>
      </c>
      <c r="P17" s="4">
        <v>70983.582632884107</v>
      </c>
      <c r="Q17" s="4">
        <v>36528.736082659503</v>
      </c>
      <c r="R17" s="4">
        <v>31626.8153696316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8867.8882173854508</v>
      </c>
      <c r="P18" s="4">
        <v>64517.099784456397</v>
      </c>
      <c r="Q18" s="4">
        <v>33201.030765573501</v>
      </c>
      <c r="R18" s="4">
        <v>28745.666637032002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99638.720330143798</v>
      </c>
      <c r="M19" s="4">
        <v>14161.848574842799</v>
      </c>
      <c r="N19" s="4">
        <v>23110.269377627999</v>
      </c>
      <c r="O19" s="4">
        <v>8053.5787225067397</v>
      </c>
      <c r="P19" s="4">
        <v>58592.703169541797</v>
      </c>
      <c r="Q19" s="4">
        <v>30152.287487646001</v>
      </c>
      <c r="R19" s="4">
        <v>26106.045037690899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12917.424714046099</v>
      </c>
      <c r="N20" s="4">
        <v>21079.533736657701</v>
      </c>
      <c r="O20" s="4">
        <v>7345.8981203503999</v>
      </c>
      <c r="P20" s="4">
        <v>53444.0703828392</v>
      </c>
      <c r="Q20" s="4">
        <v>27502.758663147699</v>
      </c>
      <c r="R20" s="4">
        <v>23812.0658877059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82110.971294639094</v>
      </c>
      <c r="M21" s="4">
        <v>11670.594904821801</v>
      </c>
      <c r="N21" s="4">
        <v>19044.871905121301</v>
      </c>
      <c r="O21" s="4">
        <v>6636.8493002695404</v>
      </c>
      <c r="P21" s="4">
        <v>48285.483315004501</v>
      </c>
      <c r="Q21" s="4">
        <v>24848.107283617901</v>
      </c>
      <c r="R21" s="4">
        <v>21513.651596525899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72480.617881281796</v>
      </c>
      <c r="M22" s="4">
        <v>10301.813709014699</v>
      </c>
      <c r="N22" s="4">
        <v>16811.2014921833</v>
      </c>
      <c r="O22" s="4">
        <v>5858.44900485175</v>
      </c>
      <c r="P22" s="4">
        <v>42622.339136747498</v>
      </c>
      <c r="Q22" s="4">
        <v>21933.806660676899</v>
      </c>
      <c r="R22" s="4">
        <v>18990.431315244099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64377.163923015898</v>
      </c>
      <c r="M23" s="4">
        <v>9150.0537555555602</v>
      </c>
      <c r="N23" s="4">
        <v>14931.681128571399</v>
      </c>
      <c r="O23" s="4">
        <v>5203.4646357142901</v>
      </c>
      <c r="P23" s="4">
        <v>37857.090538095203</v>
      </c>
      <c r="Q23" s="4">
        <v>19481.570496031702</v>
      </c>
      <c r="R23" s="4">
        <v>16867.2694230159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56155.198481731102</v>
      </c>
      <c r="M24" s="4">
        <v>7981.4495303983203</v>
      </c>
      <c r="N24" s="4">
        <v>13024.673134770899</v>
      </c>
      <c r="O24" s="4">
        <v>4538.90124393531</v>
      </c>
      <c r="P24" s="4">
        <v>33022.151079065603</v>
      </c>
      <c r="Q24" s="4">
        <v>16993.470840820599</v>
      </c>
      <c r="R24" s="4">
        <v>14713.056689278201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47819.555051841897</v>
      </c>
      <c r="M25" s="4">
        <v>6796.6880276729598</v>
      </c>
      <c r="N25" s="4">
        <v>11091.298594609199</v>
      </c>
      <c r="O25" s="4">
        <v>3865.1495102425902</v>
      </c>
      <c r="P25" s="4">
        <v>28120.363103504002</v>
      </c>
      <c r="Q25" s="4">
        <v>14470.9703885894</v>
      </c>
      <c r="R25" s="4">
        <v>12529.05952354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39760.185575396798</v>
      </c>
      <c r="M26" s="4">
        <v>5651.1938888888899</v>
      </c>
      <c r="N26" s="4">
        <v>9222.0032142857108</v>
      </c>
      <c r="O26" s="4">
        <v>3213.7283928571401</v>
      </c>
      <c r="P26" s="4">
        <v>23381.038452380999</v>
      </c>
      <c r="Q26" s="4">
        <v>12032.074900793699</v>
      </c>
      <c r="R26" s="4">
        <v>10417.4480753968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4516.0703308595403</v>
      </c>
      <c r="N27" s="4">
        <v>7369.6312542048499</v>
      </c>
      <c r="O27" s="4">
        <v>2568.2048310107798</v>
      </c>
      <c r="P27" s="4">
        <v>18684.620654600199</v>
      </c>
      <c r="Q27" s="4">
        <v>9615.2596330113793</v>
      </c>
      <c r="R27" s="4">
        <v>8324.9538241943701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23685.140967922998</v>
      </c>
      <c r="M28" s="4">
        <v>3366.4159751362699</v>
      </c>
      <c r="N28" s="4">
        <v>5493.5469484366604</v>
      </c>
      <c r="O28" s="4">
        <v>1914.41787597035</v>
      </c>
      <c r="P28" s="4">
        <v>13928.083677349499</v>
      </c>
      <c r="Q28" s="4">
        <v>7167.5065404687002</v>
      </c>
      <c r="R28" s="4">
        <v>6205.6734047154796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15786.646221180001</v>
      </c>
      <c r="M29" s="4">
        <v>2243.7872801677199</v>
      </c>
      <c r="N29" s="4">
        <v>3661.5649571967701</v>
      </c>
      <c r="O29" s="4">
        <v>1275.9999093261499</v>
      </c>
      <c r="P29" s="4">
        <v>9283.3616591554401</v>
      </c>
      <c r="Q29" s="4">
        <v>4777.2943465109302</v>
      </c>
      <c r="R29" s="4">
        <v>4136.2122664630097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7867.9100943650801</v>
      </c>
      <c r="M30" s="4">
        <v>1118.2816377777799</v>
      </c>
      <c r="N30" s="4">
        <v>1824.8881671428601</v>
      </c>
      <c r="O30" s="4">
        <v>635.94587642857198</v>
      </c>
      <c r="P30" s="4">
        <v>4626.7366661904798</v>
      </c>
      <c r="Q30" s="4">
        <v>2380.9567837301602</v>
      </c>
      <c r="R30" s="4">
        <v>2061.4477443650799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2:23" ht="23.5">
      <c r="E34" s="5" t="s">
        <v>22</v>
      </c>
      <c r="F34" s="25" t="s">
        <v>32</v>
      </c>
      <c r="G34" s="26" t="s">
        <v>33</v>
      </c>
      <c r="M34" s="27" t="s">
        <v>34</v>
      </c>
    </row>
    <row r="36" spans="2:23">
      <c r="B36" s="6"/>
      <c r="I36" s="10"/>
      <c r="J36" s="11"/>
      <c r="K36" s="11"/>
      <c r="L36" s="11"/>
      <c r="M36" s="11"/>
      <c r="N36" s="11"/>
      <c r="O36" s="11"/>
      <c r="P36" s="11"/>
    </row>
    <row r="37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8" t="s">
        <v>35</v>
      </c>
      <c r="W37" s="18" t="s">
        <v>36</v>
      </c>
    </row>
    <row r="38" spans="2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5631.3102148115304</v>
      </c>
      <c r="H38">
        <f>V38*N2*1000/SUM(L2:R2)</f>
        <v>9189.5556802144201</v>
      </c>
      <c r="I38">
        <f>V38*O2*1000/SUM(L2:R2)</f>
        <v>3202.4209188626</v>
      </c>
      <c r="J38">
        <f>V38*P2*1000/SUM(L2:R2)</f>
        <v>23298.772482159799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5">
        <f>W38*1.345</f>
        <v>103.31288355635</v>
      </c>
      <c r="W38" s="15">
        <v>76.812552830000001</v>
      </c>
    </row>
    <row r="39" spans="2:23">
      <c r="C39" t="s">
        <v>20</v>
      </c>
      <c r="D39" t="s">
        <v>28</v>
      </c>
      <c r="E39">
        <v>2022</v>
      </c>
      <c r="F39">
        <f>F38*V39/V38</f>
        <v>38276.164786531503</v>
      </c>
      <c r="G39">
        <f>G38*V39/V38</f>
        <v>5440.2670762582802</v>
      </c>
      <c r="H39">
        <f>H38*V39/V38</f>
        <v>8877.7984705972995</v>
      </c>
      <c r="I39">
        <f>I38*V39/V38</f>
        <v>3093.7782549051199</v>
      </c>
      <c r="J39">
        <f>J38*V39/V38</f>
        <v>22508.357738585099</v>
      </c>
      <c r="K39">
        <f>K38*V39/V38</f>
        <v>11582.9862200554</v>
      </c>
      <c r="L39">
        <f>L38*V39/V38</f>
        <v>10028.6241982673</v>
      </c>
      <c r="S39" t="s">
        <v>37</v>
      </c>
      <c r="V39" s="15">
        <f t="shared" ref="V39:V67" si="0">W39*1.345</f>
        <v>99.807976745199994</v>
      </c>
      <c r="W39" s="15">
        <v>74.206674160000006</v>
      </c>
    </row>
    <row r="40" spans="2:23">
      <c r="C40" t="s">
        <v>20</v>
      </c>
      <c r="D40" t="s">
        <v>28</v>
      </c>
      <c r="E40">
        <v>2023</v>
      </c>
      <c r="F40">
        <f t="shared" ref="F40:F67" si="1">F39*V40/V39</f>
        <v>39156.386843606102</v>
      </c>
      <c r="G40">
        <f t="shared" ref="G40:G67" si="2">G39*V40/V39</f>
        <v>5565.3747798018903</v>
      </c>
      <c r="H40">
        <f t="shared" ref="H40:H67" si="3">H39*V40/V39</f>
        <v>9081.9577450613197</v>
      </c>
      <c r="I40">
        <f t="shared" ref="I40:I67" si="4">I39*V40/V39</f>
        <v>3164.9246687334899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5">
        <f t="shared" si="0"/>
        <v>102.10322192175001</v>
      </c>
      <c r="W40" s="15">
        <v>75.913176149999998</v>
      </c>
    </row>
    <row r="41" spans="2:23">
      <c r="C41" t="s">
        <v>20</v>
      </c>
      <c r="D41" t="s">
        <v>28</v>
      </c>
      <c r="E41">
        <v>2024</v>
      </c>
      <c r="F41">
        <f t="shared" si="1"/>
        <v>38466.193365657498</v>
      </c>
      <c r="G41">
        <f t="shared" si="2"/>
        <v>5467.2762144081798</v>
      </c>
      <c r="H41">
        <f t="shared" si="3"/>
        <v>8921.8738224133394</v>
      </c>
      <c r="I41">
        <f t="shared" si="4"/>
        <v>3109.1378472046499</v>
      </c>
      <c r="J41">
        <f t="shared" si="5"/>
        <v>22620.104337633798</v>
      </c>
      <c r="K41">
        <f t="shared" si="6"/>
        <v>11640.4919400174</v>
      </c>
      <c r="L41">
        <f t="shared" si="7"/>
        <v>10078.413021615101</v>
      </c>
      <c r="S41" t="s">
        <v>37</v>
      </c>
      <c r="V41" s="15">
        <f t="shared" si="0"/>
        <v>100.30349054894999</v>
      </c>
      <c r="W41" s="15">
        <v>74.575085909999999</v>
      </c>
    </row>
    <row r="42" spans="2:23">
      <c r="C42" t="s">
        <v>20</v>
      </c>
      <c r="D42" t="s">
        <v>28</v>
      </c>
      <c r="E42">
        <v>2025</v>
      </c>
      <c r="F42">
        <f t="shared" si="1"/>
        <v>37219.520613727604</v>
      </c>
      <c r="G42">
        <f t="shared" si="2"/>
        <v>5290.0841481440302</v>
      </c>
      <c r="H42">
        <f t="shared" si="3"/>
        <v>8632.7197362570096</v>
      </c>
      <c r="I42">
        <f t="shared" si="4"/>
        <v>3008.37202930168</v>
      </c>
      <c r="J42">
        <f t="shared" si="5"/>
        <v>21886.996503035502</v>
      </c>
      <c r="K42">
        <f t="shared" si="6"/>
        <v>11263.228612119799</v>
      </c>
      <c r="L42">
        <f t="shared" si="7"/>
        <v>9751.7759983643991</v>
      </c>
      <c r="S42" t="s">
        <v>37</v>
      </c>
      <c r="V42" s="15">
        <f t="shared" si="0"/>
        <v>97.052697640950001</v>
      </c>
      <c r="W42" s="15">
        <v>72.158139509999998</v>
      </c>
    </row>
    <row r="43" spans="2:23">
      <c r="C43" t="s">
        <v>20</v>
      </c>
      <c r="D43" t="s">
        <v>28</v>
      </c>
      <c r="E43">
        <v>2026</v>
      </c>
      <c r="F43">
        <f t="shared" si="1"/>
        <v>35928.123297373699</v>
      </c>
      <c r="G43">
        <f t="shared" si="2"/>
        <v>5106.5352909972798</v>
      </c>
      <c r="H43">
        <f t="shared" si="3"/>
        <v>8333.1922056384101</v>
      </c>
      <c r="I43">
        <f t="shared" si="4"/>
        <v>2903.9912231770199</v>
      </c>
      <c r="J43">
        <f t="shared" si="5"/>
        <v>21127.588319345901</v>
      </c>
      <c r="K43">
        <f t="shared" si="6"/>
        <v>10872.430908029901</v>
      </c>
      <c r="L43">
        <f t="shared" si="7"/>
        <v>9413.4208248878294</v>
      </c>
      <c r="S43" t="s">
        <v>37</v>
      </c>
      <c r="V43" s="15">
        <f t="shared" si="0"/>
        <v>93.685282069449997</v>
      </c>
      <c r="W43" s="15">
        <v>69.65448481</v>
      </c>
    </row>
    <row r="44" spans="2:23">
      <c r="C44" t="s">
        <v>20</v>
      </c>
      <c r="D44" t="s">
        <v>28</v>
      </c>
      <c r="E44">
        <v>2027</v>
      </c>
      <c r="F44">
        <f t="shared" si="1"/>
        <v>35086.732145932001</v>
      </c>
      <c r="G44">
        <f t="shared" si="2"/>
        <v>4986.9467009446598</v>
      </c>
      <c r="H44">
        <f t="shared" si="3"/>
        <v>8138.0393965964904</v>
      </c>
      <c r="I44">
        <f t="shared" si="4"/>
        <v>2835.9834260866601</v>
      </c>
      <c r="J44">
        <f t="shared" si="5"/>
        <v>20632.806955007301</v>
      </c>
      <c r="K44">
        <f t="shared" si="6"/>
        <v>10617.8123440443</v>
      </c>
      <c r="L44">
        <f t="shared" si="7"/>
        <v>9192.9704294886305</v>
      </c>
      <c r="S44" t="s">
        <v>37</v>
      </c>
      <c r="V44" s="15">
        <f t="shared" si="0"/>
        <v>91.491291398100003</v>
      </c>
      <c r="W44" s="15">
        <v>68.023264979999993</v>
      </c>
    </row>
    <row r="45" spans="2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4793.5618121035704</v>
      </c>
      <c r="H45">
        <f t="shared" si="3"/>
        <v>7822.4607593118599</v>
      </c>
      <c r="I45">
        <f t="shared" si="4"/>
        <v>2726.0090524874699</v>
      </c>
      <c r="J45">
        <f t="shared" si="5"/>
        <v>19832.703541285598</v>
      </c>
      <c r="K45">
        <f t="shared" si="6"/>
        <v>10206.0725395062</v>
      </c>
      <c r="L45">
        <f t="shared" si="7"/>
        <v>8836.4834503337697</v>
      </c>
      <c r="S45" t="s">
        <v>37</v>
      </c>
      <c r="V45" s="15">
        <f t="shared" si="0"/>
        <v>87.943422475899993</v>
      </c>
      <c r="W45" s="15">
        <v>65.385444219999997</v>
      </c>
    </row>
    <row r="46" spans="2:23">
      <c r="C46" t="s">
        <v>20</v>
      </c>
      <c r="D46" t="s">
        <v>28</v>
      </c>
      <c r="E46">
        <v>2029</v>
      </c>
      <c r="F46">
        <f t="shared" si="1"/>
        <v>31444.088293943001</v>
      </c>
      <c r="G46">
        <f t="shared" si="2"/>
        <v>4469.21051893606</v>
      </c>
      <c r="H46">
        <f t="shared" si="3"/>
        <v>7293.1622204615896</v>
      </c>
      <c r="I46">
        <f t="shared" si="4"/>
        <v>2541.5565313729799</v>
      </c>
      <c r="J46">
        <f t="shared" si="5"/>
        <v>18490.744619554102</v>
      </c>
      <c r="K46">
        <f t="shared" si="6"/>
        <v>9515.4894290534194</v>
      </c>
      <c r="L46">
        <f t="shared" si="7"/>
        <v>8238.5721379288298</v>
      </c>
      <c r="S46" t="s">
        <v>37</v>
      </c>
      <c r="V46" s="15">
        <f t="shared" si="0"/>
        <v>81.99282375125</v>
      </c>
      <c r="W46" s="15">
        <v>60.961207250000001</v>
      </c>
    </row>
    <row r="47" spans="2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4145.2774149167699</v>
      </c>
      <c r="H47">
        <f t="shared" si="3"/>
        <v>6764.5461111553896</v>
      </c>
      <c r="I47">
        <f t="shared" si="4"/>
        <v>2357.3418266147601</v>
      </c>
      <c r="J47">
        <f t="shared" si="5"/>
        <v>17150.5158979798</v>
      </c>
      <c r="K47">
        <f t="shared" si="6"/>
        <v>8825.7966938475201</v>
      </c>
      <c r="L47">
        <f t="shared" si="7"/>
        <v>7641.4317181570104</v>
      </c>
      <c r="S47" t="s">
        <v>37</v>
      </c>
      <c r="V47" s="15">
        <f t="shared" si="0"/>
        <v>76.04989718905</v>
      </c>
      <c r="W47" s="15">
        <v>56.542674490000003</v>
      </c>
    </row>
    <row r="48" spans="2:23">
      <c r="C48" t="s">
        <v>20</v>
      </c>
      <c r="D48" t="s">
        <v>28</v>
      </c>
      <c r="E48">
        <v>2031</v>
      </c>
      <c r="F48">
        <f t="shared" si="1"/>
        <v>28092.239151460799</v>
      </c>
      <c r="G48">
        <f t="shared" si="2"/>
        <v>3992.8055646746302</v>
      </c>
      <c r="H48">
        <f t="shared" si="3"/>
        <v>6515.73215773827</v>
      </c>
      <c r="I48">
        <f t="shared" si="4"/>
        <v>2270.6339337572799</v>
      </c>
      <c r="J48">
        <f t="shared" si="5"/>
        <v>16519.684561538499</v>
      </c>
      <c r="K48">
        <f t="shared" si="6"/>
        <v>8501.1656940187895</v>
      </c>
      <c r="L48">
        <f t="shared" si="7"/>
        <v>7360.3641041117498</v>
      </c>
      <c r="S48" t="s">
        <v>37</v>
      </c>
      <c r="V48" s="15">
        <f t="shared" si="0"/>
        <v>73.252625167299996</v>
      </c>
      <c r="W48" s="15">
        <v>54.462918340000002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26624.020723669499</v>
      </c>
      <c r="G49">
        <f t="shared" si="2"/>
        <v>3784.1247729073398</v>
      </c>
      <c r="H49">
        <f t="shared" si="3"/>
        <v>6175.1926239202103</v>
      </c>
      <c r="I49">
        <f t="shared" si="4"/>
        <v>2151.9610659115901</v>
      </c>
      <c r="J49">
        <f t="shared" si="5"/>
        <v>15656.2964505452</v>
      </c>
      <c r="K49">
        <f t="shared" si="6"/>
        <v>8056.8590631955703</v>
      </c>
      <c r="L49">
        <f t="shared" si="7"/>
        <v>6975.68055665061</v>
      </c>
      <c r="S49" t="s">
        <v>37</v>
      </c>
      <c r="V49" s="15">
        <f t="shared" si="0"/>
        <v>69.4241352568</v>
      </c>
      <c r="W49" s="15">
        <v>51.616457439999998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25410.127155333601</v>
      </c>
      <c r="G50">
        <f t="shared" si="2"/>
        <v>3611.5916769002101</v>
      </c>
      <c r="H50">
        <f t="shared" si="3"/>
        <v>5893.6413628536302</v>
      </c>
      <c r="I50">
        <f t="shared" si="4"/>
        <v>2053.8447173580898</v>
      </c>
      <c r="J50">
        <f t="shared" si="5"/>
        <v>14942.464465416801</v>
      </c>
      <c r="K50">
        <f t="shared" si="6"/>
        <v>7689.5152461474199</v>
      </c>
      <c r="L50">
        <f t="shared" si="7"/>
        <v>6657.6319098902204</v>
      </c>
      <c r="S50" t="s">
        <v>37</v>
      </c>
      <c r="V50" s="15">
        <f t="shared" si="0"/>
        <v>66.258816533900003</v>
      </c>
      <c r="W50" s="15">
        <v>49.263060619999997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3433.2198247402498</v>
      </c>
      <c r="H51">
        <f t="shared" si="3"/>
        <v>5602.5620216915104</v>
      </c>
      <c r="I51">
        <f t="shared" si="4"/>
        <v>1952.4079772561299</v>
      </c>
      <c r="J51">
        <f t="shared" si="5"/>
        <v>14204.475428733</v>
      </c>
      <c r="K51">
        <f t="shared" si="6"/>
        <v>7309.7400114661996</v>
      </c>
      <c r="L51">
        <f t="shared" si="7"/>
        <v>6328.8200615404103</v>
      </c>
      <c r="S51" t="s">
        <v>37</v>
      </c>
      <c r="V51" s="15">
        <f t="shared" si="0"/>
        <v>62.986379092349999</v>
      </c>
      <c r="W51" s="15">
        <v>46.830021629999997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23437.045836592799</v>
      </c>
      <c r="G52">
        <f t="shared" si="2"/>
        <v>3331.15372296751</v>
      </c>
      <c r="H52">
        <f t="shared" si="3"/>
        <v>5436.00360286455</v>
      </c>
      <c r="I52">
        <f t="shared" si="4"/>
        <v>1894.3648919073501</v>
      </c>
      <c r="J52">
        <f t="shared" si="5"/>
        <v>13782.190952717199</v>
      </c>
      <c r="K52">
        <f t="shared" si="6"/>
        <v>7092.42894313136</v>
      </c>
      <c r="L52">
        <f t="shared" si="7"/>
        <v>6140.67073656922</v>
      </c>
      <c r="S52" t="s">
        <v>37</v>
      </c>
      <c r="V52" s="15">
        <f t="shared" si="0"/>
        <v>61.11385868675</v>
      </c>
      <c r="W52" s="15">
        <v>45.437813149999997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21869.168040955301</v>
      </c>
      <c r="G53">
        <f t="shared" si="2"/>
        <v>3108.3081479530401</v>
      </c>
      <c r="H53">
        <f t="shared" si="3"/>
        <v>5072.3490106706204</v>
      </c>
      <c r="I53">
        <f t="shared" si="4"/>
        <v>1767.63677644582</v>
      </c>
      <c r="J53">
        <f t="shared" si="5"/>
        <v>12860.1979967508</v>
      </c>
      <c r="K53">
        <f t="shared" si="6"/>
        <v>6617.9637765483703</v>
      </c>
      <c r="L53">
        <f t="shared" si="7"/>
        <v>5729.87573427607</v>
      </c>
      <c r="S53" t="s">
        <v>37</v>
      </c>
      <c r="V53" s="15">
        <f t="shared" si="0"/>
        <v>57.025499483600001</v>
      </c>
      <c r="W53" s="15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20395.606601874399</v>
      </c>
      <c r="G54">
        <f t="shared" si="2"/>
        <v>2898.8679434136302</v>
      </c>
      <c r="H54">
        <f t="shared" si="3"/>
        <v>4730.57021535081</v>
      </c>
      <c r="I54">
        <f t="shared" si="4"/>
        <v>1648.5320447434599</v>
      </c>
      <c r="J54">
        <f t="shared" si="5"/>
        <v>11993.667919727801</v>
      </c>
      <c r="K54">
        <f t="shared" si="6"/>
        <v>6172.0402641361597</v>
      </c>
      <c r="L54">
        <f t="shared" si="7"/>
        <v>5343.7922803036899</v>
      </c>
      <c r="S54" t="s">
        <v>37</v>
      </c>
      <c r="V54" s="15">
        <f t="shared" si="0"/>
        <v>53.183077269549997</v>
      </c>
      <c r="W54" s="15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18869.472580672002</v>
      </c>
      <c r="G55">
        <f t="shared" si="2"/>
        <v>2681.9554936995801</v>
      </c>
      <c r="H55">
        <f t="shared" si="3"/>
        <v>4376.5977012570102</v>
      </c>
      <c r="I55">
        <f t="shared" si="4"/>
        <v>1525.1779868016899</v>
      </c>
      <c r="J55">
        <f t="shared" si="5"/>
        <v>11096.2224547021</v>
      </c>
      <c r="K55">
        <f t="shared" si="6"/>
        <v>5710.2074385087199</v>
      </c>
      <c r="L55">
        <f t="shared" si="7"/>
        <v>4943.9344403088398</v>
      </c>
      <c r="S55" t="s">
        <v>37</v>
      </c>
      <c r="V55" s="15">
        <f t="shared" si="0"/>
        <v>49.203568095949997</v>
      </c>
      <c r="W55" s="15">
        <v>36.582578509999998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17375.574806845201</v>
      </c>
      <c r="G56">
        <f t="shared" si="2"/>
        <v>2469.6248456429798</v>
      </c>
      <c r="H56">
        <f t="shared" si="3"/>
        <v>4030.1020832745298</v>
      </c>
      <c r="I56">
        <f t="shared" si="4"/>
        <v>1404.4295138683999</v>
      </c>
      <c r="J56">
        <f t="shared" si="5"/>
        <v>10217.733564665699</v>
      </c>
      <c r="K56">
        <f t="shared" si="6"/>
        <v>5258.1298224541397</v>
      </c>
      <c r="L56">
        <f t="shared" si="7"/>
        <v>4552.5227236990004</v>
      </c>
      <c r="S56" t="s">
        <v>37</v>
      </c>
      <c r="V56" s="15">
        <f t="shared" si="0"/>
        <v>45.308117360449998</v>
      </c>
      <c r="W56" s="15">
        <v>33.686332610000001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15508.536859494299</v>
      </c>
      <c r="G57">
        <f t="shared" si="2"/>
        <v>2204.2590460195001</v>
      </c>
      <c r="H57">
        <f t="shared" si="3"/>
        <v>3597.0600915812702</v>
      </c>
      <c r="I57">
        <f t="shared" si="4"/>
        <v>1253.52094100559</v>
      </c>
      <c r="J57">
        <f t="shared" si="5"/>
        <v>9119.8190200696808</v>
      </c>
      <c r="K57">
        <f t="shared" si="6"/>
        <v>4693.1339578711804</v>
      </c>
      <c r="L57">
        <f t="shared" si="7"/>
        <v>4063.3456590084702</v>
      </c>
      <c r="S57" t="s">
        <v>37</v>
      </c>
      <c r="V57" s="15">
        <f t="shared" si="0"/>
        <v>40.439675575050003</v>
      </c>
      <c r="W57" s="15">
        <v>30.066673290000001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3236.6657977677901</v>
      </c>
      <c r="I58">
        <f t="shared" si="4"/>
        <v>1127.9289901312</v>
      </c>
      <c r="J58">
        <f t="shared" si="5"/>
        <v>8206.0920731284405</v>
      </c>
      <c r="K58">
        <f t="shared" si="6"/>
        <v>4222.9225475926596</v>
      </c>
      <c r="L58">
        <f t="shared" si="7"/>
        <v>3656.2335863673202</v>
      </c>
      <c r="S58" t="s">
        <v>37</v>
      </c>
      <c r="V58" s="15">
        <f t="shared" si="0"/>
        <v>36.387970029450003</v>
      </c>
      <c r="W58" s="15">
        <v>27.054252810000001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1869.9434699656199</v>
      </c>
      <c r="H59">
        <f t="shared" si="3"/>
        <v>3051.5011570318002</v>
      </c>
      <c r="I59">
        <f t="shared" si="4"/>
        <v>1063.4019183595699</v>
      </c>
      <c r="J59">
        <f t="shared" si="5"/>
        <v>7736.6342466159904</v>
      </c>
      <c r="K59">
        <f t="shared" si="6"/>
        <v>3981.33568467954</v>
      </c>
      <c r="L59">
        <f t="shared" si="7"/>
        <v>3447.0661218322298</v>
      </c>
      <c r="S59" t="s">
        <v>37</v>
      </c>
      <c r="V59" s="15">
        <f t="shared" si="0"/>
        <v>34.306270583600003</v>
      </c>
      <c r="W59" s="15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1787.9592865796701</v>
      </c>
      <c r="H60">
        <f t="shared" si="3"/>
        <v>2917.7137808470302</v>
      </c>
      <c r="I60">
        <f t="shared" si="4"/>
        <v>1016.77904484063</v>
      </c>
      <c r="J60">
        <f t="shared" si="5"/>
        <v>7397.4359494202599</v>
      </c>
      <c r="K60">
        <f t="shared" si="6"/>
        <v>3806.7814480748302</v>
      </c>
      <c r="L60">
        <f t="shared" si="7"/>
        <v>3295.9359376235002</v>
      </c>
      <c r="S60" t="s">
        <v>37</v>
      </c>
      <c r="V60" s="15">
        <f t="shared" si="0"/>
        <v>32.802176142249998</v>
      </c>
      <c r="W60" s="15">
        <v>24.388235049999999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2780.7758975441998</v>
      </c>
      <c r="I61">
        <f t="shared" si="4"/>
        <v>969.05826732601099</v>
      </c>
      <c r="J61">
        <f t="shared" si="5"/>
        <v>7050.2500028646</v>
      </c>
      <c r="K61">
        <f t="shared" si="6"/>
        <v>3628.1167013413401</v>
      </c>
      <c r="L61">
        <f t="shared" si="7"/>
        <v>3141.2468472258602</v>
      </c>
      <c r="S61" t="s">
        <v>37</v>
      </c>
      <c r="V61" s="15">
        <f t="shared" si="0"/>
        <v>31.262662363299999</v>
      </c>
      <c r="W61" s="15">
        <v>23.243615139999999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2694.9616262939298</v>
      </c>
      <c r="I62">
        <f t="shared" si="4"/>
        <v>939.15329401152303</v>
      </c>
      <c r="J62">
        <f t="shared" si="5"/>
        <v>6832.6804868664403</v>
      </c>
      <c r="K62">
        <f t="shared" si="6"/>
        <v>3516.1536369996602</v>
      </c>
      <c r="L62">
        <f t="shared" si="7"/>
        <v>3044.3085037764799</v>
      </c>
      <c r="S62" t="s">
        <v>37</v>
      </c>
      <c r="V62" s="15">
        <f t="shared" si="0"/>
        <v>30.297901919849998</v>
      </c>
      <c r="W62" s="15">
        <v>22.526321129999999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11181.736081773999</v>
      </c>
      <c r="G63">
        <f t="shared" si="2"/>
        <v>1589.2822857343799</v>
      </c>
      <c r="H63">
        <f t="shared" si="3"/>
        <v>2593.4991146324801</v>
      </c>
      <c r="I63">
        <f t="shared" si="4"/>
        <v>903.79514600828895</v>
      </c>
      <c r="J63">
        <f t="shared" si="5"/>
        <v>6575.4371492197197</v>
      </c>
      <c r="K63">
        <f t="shared" si="6"/>
        <v>3383.7740973740301</v>
      </c>
      <c r="L63">
        <f t="shared" si="7"/>
        <v>2929.69344430706</v>
      </c>
      <c r="S63" t="s">
        <v>37</v>
      </c>
      <c r="V63" s="15">
        <f t="shared" si="0"/>
        <v>29.157217319050002</v>
      </c>
      <c r="W63" s="15">
        <v>21.678228489999999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1526.7192717492701</v>
      </c>
      <c r="H64">
        <f t="shared" si="3"/>
        <v>2491.40452587655</v>
      </c>
      <c r="I64">
        <f t="shared" si="4"/>
        <v>868.21672871455598</v>
      </c>
      <c r="J64">
        <f t="shared" si="5"/>
        <v>6316.5912726769102</v>
      </c>
      <c r="K64">
        <f t="shared" si="6"/>
        <v>3250.5698780375901</v>
      </c>
      <c r="L64">
        <f t="shared" si="7"/>
        <v>2814.3643718235098</v>
      </c>
      <c r="S64" t="s">
        <v>37</v>
      </c>
      <c r="V64" s="15">
        <f t="shared" si="0"/>
        <v>28.009426639400001</v>
      </c>
      <c r="W64" s="15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10422.056975638799</v>
      </c>
      <c r="G65">
        <f t="shared" si="2"/>
        <v>1481.30759044612</v>
      </c>
      <c r="H65">
        <f t="shared" si="3"/>
        <v>2417.2986503433999</v>
      </c>
      <c r="I65">
        <f t="shared" si="4"/>
        <v>842.39195390754799</v>
      </c>
      <c r="J65">
        <f t="shared" si="5"/>
        <v>6128.7066791534598</v>
      </c>
      <c r="K65">
        <f t="shared" si="6"/>
        <v>3153.8829192190801</v>
      </c>
      <c r="L65">
        <f t="shared" si="7"/>
        <v>2730.6521790916099</v>
      </c>
      <c r="S65" t="s">
        <v>37</v>
      </c>
      <c r="V65" s="15">
        <f t="shared" si="0"/>
        <v>27.176296947800001</v>
      </c>
      <c r="W65" s="15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10079.957140397901</v>
      </c>
      <c r="G66">
        <f t="shared" si="2"/>
        <v>1432.6842636098499</v>
      </c>
      <c r="H66">
        <f t="shared" si="3"/>
        <v>2337.9517928138798</v>
      </c>
      <c r="I66">
        <f t="shared" si="4"/>
        <v>814.74077628362602</v>
      </c>
      <c r="J66">
        <f t="shared" si="5"/>
        <v>5927.5343433968101</v>
      </c>
      <c r="K66">
        <f t="shared" si="6"/>
        <v>3050.3579788396601</v>
      </c>
      <c r="L66">
        <f t="shared" si="7"/>
        <v>2641.0196178082701</v>
      </c>
      <c r="S66" t="s">
        <v>37</v>
      </c>
      <c r="V66" s="15">
        <f t="shared" si="0"/>
        <v>26.284245913149999</v>
      </c>
      <c r="W66" s="15">
        <v>19.542190269999999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9852.2882932053199</v>
      </c>
      <c r="G67">
        <f t="shared" si="2"/>
        <v>1400.3252396434</v>
      </c>
      <c r="H67">
        <f t="shared" si="3"/>
        <v>2285.1461328246601</v>
      </c>
      <c r="I67">
        <f t="shared" si="4"/>
        <v>796.33880386314001</v>
      </c>
      <c r="J67">
        <f t="shared" si="5"/>
        <v>5793.6533266564702</v>
      </c>
      <c r="K67">
        <f t="shared" si="6"/>
        <v>2981.4617052847002</v>
      </c>
      <c r="L67">
        <f t="shared" si="7"/>
        <v>2581.3687796723002</v>
      </c>
      <c r="S67" t="s">
        <v>37</v>
      </c>
      <c r="V67" s="15">
        <f t="shared" si="0"/>
        <v>25.69058228115</v>
      </c>
      <c r="W67" s="15">
        <v>19.100804669999999</v>
      </c>
    </row>
    <row r="109" spans="22:22">
      <c r="V109" s="16" t="s">
        <v>31</v>
      </c>
    </row>
  </sheetData>
  <hyperlinks>
    <hyperlink ref="V109" r:id="rId1" location="a1" xr:uid="{00000000-0004-0000-0100-000000000000}"/>
  </hyperlinks>
  <pageMargins left="0.7" right="0.7" top="0.75" bottom="0.75" header="0.3" footer="0.3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V250"/>
  <sheetViews>
    <sheetView topLeftCell="A7" workbookViewId="0">
      <selection activeCell="Q16" sqref="Q16"/>
    </sheetView>
  </sheetViews>
  <sheetFormatPr defaultColWidth="8.7265625" defaultRowHeight="14.5"/>
  <sheetData>
    <row r="3" spans="1:22">
      <c r="A3" t="s">
        <v>38</v>
      </c>
    </row>
    <row r="4" spans="1:22">
      <c r="B4" s="23"/>
    </row>
    <row r="10" spans="1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1:22">
      <c r="B11" t="s">
        <v>18</v>
      </c>
      <c r="I11">
        <v>2021</v>
      </c>
      <c r="J11" t="s">
        <v>20</v>
      </c>
      <c r="K11">
        <v>653125.11399999994</v>
      </c>
      <c r="N11" t="s">
        <v>18</v>
      </c>
      <c r="S11" s="24" t="s">
        <v>40</v>
      </c>
      <c r="U11">
        <v>2021</v>
      </c>
      <c r="V11">
        <v>-1</v>
      </c>
    </row>
    <row r="12" spans="1:22">
      <c r="I12">
        <v>2022</v>
      </c>
      <c r="J12" t="s">
        <v>20</v>
      </c>
      <c r="K12">
        <v>672924.49</v>
      </c>
      <c r="S12" s="24" t="s">
        <v>40</v>
      </c>
      <c r="U12">
        <v>2022</v>
      </c>
      <c r="V12">
        <v>-1</v>
      </c>
    </row>
    <row r="13" spans="1:22">
      <c r="I13">
        <v>2023</v>
      </c>
      <c r="J13" t="s">
        <v>20</v>
      </c>
      <c r="K13">
        <v>670001.04090000002</v>
      </c>
      <c r="S13" s="24" t="s">
        <v>40</v>
      </c>
      <c r="U13">
        <v>2023</v>
      </c>
      <c r="V13">
        <v>-1</v>
      </c>
    </row>
    <row r="14" spans="1:22">
      <c r="I14">
        <v>2024</v>
      </c>
      <c r="J14" t="s">
        <v>20</v>
      </c>
      <c r="K14">
        <v>647597.60660000006</v>
      </c>
      <c r="S14" s="24" t="s">
        <v>40</v>
      </c>
      <c r="U14">
        <v>2024</v>
      </c>
      <c r="V14">
        <v>-1</v>
      </c>
    </row>
    <row r="15" spans="1:22">
      <c r="I15">
        <v>2025</v>
      </c>
      <c r="J15" t="s">
        <v>20</v>
      </c>
      <c r="K15">
        <v>621098.6226</v>
      </c>
      <c r="S15" s="24" t="s">
        <v>40</v>
      </c>
      <c r="U15">
        <v>2025</v>
      </c>
      <c r="V15">
        <v>-1</v>
      </c>
    </row>
    <row r="16" spans="1:22">
      <c r="I16">
        <v>2026</v>
      </c>
      <c r="J16" t="s">
        <v>20</v>
      </c>
      <c r="K16">
        <v>606958.46409999998</v>
      </c>
      <c r="S16" s="24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590565.94110000005</v>
      </c>
      <c r="S17" s="24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4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539814.37379999994</v>
      </c>
      <c r="S19" s="24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504890.97560000001</v>
      </c>
      <c r="S20" s="24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469217.97399999999</v>
      </c>
      <c r="S21" s="24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433598.60840000003</v>
      </c>
      <c r="S22" s="24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406307.21419999999</v>
      </c>
      <c r="S23" s="24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375490.39250000002</v>
      </c>
      <c r="S24" s="24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4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314759.87040000001</v>
      </c>
      <c r="S26" s="24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286085.78509999998</v>
      </c>
      <c r="S27" s="24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259815.45269999999</v>
      </c>
      <c r="S28" s="24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236985.06109999999</v>
      </c>
      <c r="S29" s="24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214110.52960000001</v>
      </c>
      <c r="S30" s="24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188998.65919999999</v>
      </c>
      <c r="S31" s="24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167868.29389999999</v>
      </c>
      <c r="S32" s="24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146428.90100000001</v>
      </c>
      <c r="S33" s="24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4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4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82852.521070000003</v>
      </c>
      <c r="S36" s="24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61760.785389999997</v>
      </c>
      <c r="S37" s="24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4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20516.166969999998</v>
      </c>
      <c r="S39" s="24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4" t="s">
        <v>40</v>
      </c>
      <c r="U40">
        <v>2050</v>
      </c>
      <c r="V40">
        <v>-1</v>
      </c>
    </row>
    <row r="41" spans="9:22">
      <c r="S41" s="24" t="s">
        <v>41</v>
      </c>
      <c r="U41">
        <v>2021</v>
      </c>
      <c r="V41">
        <v>1</v>
      </c>
    </row>
    <row r="42" spans="9:22">
      <c r="S42" s="24" t="s">
        <v>41</v>
      </c>
      <c r="U42">
        <v>2022</v>
      </c>
      <c r="V42">
        <v>1</v>
      </c>
    </row>
    <row r="43" spans="9:22">
      <c r="S43" s="24" t="s">
        <v>41</v>
      </c>
      <c r="U43">
        <v>2023</v>
      </c>
      <c r="V43">
        <v>1</v>
      </c>
    </row>
    <row r="44" spans="9:22">
      <c r="S44" s="24" t="s">
        <v>41</v>
      </c>
      <c r="U44">
        <v>2024</v>
      </c>
      <c r="V44">
        <v>1</v>
      </c>
    </row>
    <row r="45" spans="9:22">
      <c r="S45" s="24" t="s">
        <v>41</v>
      </c>
      <c r="U45">
        <v>2025</v>
      </c>
      <c r="V45">
        <v>1</v>
      </c>
    </row>
    <row r="46" spans="9:22">
      <c r="S46" s="24" t="s">
        <v>41</v>
      </c>
      <c r="U46">
        <v>2026</v>
      </c>
      <c r="V46">
        <v>1</v>
      </c>
    </row>
    <row r="47" spans="9:22">
      <c r="S47" s="24" t="s">
        <v>41</v>
      </c>
      <c r="U47">
        <v>2027</v>
      </c>
      <c r="V47">
        <v>1</v>
      </c>
    </row>
    <row r="48" spans="9:22">
      <c r="S48" s="24" t="s">
        <v>41</v>
      </c>
      <c r="U48">
        <v>2028</v>
      </c>
      <c r="V48">
        <v>1</v>
      </c>
    </row>
    <row r="49" spans="19:22">
      <c r="S49" s="24" t="s">
        <v>41</v>
      </c>
      <c r="U49">
        <v>2029</v>
      </c>
      <c r="V49">
        <v>1</v>
      </c>
    </row>
    <row r="50" spans="19:22">
      <c r="S50" s="24" t="s">
        <v>41</v>
      </c>
      <c r="U50">
        <v>2030</v>
      </c>
      <c r="V50">
        <v>1</v>
      </c>
    </row>
    <row r="51" spans="19:22">
      <c r="S51" s="24" t="s">
        <v>41</v>
      </c>
      <c r="U51">
        <v>2031</v>
      </c>
      <c r="V51">
        <v>1</v>
      </c>
    </row>
    <row r="52" spans="19:22">
      <c r="S52" s="24" t="s">
        <v>41</v>
      </c>
      <c r="U52">
        <v>2032</v>
      </c>
      <c r="V52">
        <v>1</v>
      </c>
    </row>
    <row r="53" spans="19:22">
      <c r="S53" s="24" t="s">
        <v>41</v>
      </c>
      <c r="U53">
        <v>2033</v>
      </c>
      <c r="V53">
        <v>1</v>
      </c>
    </row>
    <row r="54" spans="19:22">
      <c r="S54" s="24" t="s">
        <v>41</v>
      </c>
      <c r="U54">
        <v>2034</v>
      </c>
      <c r="V54">
        <v>1</v>
      </c>
    </row>
    <row r="55" spans="19:22">
      <c r="S55" s="24" t="s">
        <v>41</v>
      </c>
      <c r="U55">
        <v>2035</v>
      </c>
      <c r="V55">
        <v>1</v>
      </c>
    </row>
    <row r="56" spans="19:22">
      <c r="S56" s="24" t="s">
        <v>41</v>
      </c>
      <c r="U56">
        <v>2036</v>
      </c>
      <c r="V56">
        <v>1</v>
      </c>
    </row>
    <row r="57" spans="19:22">
      <c r="S57" s="24" t="s">
        <v>41</v>
      </c>
      <c r="U57">
        <v>2037</v>
      </c>
      <c r="V57">
        <v>1</v>
      </c>
    </row>
    <row r="58" spans="19:22">
      <c r="S58" s="24" t="s">
        <v>41</v>
      </c>
      <c r="U58">
        <v>2038</v>
      </c>
      <c r="V58">
        <v>1</v>
      </c>
    </row>
    <row r="59" spans="19:22">
      <c r="S59" s="24" t="s">
        <v>41</v>
      </c>
      <c r="U59">
        <v>2039</v>
      </c>
      <c r="V59">
        <v>1</v>
      </c>
    </row>
    <row r="60" spans="19:22">
      <c r="S60" s="24" t="s">
        <v>41</v>
      </c>
      <c r="U60">
        <v>2040</v>
      </c>
      <c r="V60">
        <v>1</v>
      </c>
    </row>
    <row r="61" spans="19:22">
      <c r="S61" s="24" t="s">
        <v>41</v>
      </c>
      <c r="U61">
        <v>2041</v>
      </c>
      <c r="V61">
        <v>1</v>
      </c>
    </row>
    <row r="62" spans="19:22">
      <c r="S62" s="24" t="s">
        <v>41</v>
      </c>
      <c r="U62">
        <v>2042</v>
      </c>
      <c r="V62">
        <v>1</v>
      </c>
    </row>
    <row r="63" spans="19:22">
      <c r="S63" s="24" t="s">
        <v>41</v>
      </c>
      <c r="U63">
        <v>2043</v>
      </c>
      <c r="V63">
        <v>1</v>
      </c>
    </row>
    <row r="64" spans="19:22">
      <c r="S64" s="24" t="s">
        <v>41</v>
      </c>
      <c r="U64">
        <v>2044</v>
      </c>
      <c r="V64">
        <v>1</v>
      </c>
    </row>
    <row r="65" spans="19:22">
      <c r="S65" s="24" t="s">
        <v>41</v>
      </c>
      <c r="U65">
        <v>2045</v>
      </c>
      <c r="V65">
        <v>1</v>
      </c>
    </row>
    <row r="66" spans="19:22">
      <c r="S66" s="24" t="s">
        <v>41</v>
      </c>
      <c r="U66">
        <v>2046</v>
      </c>
      <c r="V66">
        <v>1</v>
      </c>
    </row>
    <row r="67" spans="19:22">
      <c r="S67" s="24" t="s">
        <v>41</v>
      </c>
      <c r="U67">
        <v>2047</v>
      </c>
      <c r="V67">
        <v>1</v>
      </c>
    </row>
    <row r="68" spans="19:22">
      <c r="S68" s="24" t="s">
        <v>41</v>
      </c>
      <c r="U68">
        <v>2048</v>
      </c>
      <c r="V68">
        <v>1</v>
      </c>
    </row>
    <row r="69" spans="19:22">
      <c r="S69" s="24" t="s">
        <v>41</v>
      </c>
      <c r="U69">
        <v>2049</v>
      </c>
      <c r="V69">
        <v>1</v>
      </c>
    </row>
    <row r="70" spans="19:22">
      <c r="S70" s="24" t="s">
        <v>41</v>
      </c>
      <c r="U70">
        <v>2050</v>
      </c>
      <c r="V70">
        <v>1</v>
      </c>
    </row>
    <row r="71" spans="19:22">
      <c r="S71" s="24" t="s">
        <v>42</v>
      </c>
      <c r="U71">
        <v>2021</v>
      </c>
      <c r="V71">
        <v>1</v>
      </c>
    </row>
    <row r="72" spans="19:22">
      <c r="S72" s="24" t="s">
        <v>42</v>
      </c>
      <c r="U72">
        <v>2022</v>
      </c>
      <c r="V72">
        <v>1</v>
      </c>
    </row>
    <row r="73" spans="19:22">
      <c r="S73" s="24" t="s">
        <v>42</v>
      </c>
      <c r="U73">
        <v>2023</v>
      </c>
      <c r="V73">
        <v>1</v>
      </c>
    </row>
    <row r="74" spans="19:22">
      <c r="S74" s="24" t="s">
        <v>42</v>
      </c>
      <c r="U74">
        <v>2024</v>
      </c>
      <c r="V74">
        <v>1</v>
      </c>
    </row>
    <row r="75" spans="19:22">
      <c r="S75" s="24" t="s">
        <v>42</v>
      </c>
      <c r="U75">
        <v>2025</v>
      </c>
      <c r="V75">
        <v>1</v>
      </c>
    </row>
    <row r="76" spans="19:22">
      <c r="S76" s="24" t="s">
        <v>42</v>
      </c>
      <c r="U76">
        <v>2026</v>
      </c>
      <c r="V76">
        <v>1</v>
      </c>
    </row>
    <row r="77" spans="19:22">
      <c r="S77" s="24" t="s">
        <v>42</v>
      </c>
      <c r="U77">
        <v>2027</v>
      </c>
      <c r="V77">
        <v>1</v>
      </c>
    </row>
    <row r="78" spans="19:22">
      <c r="S78" s="24" t="s">
        <v>42</v>
      </c>
      <c r="U78">
        <v>2028</v>
      </c>
      <c r="V78">
        <v>1</v>
      </c>
    </row>
    <row r="79" spans="19:22">
      <c r="S79" s="24" t="s">
        <v>42</v>
      </c>
      <c r="U79">
        <v>2029</v>
      </c>
      <c r="V79">
        <v>1</v>
      </c>
    </row>
    <row r="80" spans="19:22">
      <c r="S80" s="24" t="s">
        <v>42</v>
      </c>
      <c r="U80">
        <v>2030</v>
      </c>
      <c r="V80">
        <v>1</v>
      </c>
    </row>
    <row r="81" spans="19:22">
      <c r="S81" s="24" t="s">
        <v>42</v>
      </c>
      <c r="U81">
        <v>2031</v>
      </c>
      <c r="V81">
        <v>1</v>
      </c>
    </row>
    <row r="82" spans="19:22">
      <c r="S82" s="24" t="s">
        <v>42</v>
      </c>
      <c r="U82">
        <v>2032</v>
      </c>
      <c r="V82">
        <v>1</v>
      </c>
    </row>
    <row r="83" spans="19:22">
      <c r="S83" s="24" t="s">
        <v>42</v>
      </c>
      <c r="U83">
        <v>2033</v>
      </c>
      <c r="V83">
        <v>1</v>
      </c>
    </row>
    <row r="84" spans="19:22">
      <c r="S84" s="24" t="s">
        <v>42</v>
      </c>
      <c r="U84">
        <v>2034</v>
      </c>
      <c r="V84">
        <v>1</v>
      </c>
    </row>
    <row r="85" spans="19:22">
      <c r="S85" s="24" t="s">
        <v>42</v>
      </c>
      <c r="U85">
        <v>2035</v>
      </c>
      <c r="V85">
        <v>1</v>
      </c>
    </row>
    <row r="86" spans="19:22">
      <c r="S86" s="24" t="s">
        <v>42</v>
      </c>
      <c r="U86">
        <v>2036</v>
      </c>
      <c r="V86">
        <v>1</v>
      </c>
    </row>
    <row r="87" spans="19:22">
      <c r="S87" s="24" t="s">
        <v>42</v>
      </c>
      <c r="U87">
        <v>2037</v>
      </c>
      <c r="V87">
        <v>1</v>
      </c>
    </row>
    <row r="88" spans="19:22">
      <c r="S88" s="24" t="s">
        <v>42</v>
      </c>
      <c r="U88">
        <v>2038</v>
      </c>
      <c r="V88">
        <v>1</v>
      </c>
    </row>
    <row r="89" spans="19:22">
      <c r="S89" s="24" t="s">
        <v>42</v>
      </c>
      <c r="U89">
        <v>2039</v>
      </c>
      <c r="V89">
        <v>1</v>
      </c>
    </row>
    <row r="90" spans="19:22">
      <c r="S90" s="24" t="s">
        <v>42</v>
      </c>
      <c r="U90">
        <v>2040</v>
      </c>
      <c r="V90">
        <v>1</v>
      </c>
    </row>
    <row r="91" spans="19:22">
      <c r="S91" s="24" t="s">
        <v>42</v>
      </c>
      <c r="U91">
        <v>2041</v>
      </c>
      <c r="V91">
        <v>1</v>
      </c>
    </row>
    <row r="92" spans="19:22">
      <c r="S92" s="24" t="s">
        <v>42</v>
      </c>
      <c r="U92">
        <v>2042</v>
      </c>
      <c r="V92">
        <v>1</v>
      </c>
    </row>
    <row r="93" spans="19:22">
      <c r="S93" s="24" t="s">
        <v>42</v>
      </c>
      <c r="U93">
        <v>2043</v>
      </c>
      <c r="V93">
        <v>1</v>
      </c>
    </row>
    <row r="94" spans="19:22">
      <c r="S94" s="24" t="s">
        <v>42</v>
      </c>
      <c r="U94">
        <v>2044</v>
      </c>
      <c r="V94">
        <v>1</v>
      </c>
    </row>
    <row r="95" spans="19:22">
      <c r="S95" s="24" t="s">
        <v>42</v>
      </c>
      <c r="U95">
        <v>2045</v>
      </c>
      <c r="V95">
        <v>1</v>
      </c>
    </row>
    <row r="96" spans="19:22">
      <c r="S96" s="24" t="s">
        <v>42</v>
      </c>
      <c r="U96">
        <v>2046</v>
      </c>
      <c r="V96">
        <v>1</v>
      </c>
    </row>
    <row r="97" spans="19:22">
      <c r="S97" s="24" t="s">
        <v>42</v>
      </c>
      <c r="U97">
        <v>2047</v>
      </c>
      <c r="V97">
        <v>1</v>
      </c>
    </row>
    <row r="98" spans="19:22">
      <c r="S98" s="24" t="s">
        <v>42</v>
      </c>
      <c r="U98">
        <v>2048</v>
      </c>
      <c r="V98">
        <v>1</v>
      </c>
    </row>
    <row r="99" spans="19:22">
      <c r="S99" s="24" t="s">
        <v>42</v>
      </c>
      <c r="U99">
        <v>2049</v>
      </c>
      <c r="V99">
        <v>1</v>
      </c>
    </row>
    <row r="100" spans="19:22">
      <c r="S100" s="24" t="s">
        <v>42</v>
      </c>
      <c r="U100">
        <v>2050</v>
      </c>
      <c r="V100">
        <v>1</v>
      </c>
    </row>
    <row r="101" spans="19:22">
      <c r="S101" s="24" t="s">
        <v>43</v>
      </c>
      <c r="U101">
        <v>2021</v>
      </c>
      <c r="V101">
        <v>1</v>
      </c>
    </row>
    <row r="102" spans="19:22">
      <c r="S102" s="24" t="s">
        <v>43</v>
      </c>
      <c r="U102">
        <v>2022</v>
      </c>
      <c r="V102">
        <v>1</v>
      </c>
    </row>
    <row r="103" spans="19:22">
      <c r="S103" s="24" t="s">
        <v>43</v>
      </c>
      <c r="U103">
        <v>2023</v>
      </c>
      <c r="V103">
        <v>1</v>
      </c>
    </row>
    <row r="104" spans="19:22">
      <c r="S104" s="24" t="s">
        <v>43</v>
      </c>
      <c r="U104">
        <v>2024</v>
      </c>
      <c r="V104">
        <v>1</v>
      </c>
    </row>
    <row r="105" spans="19:22">
      <c r="S105" s="24" t="s">
        <v>43</v>
      </c>
      <c r="U105">
        <v>2025</v>
      </c>
      <c r="V105">
        <v>1</v>
      </c>
    </row>
    <row r="106" spans="19:22">
      <c r="S106" s="24" t="s">
        <v>43</v>
      </c>
      <c r="U106">
        <v>2026</v>
      </c>
      <c r="V106">
        <v>1</v>
      </c>
    </row>
    <row r="107" spans="19:22">
      <c r="S107" s="24" t="s">
        <v>43</v>
      </c>
      <c r="U107">
        <v>2027</v>
      </c>
      <c r="V107">
        <v>1</v>
      </c>
    </row>
    <row r="108" spans="19:22">
      <c r="S108" s="24" t="s">
        <v>43</v>
      </c>
      <c r="U108">
        <v>2028</v>
      </c>
      <c r="V108">
        <v>1</v>
      </c>
    </row>
    <row r="109" spans="19:22">
      <c r="S109" s="24" t="s">
        <v>43</v>
      </c>
      <c r="U109">
        <v>2029</v>
      </c>
      <c r="V109">
        <v>1</v>
      </c>
    </row>
    <row r="110" spans="19:22">
      <c r="S110" s="24" t="s">
        <v>43</v>
      </c>
      <c r="U110">
        <v>2030</v>
      </c>
      <c r="V110">
        <v>1</v>
      </c>
    </row>
    <row r="111" spans="19:22">
      <c r="S111" s="24" t="s">
        <v>43</v>
      </c>
      <c r="U111">
        <v>2031</v>
      </c>
      <c r="V111">
        <v>1</v>
      </c>
    </row>
    <row r="112" spans="19:22">
      <c r="S112" s="24" t="s">
        <v>43</v>
      </c>
      <c r="U112">
        <v>2032</v>
      </c>
      <c r="V112">
        <v>1</v>
      </c>
    </row>
    <row r="113" spans="19:22">
      <c r="S113" s="24" t="s">
        <v>43</v>
      </c>
      <c r="U113">
        <v>2033</v>
      </c>
      <c r="V113">
        <v>1</v>
      </c>
    </row>
    <row r="114" spans="19:22">
      <c r="S114" s="24" t="s">
        <v>43</v>
      </c>
      <c r="U114">
        <v>2034</v>
      </c>
      <c r="V114">
        <v>1</v>
      </c>
    </row>
    <row r="115" spans="19:22">
      <c r="S115" s="24" t="s">
        <v>43</v>
      </c>
      <c r="U115">
        <v>2035</v>
      </c>
      <c r="V115">
        <v>1</v>
      </c>
    </row>
    <row r="116" spans="19:22">
      <c r="S116" s="24" t="s">
        <v>43</v>
      </c>
      <c r="U116">
        <v>2036</v>
      </c>
      <c r="V116">
        <v>1</v>
      </c>
    </row>
    <row r="117" spans="19:22">
      <c r="S117" s="24" t="s">
        <v>43</v>
      </c>
      <c r="U117">
        <v>2037</v>
      </c>
      <c r="V117">
        <v>1</v>
      </c>
    </row>
    <row r="118" spans="19:22">
      <c r="S118" s="24" t="s">
        <v>43</v>
      </c>
      <c r="U118">
        <v>2038</v>
      </c>
      <c r="V118">
        <v>1</v>
      </c>
    </row>
    <row r="119" spans="19:22">
      <c r="S119" s="24" t="s">
        <v>43</v>
      </c>
      <c r="U119">
        <v>2039</v>
      </c>
      <c r="V119">
        <v>1</v>
      </c>
    </row>
    <row r="120" spans="19:22">
      <c r="S120" s="24" t="s">
        <v>43</v>
      </c>
      <c r="U120">
        <v>2040</v>
      </c>
      <c r="V120">
        <v>1</v>
      </c>
    </row>
    <row r="121" spans="19:22">
      <c r="S121" s="24" t="s">
        <v>43</v>
      </c>
      <c r="U121">
        <v>2041</v>
      </c>
      <c r="V121">
        <v>1</v>
      </c>
    </row>
    <row r="122" spans="19:22">
      <c r="S122" s="24" t="s">
        <v>43</v>
      </c>
      <c r="U122">
        <v>2042</v>
      </c>
      <c r="V122">
        <v>1</v>
      </c>
    </row>
    <row r="123" spans="19:22">
      <c r="S123" s="24" t="s">
        <v>43</v>
      </c>
      <c r="U123">
        <v>2043</v>
      </c>
      <c r="V123">
        <v>1</v>
      </c>
    </row>
    <row r="124" spans="19:22">
      <c r="S124" s="24" t="s">
        <v>43</v>
      </c>
      <c r="U124">
        <v>2044</v>
      </c>
      <c r="V124">
        <v>1</v>
      </c>
    </row>
    <row r="125" spans="19:22">
      <c r="S125" s="24" t="s">
        <v>43</v>
      </c>
      <c r="U125">
        <v>2045</v>
      </c>
      <c r="V125">
        <v>1</v>
      </c>
    </row>
    <row r="126" spans="19:22">
      <c r="S126" s="24" t="s">
        <v>43</v>
      </c>
      <c r="U126">
        <v>2046</v>
      </c>
      <c r="V126">
        <v>1</v>
      </c>
    </row>
    <row r="127" spans="19:22">
      <c r="S127" s="24" t="s">
        <v>43</v>
      </c>
      <c r="U127">
        <v>2047</v>
      </c>
      <c r="V127">
        <v>1</v>
      </c>
    </row>
    <row r="128" spans="19:22">
      <c r="S128" s="24" t="s">
        <v>43</v>
      </c>
      <c r="U128">
        <v>2048</v>
      </c>
      <c r="V128">
        <v>1</v>
      </c>
    </row>
    <row r="129" spans="19:22">
      <c r="S129" s="24" t="s">
        <v>43</v>
      </c>
      <c r="U129">
        <v>2049</v>
      </c>
      <c r="V129">
        <v>1</v>
      </c>
    </row>
    <row r="130" spans="19:22">
      <c r="S130" s="24" t="s">
        <v>43</v>
      </c>
      <c r="U130">
        <v>2050</v>
      </c>
      <c r="V130">
        <v>1</v>
      </c>
    </row>
    <row r="131" spans="19:22">
      <c r="S131" s="24" t="s">
        <v>29</v>
      </c>
      <c r="U131">
        <v>2021</v>
      </c>
      <c r="V131">
        <v>1</v>
      </c>
    </row>
    <row r="132" spans="19:22">
      <c r="S132" s="24" t="s">
        <v>29</v>
      </c>
      <c r="U132">
        <v>2022</v>
      </c>
      <c r="V132">
        <v>1</v>
      </c>
    </row>
    <row r="133" spans="19:22">
      <c r="S133" s="24" t="s">
        <v>29</v>
      </c>
      <c r="U133">
        <v>2023</v>
      </c>
      <c r="V133">
        <v>1</v>
      </c>
    </row>
    <row r="134" spans="19:22">
      <c r="S134" s="24" t="s">
        <v>29</v>
      </c>
      <c r="U134">
        <v>2024</v>
      </c>
      <c r="V134">
        <v>1</v>
      </c>
    </row>
    <row r="135" spans="19:22">
      <c r="S135" s="24" t="s">
        <v>29</v>
      </c>
      <c r="U135">
        <v>2025</v>
      </c>
      <c r="V135">
        <v>1</v>
      </c>
    </row>
    <row r="136" spans="19:22">
      <c r="S136" s="24" t="s">
        <v>29</v>
      </c>
      <c r="U136">
        <v>2026</v>
      </c>
      <c r="V136">
        <v>1</v>
      </c>
    </row>
    <row r="137" spans="19:22">
      <c r="S137" s="24" t="s">
        <v>29</v>
      </c>
      <c r="U137">
        <v>2027</v>
      </c>
      <c r="V137">
        <v>1</v>
      </c>
    </row>
    <row r="138" spans="19:22">
      <c r="S138" s="24" t="s">
        <v>29</v>
      </c>
      <c r="U138">
        <v>2028</v>
      </c>
      <c r="V138">
        <v>1</v>
      </c>
    </row>
    <row r="139" spans="19:22">
      <c r="S139" s="24" t="s">
        <v>29</v>
      </c>
      <c r="U139">
        <v>2029</v>
      </c>
      <c r="V139">
        <v>1</v>
      </c>
    </row>
    <row r="140" spans="19:22">
      <c r="S140" s="24" t="s">
        <v>29</v>
      </c>
      <c r="U140">
        <v>2030</v>
      </c>
      <c r="V140">
        <v>1</v>
      </c>
    </row>
    <row r="141" spans="19:22">
      <c r="S141" s="24" t="s">
        <v>29</v>
      </c>
      <c r="U141">
        <v>2031</v>
      </c>
      <c r="V141">
        <v>1</v>
      </c>
    </row>
    <row r="142" spans="19:22">
      <c r="S142" s="24" t="s">
        <v>29</v>
      </c>
      <c r="U142">
        <v>2032</v>
      </c>
      <c r="V142">
        <v>1</v>
      </c>
    </row>
    <row r="143" spans="19:22">
      <c r="S143" s="24" t="s">
        <v>29</v>
      </c>
      <c r="U143">
        <v>2033</v>
      </c>
      <c r="V143">
        <v>1</v>
      </c>
    </row>
    <row r="144" spans="19:22">
      <c r="S144" s="24" t="s">
        <v>29</v>
      </c>
      <c r="U144">
        <v>2034</v>
      </c>
      <c r="V144">
        <v>1</v>
      </c>
    </row>
    <row r="145" spans="19:22">
      <c r="S145" s="24" t="s">
        <v>29</v>
      </c>
      <c r="U145">
        <v>2035</v>
      </c>
      <c r="V145">
        <v>1</v>
      </c>
    </row>
    <row r="146" spans="19:22">
      <c r="S146" s="24" t="s">
        <v>29</v>
      </c>
      <c r="U146">
        <v>2036</v>
      </c>
      <c r="V146">
        <v>1</v>
      </c>
    </row>
    <row r="147" spans="19:22">
      <c r="S147" s="24" t="s">
        <v>29</v>
      </c>
      <c r="U147">
        <v>2037</v>
      </c>
      <c r="V147">
        <v>1</v>
      </c>
    </row>
    <row r="148" spans="19:22">
      <c r="S148" s="24" t="s">
        <v>29</v>
      </c>
      <c r="U148">
        <v>2038</v>
      </c>
      <c r="V148">
        <v>1</v>
      </c>
    </row>
    <row r="149" spans="19:22">
      <c r="S149" s="24" t="s">
        <v>29</v>
      </c>
      <c r="U149">
        <v>2039</v>
      </c>
      <c r="V149">
        <v>1</v>
      </c>
    </row>
    <row r="150" spans="19:22">
      <c r="S150" s="24" t="s">
        <v>29</v>
      </c>
      <c r="U150">
        <v>2040</v>
      </c>
      <c r="V150">
        <v>1</v>
      </c>
    </row>
    <row r="151" spans="19:22">
      <c r="S151" s="24" t="s">
        <v>29</v>
      </c>
      <c r="U151">
        <v>2041</v>
      </c>
      <c r="V151">
        <v>1</v>
      </c>
    </row>
    <row r="152" spans="19:22">
      <c r="S152" s="24" t="s">
        <v>29</v>
      </c>
      <c r="U152">
        <v>2042</v>
      </c>
      <c r="V152">
        <v>1</v>
      </c>
    </row>
    <row r="153" spans="19:22">
      <c r="S153" s="24" t="s">
        <v>29</v>
      </c>
      <c r="U153">
        <v>2043</v>
      </c>
      <c r="V153">
        <v>1</v>
      </c>
    </row>
    <row r="154" spans="19:22">
      <c r="S154" s="24" t="s">
        <v>29</v>
      </c>
      <c r="U154">
        <v>2044</v>
      </c>
      <c r="V154">
        <v>1</v>
      </c>
    </row>
    <row r="155" spans="19:22">
      <c r="S155" s="24" t="s">
        <v>29</v>
      </c>
      <c r="U155">
        <v>2045</v>
      </c>
      <c r="V155">
        <v>1</v>
      </c>
    </row>
    <row r="156" spans="19:22">
      <c r="S156" s="24" t="s">
        <v>29</v>
      </c>
      <c r="U156">
        <v>2046</v>
      </c>
      <c r="V156">
        <v>1</v>
      </c>
    </row>
    <row r="157" spans="19:22">
      <c r="S157" s="24" t="s">
        <v>29</v>
      </c>
      <c r="U157">
        <v>2047</v>
      </c>
      <c r="V157">
        <v>1</v>
      </c>
    </row>
    <row r="158" spans="19:22">
      <c r="S158" s="24" t="s">
        <v>29</v>
      </c>
      <c r="U158">
        <v>2048</v>
      </c>
      <c r="V158">
        <v>1</v>
      </c>
    </row>
    <row r="159" spans="19:22">
      <c r="S159" s="24" t="s">
        <v>29</v>
      </c>
      <c r="U159">
        <v>2049</v>
      </c>
      <c r="V159">
        <v>1</v>
      </c>
    </row>
    <row r="160" spans="19:22">
      <c r="S160" s="24" t="s">
        <v>29</v>
      </c>
      <c r="U160">
        <v>2050</v>
      </c>
      <c r="V160">
        <v>1</v>
      </c>
    </row>
    <row r="161" spans="19:22">
      <c r="S161" s="24" t="s">
        <v>44</v>
      </c>
      <c r="U161">
        <v>2021</v>
      </c>
      <c r="V161">
        <v>1</v>
      </c>
    </row>
    <row r="162" spans="19:22">
      <c r="S162" s="24" t="s">
        <v>44</v>
      </c>
      <c r="U162">
        <v>2022</v>
      </c>
      <c r="V162">
        <v>1</v>
      </c>
    </row>
    <row r="163" spans="19:22">
      <c r="S163" s="24" t="s">
        <v>44</v>
      </c>
      <c r="U163">
        <v>2023</v>
      </c>
      <c r="V163">
        <v>1</v>
      </c>
    </row>
    <row r="164" spans="19:22">
      <c r="S164" s="24" t="s">
        <v>44</v>
      </c>
      <c r="U164">
        <v>2024</v>
      </c>
      <c r="V164">
        <v>1</v>
      </c>
    </row>
    <row r="165" spans="19:22">
      <c r="S165" s="24" t="s">
        <v>44</v>
      </c>
      <c r="U165">
        <v>2025</v>
      </c>
      <c r="V165">
        <v>1</v>
      </c>
    </row>
    <row r="166" spans="19:22">
      <c r="S166" s="24" t="s">
        <v>44</v>
      </c>
      <c r="U166">
        <v>2026</v>
      </c>
      <c r="V166">
        <v>1</v>
      </c>
    </row>
    <row r="167" spans="19:22">
      <c r="S167" s="24" t="s">
        <v>44</v>
      </c>
      <c r="U167">
        <v>2027</v>
      </c>
      <c r="V167">
        <v>1</v>
      </c>
    </row>
    <row r="168" spans="19:22">
      <c r="S168" s="24" t="s">
        <v>44</v>
      </c>
      <c r="U168">
        <v>2028</v>
      </c>
      <c r="V168">
        <v>1</v>
      </c>
    </row>
    <row r="169" spans="19:22">
      <c r="S169" s="24" t="s">
        <v>44</v>
      </c>
      <c r="U169">
        <v>2029</v>
      </c>
      <c r="V169">
        <v>1</v>
      </c>
    </row>
    <row r="170" spans="19:22">
      <c r="S170" s="24" t="s">
        <v>44</v>
      </c>
      <c r="U170">
        <v>2030</v>
      </c>
      <c r="V170">
        <v>1</v>
      </c>
    </row>
    <row r="171" spans="19:22">
      <c r="S171" s="24" t="s">
        <v>44</v>
      </c>
      <c r="U171">
        <v>2031</v>
      </c>
      <c r="V171">
        <v>1</v>
      </c>
    </row>
    <row r="172" spans="19:22">
      <c r="S172" s="24" t="s">
        <v>44</v>
      </c>
      <c r="U172">
        <v>2032</v>
      </c>
      <c r="V172">
        <v>1</v>
      </c>
    </row>
    <row r="173" spans="19:22">
      <c r="S173" s="24" t="s">
        <v>44</v>
      </c>
      <c r="U173">
        <v>2033</v>
      </c>
      <c r="V173">
        <v>1</v>
      </c>
    </row>
    <row r="174" spans="19:22">
      <c r="S174" s="24" t="s">
        <v>44</v>
      </c>
      <c r="U174">
        <v>2034</v>
      </c>
      <c r="V174">
        <v>1</v>
      </c>
    </row>
    <row r="175" spans="19:22">
      <c r="S175" s="24" t="s">
        <v>44</v>
      </c>
      <c r="U175">
        <v>2035</v>
      </c>
      <c r="V175">
        <v>1</v>
      </c>
    </row>
    <row r="176" spans="19:22">
      <c r="S176" s="24" t="s">
        <v>44</v>
      </c>
      <c r="U176">
        <v>2036</v>
      </c>
      <c r="V176">
        <v>1</v>
      </c>
    </row>
    <row r="177" spans="19:22">
      <c r="S177" s="24" t="s">
        <v>44</v>
      </c>
      <c r="U177">
        <v>2037</v>
      </c>
      <c r="V177">
        <v>1</v>
      </c>
    </row>
    <row r="178" spans="19:22">
      <c r="S178" s="24" t="s">
        <v>44</v>
      </c>
      <c r="U178">
        <v>2038</v>
      </c>
      <c r="V178">
        <v>1</v>
      </c>
    </row>
    <row r="179" spans="19:22">
      <c r="S179" s="24" t="s">
        <v>44</v>
      </c>
      <c r="U179">
        <v>2039</v>
      </c>
      <c r="V179">
        <v>1</v>
      </c>
    </row>
    <row r="180" spans="19:22">
      <c r="S180" s="24" t="s">
        <v>44</v>
      </c>
      <c r="U180">
        <v>2040</v>
      </c>
      <c r="V180">
        <v>1</v>
      </c>
    </row>
    <row r="181" spans="19:22">
      <c r="S181" s="24" t="s">
        <v>44</v>
      </c>
      <c r="U181">
        <v>2041</v>
      </c>
      <c r="V181">
        <v>1</v>
      </c>
    </row>
    <row r="182" spans="19:22">
      <c r="S182" s="24" t="s">
        <v>44</v>
      </c>
      <c r="U182">
        <v>2042</v>
      </c>
      <c r="V182">
        <v>1</v>
      </c>
    </row>
    <row r="183" spans="19:22">
      <c r="S183" s="24" t="s">
        <v>44</v>
      </c>
      <c r="U183">
        <v>2043</v>
      </c>
      <c r="V183">
        <v>1</v>
      </c>
    </row>
    <row r="184" spans="19:22">
      <c r="S184" s="24" t="s">
        <v>44</v>
      </c>
      <c r="U184">
        <v>2044</v>
      </c>
      <c r="V184">
        <v>1</v>
      </c>
    </row>
    <row r="185" spans="19:22">
      <c r="S185" s="24" t="s">
        <v>44</v>
      </c>
      <c r="U185">
        <v>2045</v>
      </c>
      <c r="V185">
        <v>1</v>
      </c>
    </row>
    <row r="186" spans="19:22">
      <c r="S186" s="24" t="s">
        <v>44</v>
      </c>
      <c r="U186">
        <v>2046</v>
      </c>
      <c r="V186">
        <v>1</v>
      </c>
    </row>
    <row r="187" spans="19:22">
      <c r="S187" s="24" t="s">
        <v>44</v>
      </c>
      <c r="U187">
        <v>2047</v>
      </c>
      <c r="V187">
        <v>1</v>
      </c>
    </row>
    <row r="188" spans="19:22">
      <c r="S188" s="24" t="s">
        <v>44</v>
      </c>
      <c r="U188">
        <v>2048</v>
      </c>
      <c r="V188">
        <v>1</v>
      </c>
    </row>
    <row r="189" spans="19:22">
      <c r="S189" s="24" t="s">
        <v>44</v>
      </c>
      <c r="U189">
        <v>2049</v>
      </c>
      <c r="V189">
        <v>1</v>
      </c>
    </row>
    <row r="190" spans="19:22">
      <c r="S190" s="24" t="s">
        <v>44</v>
      </c>
      <c r="U190">
        <v>2050</v>
      </c>
      <c r="V190">
        <v>1</v>
      </c>
    </row>
    <row r="191" spans="19:22">
      <c r="S191" s="24" t="s">
        <v>37</v>
      </c>
      <c r="U191">
        <v>2021</v>
      </c>
      <c r="V191">
        <v>1</v>
      </c>
    </row>
    <row r="192" spans="19:22">
      <c r="S192" s="24" t="s">
        <v>37</v>
      </c>
      <c r="U192">
        <v>2022</v>
      </c>
      <c r="V192">
        <v>1</v>
      </c>
    </row>
    <row r="193" spans="19:22">
      <c r="S193" s="24" t="s">
        <v>37</v>
      </c>
      <c r="U193">
        <v>2023</v>
      </c>
      <c r="V193">
        <v>1</v>
      </c>
    </row>
    <row r="194" spans="19:22">
      <c r="S194" s="24" t="s">
        <v>37</v>
      </c>
      <c r="U194">
        <v>2024</v>
      </c>
      <c r="V194">
        <v>1</v>
      </c>
    </row>
    <row r="195" spans="19:22">
      <c r="S195" s="24" t="s">
        <v>37</v>
      </c>
      <c r="U195">
        <v>2025</v>
      </c>
      <c r="V195">
        <v>1</v>
      </c>
    </row>
    <row r="196" spans="19:22">
      <c r="S196" s="24" t="s">
        <v>37</v>
      </c>
      <c r="U196">
        <v>2026</v>
      </c>
      <c r="V196">
        <v>1</v>
      </c>
    </row>
    <row r="197" spans="19:22">
      <c r="S197" s="24" t="s">
        <v>37</v>
      </c>
      <c r="U197">
        <v>2027</v>
      </c>
      <c r="V197">
        <v>1</v>
      </c>
    </row>
    <row r="198" spans="19:22">
      <c r="S198" s="24" t="s">
        <v>37</v>
      </c>
      <c r="U198">
        <v>2028</v>
      </c>
      <c r="V198">
        <v>1</v>
      </c>
    </row>
    <row r="199" spans="19:22">
      <c r="S199" s="24" t="s">
        <v>37</v>
      </c>
      <c r="U199">
        <v>2029</v>
      </c>
      <c r="V199">
        <v>1</v>
      </c>
    </row>
    <row r="200" spans="19:22">
      <c r="S200" s="24" t="s">
        <v>37</v>
      </c>
      <c r="U200">
        <v>2030</v>
      </c>
      <c r="V200">
        <v>1</v>
      </c>
    </row>
    <row r="201" spans="19:22">
      <c r="S201" s="24" t="s">
        <v>37</v>
      </c>
      <c r="U201">
        <v>2031</v>
      </c>
      <c r="V201">
        <v>1</v>
      </c>
    </row>
    <row r="202" spans="19:22">
      <c r="S202" s="24" t="s">
        <v>37</v>
      </c>
      <c r="U202">
        <v>2032</v>
      </c>
      <c r="V202">
        <v>1</v>
      </c>
    </row>
    <row r="203" spans="19:22">
      <c r="S203" s="24" t="s">
        <v>37</v>
      </c>
      <c r="U203">
        <v>2033</v>
      </c>
      <c r="V203">
        <v>1</v>
      </c>
    </row>
    <row r="204" spans="19:22">
      <c r="S204" s="24" t="s">
        <v>37</v>
      </c>
      <c r="U204">
        <v>2034</v>
      </c>
      <c r="V204">
        <v>1</v>
      </c>
    </row>
    <row r="205" spans="19:22">
      <c r="S205" s="24" t="s">
        <v>37</v>
      </c>
      <c r="U205">
        <v>2035</v>
      </c>
      <c r="V205">
        <v>1</v>
      </c>
    </row>
    <row r="206" spans="19:22">
      <c r="S206" s="24" t="s">
        <v>37</v>
      </c>
      <c r="U206">
        <v>2036</v>
      </c>
      <c r="V206">
        <v>1</v>
      </c>
    </row>
    <row r="207" spans="19:22">
      <c r="S207" s="24" t="s">
        <v>37</v>
      </c>
      <c r="U207">
        <v>2037</v>
      </c>
      <c r="V207">
        <v>1</v>
      </c>
    </row>
    <row r="208" spans="19:22">
      <c r="S208" s="24" t="s">
        <v>37</v>
      </c>
      <c r="U208">
        <v>2038</v>
      </c>
      <c r="V208">
        <v>1</v>
      </c>
    </row>
    <row r="209" spans="19:22">
      <c r="S209" s="24" t="s">
        <v>37</v>
      </c>
      <c r="U209">
        <v>2039</v>
      </c>
      <c r="V209">
        <v>1</v>
      </c>
    </row>
    <row r="210" spans="19:22">
      <c r="S210" s="24" t="s">
        <v>37</v>
      </c>
      <c r="U210">
        <v>2040</v>
      </c>
      <c r="V210">
        <v>1</v>
      </c>
    </row>
    <row r="211" spans="19:22">
      <c r="S211" s="24" t="s">
        <v>37</v>
      </c>
      <c r="U211">
        <v>2041</v>
      </c>
      <c r="V211">
        <v>1</v>
      </c>
    </row>
    <row r="212" spans="19:22">
      <c r="S212" s="24" t="s">
        <v>37</v>
      </c>
      <c r="U212">
        <v>2042</v>
      </c>
      <c r="V212">
        <v>1</v>
      </c>
    </row>
    <row r="213" spans="19:22">
      <c r="S213" s="24" t="s">
        <v>37</v>
      </c>
      <c r="U213">
        <v>2043</v>
      </c>
      <c r="V213">
        <v>1</v>
      </c>
    </row>
    <row r="214" spans="19:22">
      <c r="S214" s="24" t="s">
        <v>37</v>
      </c>
      <c r="U214">
        <v>2044</v>
      </c>
      <c r="V214">
        <v>1</v>
      </c>
    </row>
    <row r="215" spans="19:22">
      <c r="S215" s="24" t="s">
        <v>37</v>
      </c>
      <c r="U215">
        <v>2045</v>
      </c>
      <c r="V215">
        <v>1</v>
      </c>
    </row>
    <row r="216" spans="19:22">
      <c r="S216" s="24" t="s">
        <v>37</v>
      </c>
      <c r="U216">
        <v>2046</v>
      </c>
      <c r="V216">
        <v>1</v>
      </c>
    </row>
    <row r="217" spans="19:22">
      <c r="S217" s="24" t="s">
        <v>37</v>
      </c>
      <c r="U217">
        <v>2047</v>
      </c>
      <c r="V217">
        <v>1</v>
      </c>
    </row>
    <row r="218" spans="19:22">
      <c r="S218" s="24" t="s">
        <v>37</v>
      </c>
      <c r="U218">
        <v>2048</v>
      </c>
      <c r="V218">
        <v>1</v>
      </c>
    </row>
    <row r="219" spans="19:22">
      <c r="S219" s="24" t="s">
        <v>37</v>
      </c>
      <c r="U219">
        <v>2049</v>
      </c>
      <c r="V219">
        <v>1</v>
      </c>
    </row>
    <row r="220" spans="19:22">
      <c r="S220" s="24" t="s">
        <v>37</v>
      </c>
      <c r="U220">
        <v>2050</v>
      </c>
      <c r="V220">
        <v>1</v>
      </c>
    </row>
    <row r="221" spans="19:22">
      <c r="S221" s="24" t="s">
        <v>45</v>
      </c>
      <c r="U221">
        <v>2021</v>
      </c>
      <c r="V221">
        <v>1</v>
      </c>
    </row>
    <row r="222" spans="19:22">
      <c r="S222" s="24" t="s">
        <v>45</v>
      </c>
      <c r="U222">
        <v>2022</v>
      </c>
      <c r="V222">
        <v>1</v>
      </c>
    </row>
    <row r="223" spans="19:22">
      <c r="S223" s="24" t="s">
        <v>45</v>
      </c>
      <c r="U223">
        <v>2023</v>
      </c>
      <c r="V223">
        <v>1</v>
      </c>
    </row>
    <row r="224" spans="19:22">
      <c r="S224" s="24" t="s">
        <v>45</v>
      </c>
      <c r="U224">
        <v>2024</v>
      </c>
      <c r="V224">
        <v>1</v>
      </c>
    </row>
    <row r="225" spans="19:22">
      <c r="S225" s="24" t="s">
        <v>45</v>
      </c>
      <c r="U225">
        <v>2025</v>
      </c>
      <c r="V225">
        <v>1</v>
      </c>
    </row>
    <row r="226" spans="19:22">
      <c r="S226" s="24" t="s">
        <v>45</v>
      </c>
      <c r="U226">
        <v>2026</v>
      </c>
      <c r="V226">
        <v>1</v>
      </c>
    </row>
    <row r="227" spans="19:22">
      <c r="S227" s="24" t="s">
        <v>45</v>
      </c>
      <c r="U227">
        <v>2027</v>
      </c>
      <c r="V227">
        <v>1</v>
      </c>
    </row>
    <row r="228" spans="19:22">
      <c r="S228" s="24" t="s">
        <v>45</v>
      </c>
      <c r="U228">
        <v>2028</v>
      </c>
      <c r="V228">
        <v>1</v>
      </c>
    </row>
    <row r="229" spans="19:22">
      <c r="S229" s="24" t="s">
        <v>45</v>
      </c>
      <c r="U229">
        <v>2029</v>
      </c>
      <c r="V229">
        <v>1</v>
      </c>
    </row>
    <row r="230" spans="19:22">
      <c r="S230" s="24" t="s">
        <v>45</v>
      </c>
      <c r="U230">
        <v>2030</v>
      </c>
      <c r="V230">
        <v>1</v>
      </c>
    </row>
    <row r="231" spans="19:22">
      <c r="S231" s="24" t="s">
        <v>45</v>
      </c>
      <c r="U231">
        <v>2031</v>
      </c>
      <c r="V231">
        <v>1</v>
      </c>
    </row>
    <row r="232" spans="19:22">
      <c r="S232" s="24" t="s">
        <v>45</v>
      </c>
      <c r="U232">
        <v>2032</v>
      </c>
      <c r="V232">
        <v>1</v>
      </c>
    </row>
    <row r="233" spans="19:22">
      <c r="S233" s="24" t="s">
        <v>45</v>
      </c>
      <c r="U233">
        <v>2033</v>
      </c>
      <c r="V233">
        <v>1</v>
      </c>
    </row>
    <row r="234" spans="19:22">
      <c r="S234" s="24" t="s">
        <v>45</v>
      </c>
      <c r="U234">
        <v>2034</v>
      </c>
      <c r="V234">
        <v>1</v>
      </c>
    </row>
    <row r="235" spans="19:22">
      <c r="S235" s="24" t="s">
        <v>45</v>
      </c>
      <c r="U235">
        <v>2035</v>
      </c>
      <c r="V235">
        <v>1</v>
      </c>
    </row>
    <row r="236" spans="19:22">
      <c r="S236" s="24" t="s">
        <v>45</v>
      </c>
      <c r="U236">
        <v>2036</v>
      </c>
      <c r="V236">
        <v>1</v>
      </c>
    </row>
    <row r="237" spans="19:22">
      <c r="S237" s="24" t="s">
        <v>45</v>
      </c>
      <c r="U237">
        <v>2037</v>
      </c>
      <c r="V237">
        <v>1</v>
      </c>
    </row>
    <row r="238" spans="19:22">
      <c r="S238" s="24" t="s">
        <v>45</v>
      </c>
      <c r="U238">
        <v>2038</v>
      </c>
      <c r="V238">
        <v>1</v>
      </c>
    </row>
    <row r="239" spans="19:22">
      <c r="S239" s="24" t="s">
        <v>45</v>
      </c>
      <c r="U239">
        <v>2039</v>
      </c>
      <c r="V239">
        <v>1</v>
      </c>
    </row>
    <row r="240" spans="19:22">
      <c r="S240" s="24" t="s">
        <v>45</v>
      </c>
      <c r="U240">
        <v>2040</v>
      </c>
      <c r="V240">
        <v>1</v>
      </c>
    </row>
    <row r="241" spans="19:22">
      <c r="S241" s="24" t="s">
        <v>45</v>
      </c>
      <c r="U241">
        <v>2041</v>
      </c>
      <c r="V241">
        <v>1</v>
      </c>
    </row>
    <row r="242" spans="19:22">
      <c r="S242" s="24" t="s">
        <v>45</v>
      </c>
      <c r="U242">
        <v>2042</v>
      </c>
      <c r="V242">
        <v>1</v>
      </c>
    </row>
    <row r="243" spans="19:22">
      <c r="S243" s="24" t="s">
        <v>45</v>
      </c>
      <c r="U243">
        <v>2043</v>
      </c>
      <c r="V243">
        <v>1</v>
      </c>
    </row>
    <row r="244" spans="19:22">
      <c r="S244" s="24" t="s">
        <v>45</v>
      </c>
      <c r="U244">
        <v>2044</v>
      </c>
      <c r="V244">
        <v>1</v>
      </c>
    </row>
    <row r="245" spans="19:22">
      <c r="S245" s="24" t="s">
        <v>45</v>
      </c>
      <c r="U245">
        <v>2045</v>
      </c>
      <c r="V245">
        <v>1</v>
      </c>
    </row>
    <row r="246" spans="19:22">
      <c r="S246" s="24" t="s">
        <v>45</v>
      </c>
      <c r="U246">
        <v>2046</v>
      </c>
      <c r="V246">
        <v>1</v>
      </c>
    </row>
    <row r="247" spans="19:22">
      <c r="S247" s="24" t="s">
        <v>45</v>
      </c>
      <c r="U247">
        <v>2047</v>
      </c>
      <c r="V247">
        <v>1</v>
      </c>
    </row>
    <row r="248" spans="19:22">
      <c r="S248" s="24" t="s">
        <v>45</v>
      </c>
      <c r="U248">
        <v>2048</v>
      </c>
      <c r="V248">
        <v>1</v>
      </c>
    </row>
    <row r="249" spans="19:22">
      <c r="S249" s="24" t="s">
        <v>45</v>
      </c>
      <c r="U249">
        <v>2049</v>
      </c>
      <c r="V249">
        <v>1</v>
      </c>
    </row>
    <row r="250" spans="19:22">
      <c r="S250" s="24" t="s">
        <v>45</v>
      </c>
      <c r="U250">
        <v>2050</v>
      </c>
      <c r="V250">
        <v>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296875" customWidth="1"/>
  </cols>
  <sheetData>
    <row r="3" spans="1:18">
      <c r="A3" t="s">
        <v>38</v>
      </c>
    </row>
    <row r="4" spans="1:18">
      <c r="B4" t="s">
        <v>46</v>
      </c>
    </row>
    <row r="5" spans="1:18">
      <c r="B5" t="s">
        <v>47</v>
      </c>
    </row>
    <row r="6" spans="1:18">
      <c r="J6" t="s">
        <v>48</v>
      </c>
    </row>
    <row r="10" spans="1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1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250472.20978646301</v>
      </c>
      <c r="M11">
        <v>35600.111035639398</v>
      </c>
      <c r="N11">
        <v>58094.686690027003</v>
      </c>
      <c r="O11">
        <v>20245.118088948799</v>
      </c>
      <c r="P11">
        <v>147290.56928481601</v>
      </c>
      <c r="Q11">
        <v>75796.939705001496</v>
      </c>
      <c r="R11">
        <v>65625.479409104504</v>
      </c>
    </row>
    <row r="12" spans="1:18">
      <c r="G12" t="s">
        <v>19</v>
      </c>
      <c r="I12">
        <v>2022</v>
      </c>
      <c r="J12" t="s">
        <v>20</v>
      </c>
      <c r="K12">
        <v>1</v>
      </c>
      <c r="L12">
        <v>258065.23193920299</v>
      </c>
      <c r="M12">
        <v>36679.322306079703</v>
      </c>
      <c r="N12">
        <v>59855.8171698113</v>
      </c>
      <c r="O12">
        <v>20858.845377358499</v>
      </c>
      <c r="P12">
        <v>151755.657672956</v>
      </c>
      <c r="Q12">
        <v>78094.710953878399</v>
      </c>
      <c r="R12">
        <v>67614.904580712799</v>
      </c>
    </row>
    <row r="13" spans="1:18">
      <c r="G13" t="s">
        <v>19</v>
      </c>
      <c r="I13">
        <v>2023</v>
      </c>
      <c r="J13" t="s">
        <v>20</v>
      </c>
      <c r="K13">
        <v>1</v>
      </c>
      <c r="L13">
        <v>256944.09490040399</v>
      </c>
      <c r="M13">
        <v>36519.972879245302</v>
      </c>
      <c r="N13">
        <v>59595.779918328903</v>
      </c>
      <c r="O13">
        <v>20768.226335175201</v>
      </c>
      <c r="P13">
        <v>151096.371308086</v>
      </c>
      <c r="Q13">
        <v>77755.436762129393</v>
      </c>
      <c r="R13">
        <v>67321.158796630698</v>
      </c>
    </row>
    <row r="14" spans="1:18">
      <c r="G14" t="s">
        <v>19</v>
      </c>
      <c r="I14">
        <v>2024</v>
      </c>
      <c r="J14" t="s">
        <v>20</v>
      </c>
      <c r="K14">
        <v>1</v>
      </c>
      <c r="L14">
        <v>248352.42145890999</v>
      </c>
      <c r="M14">
        <v>35298.821324108998</v>
      </c>
      <c r="N14">
        <v>57603.021611320801</v>
      </c>
      <c r="O14">
        <v>20073.780258490598</v>
      </c>
      <c r="P14">
        <v>146044.02448930801</v>
      </c>
      <c r="Q14">
        <v>75155.457489517794</v>
      </c>
      <c r="R14">
        <v>65070.079968343802</v>
      </c>
    </row>
    <row r="15" spans="1:18">
      <c r="G15" t="s">
        <v>19</v>
      </c>
      <c r="I15">
        <v>2025</v>
      </c>
      <c r="J15" t="s">
        <v>20</v>
      </c>
      <c r="K15">
        <v>1</v>
      </c>
      <c r="L15">
        <v>238190.11268023399</v>
      </c>
      <c r="M15">
        <v>33854.432259119501</v>
      </c>
      <c r="N15">
        <v>55245.969126145603</v>
      </c>
      <c r="O15">
        <v>19252.383180323399</v>
      </c>
      <c r="P15">
        <v>140068.063138005</v>
      </c>
      <c r="Q15">
        <v>72080.178573674799</v>
      </c>
      <c r="R15">
        <v>62407.483642497798</v>
      </c>
    </row>
    <row r="16" spans="1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33083.689867086003</v>
      </c>
      <c r="N16">
        <v>53988.219178706197</v>
      </c>
      <c r="O16">
        <v>18814.076380458198</v>
      </c>
      <c r="P16">
        <v>136879.22236217401</v>
      </c>
      <c r="Q16">
        <v>70439.174854372599</v>
      </c>
      <c r="R16">
        <v>60986.692035205102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32190.177083018902</v>
      </c>
      <c r="N17">
        <v>52530.124140970402</v>
      </c>
      <c r="O17">
        <v>18305.952352156299</v>
      </c>
      <c r="P17">
        <v>133182.43595336899</v>
      </c>
      <c r="Q17">
        <v>68536.778130053906</v>
      </c>
      <c r="R17">
        <v>59339.584677762803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50580.596198652303</v>
      </c>
      <c r="O18">
        <v>17626.571402560599</v>
      </c>
      <c r="P18">
        <v>128239.69339254301</v>
      </c>
      <c r="Q18">
        <v>65993.202111036197</v>
      </c>
      <c r="R18">
        <v>57137.340150329401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48015.833788140197</v>
      </c>
      <c r="O19">
        <v>16732.790562533701</v>
      </c>
      <c r="P19">
        <v>121737.113947709</v>
      </c>
      <c r="Q19">
        <v>62646.921188230001</v>
      </c>
      <c r="R19">
        <v>54240.108538454602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27520.262820964399</v>
      </c>
      <c r="N20">
        <v>44909.439878167097</v>
      </c>
      <c r="O20">
        <v>15650.2593514825</v>
      </c>
      <c r="P20">
        <v>113861.307165858</v>
      </c>
      <c r="Q20">
        <v>58593.966171009299</v>
      </c>
      <c r="R20">
        <v>50731.033936448002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25575.822482180301</v>
      </c>
      <c r="N21">
        <v>41736.369654986498</v>
      </c>
      <c r="O21">
        <v>14544.4924555256</v>
      </c>
      <c r="P21">
        <v>105816.452357592</v>
      </c>
      <c r="Q21">
        <v>54454.017647499299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166284.22223905401</v>
      </c>
      <c r="M22">
        <v>23634.305698951801</v>
      </c>
      <c r="N22">
        <v>38568.070288948802</v>
      </c>
      <c r="O22">
        <v>13440.3881309973</v>
      </c>
      <c r="P22">
        <v>97783.693358849996</v>
      </c>
      <c r="Q22">
        <v>50320.2937271638</v>
      </c>
      <c r="R22">
        <v>43567.634956034701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22146.724463731702</v>
      </c>
      <c r="N23">
        <v>36140.533877627997</v>
      </c>
      <c r="O23">
        <v>12594.428472506699</v>
      </c>
      <c r="P23">
        <v>91629.030336208394</v>
      </c>
      <c r="Q23">
        <v>47153.053459868199</v>
      </c>
      <c r="R23">
        <v>40825.417898801999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143999.83456012301</v>
      </c>
      <c r="M24">
        <v>20466.981561844899</v>
      </c>
      <c r="N24">
        <v>33399.414966307297</v>
      </c>
      <c r="O24">
        <v>11639.1900640162</v>
      </c>
      <c r="P24">
        <v>84679.324813566898</v>
      </c>
      <c r="Q24">
        <v>43576.677775905999</v>
      </c>
      <c r="R24">
        <v>37728.968758235998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18750.538466247399</v>
      </c>
      <c r="N25">
        <v>30598.4061784367</v>
      </c>
      <c r="O25">
        <v>10663.0809409704</v>
      </c>
      <c r="P25">
        <v>77577.7772806828</v>
      </c>
      <c r="Q25">
        <v>39922.162943246498</v>
      </c>
      <c r="R25">
        <v>34564.866238604402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120709.79755831099</v>
      </c>
      <c r="M26">
        <v>17156.7224955975</v>
      </c>
      <c r="N26">
        <v>27997.508687870599</v>
      </c>
      <c r="O26">
        <v>9756.70757304582</v>
      </c>
      <c r="P26">
        <v>70983.582632884107</v>
      </c>
      <c r="Q26">
        <v>36528.736082659503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8867.8882173854508</v>
      </c>
      <c r="P27">
        <v>64517.099784456397</v>
      </c>
      <c r="Q27">
        <v>33201.030765573501</v>
      </c>
      <c r="R27">
        <v>28745.666637032002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99638.720330143798</v>
      </c>
      <c r="M28">
        <v>14161.848574842799</v>
      </c>
      <c r="N28">
        <v>23110.269377627999</v>
      </c>
      <c r="O28">
        <v>8053.5787225067397</v>
      </c>
      <c r="P28">
        <v>58592.703169541797</v>
      </c>
      <c r="Q28">
        <v>30152.287487646001</v>
      </c>
      <c r="R28">
        <v>26106.045037690899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12917.424714046099</v>
      </c>
      <c r="N29">
        <v>21079.533736657701</v>
      </c>
      <c r="O29">
        <v>7345.8981203503999</v>
      </c>
      <c r="P29">
        <v>53444.0703828392</v>
      </c>
      <c r="Q29">
        <v>27502.758663147699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82110.971294639094</v>
      </c>
      <c r="M30">
        <v>11670.594904821801</v>
      </c>
      <c r="N30">
        <v>19044.871905121301</v>
      </c>
      <c r="O30">
        <v>6636.8493002695404</v>
      </c>
      <c r="P30">
        <v>48285.483315004501</v>
      </c>
      <c r="Q30">
        <v>24848.107283617901</v>
      </c>
      <c r="R30">
        <v>21513.651596525899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72480.617881281796</v>
      </c>
      <c r="M31">
        <v>10301.813709014699</v>
      </c>
      <c r="N31">
        <v>16811.2014921833</v>
      </c>
      <c r="O31">
        <v>5858.44900485175</v>
      </c>
      <c r="P31">
        <v>42622.339136747498</v>
      </c>
      <c r="Q31">
        <v>21933.806660676899</v>
      </c>
      <c r="R31">
        <v>18990.431315244099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64377.163923015898</v>
      </c>
      <c r="M32">
        <v>9150.0537555555602</v>
      </c>
      <c r="N32">
        <v>14931.681128571399</v>
      </c>
      <c r="O32">
        <v>5203.4646357142901</v>
      </c>
      <c r="P32">
        <v>37857.090538095203</v>
      </c>
      <c r="Q32">
        <v>19481.570496031702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56155.198481731102</v>
      </c>
      <c r="M33">
        <v>7981.4495303983203</v>
      </c>
      <c r="N33">
        <v>13024.673134770899</v>
      </c>
      <c r="O33">
        <v>4538.90124393531</v>
      </c>
      <c r="P33">
        <v>33022.151079065603</v>
      </c>
      <c r="Q33">
        <v>16993.470840820599</v>
      </c>
      <c r="R33">
        <v>14713.056689278201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47819.555051841897</v>
      </c>
      <c r="M34">
        <v>6796.6880276729598</v>
      </c>
      <c r="N34">
        <v>11091.298594609199</v>
      </c>
      <c r="O34">
        <v>3865.1495102425902</v>
      </c>
      <c r="P34">
        <v>28120.363103504002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39760.185575396798</v>
      </c>
      <c r="M35">
        <v>5651.1938888888899</v>
      </c>
      <c r="N35">
        <v>9222.0032142857108</v>
      </c>
      <c r="O35">
        <v>3213.7283928571401</v>
      </c>
      <c r="P35">
        <v>23381.038452380999</v>
      </c>
      <c r="Q35">
        <v>12032.074900793699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4516.0703308595403</v>
      </c>
      <c r="N36">
        <v>7369.6312542048499</v>
      </c>
      <c r="O36">
        <v>2568.2048310107798</v>
      </c>
      <c r="P36">
        <v>18684.620654600199</v>
      </c>
      <c r="Q36">
        <v>9615.2596330113793</v>
      </c>
      <c r="R36">
        <v>8324.9538241943701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23685.140967922998</v>
      </c>
      <c r="M37">
        <v>3366.4159751362699</v>
      </c>
      <c r="N37">
        <v>5493.5469484366604</v>
      </c>
      <c r="O37">
        <v>1914.41787597035</v>
      </c>
      <c r="P37">
        <v>13928.083677349499</v>
      </c>
      <c r="Q37">
        <v>7167.5065404687002</v>
      </c>
      <c r="R37">
        <v>6205.6734047154796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15786.646221180001</v>
      </c>
      <c r="M38">
        <v>2243.7872801677199</v>
      </c>
      <c r="N38">
        <v>3661.5649571967701</v>
      </c>
      <c r="O38">
        <v>1275.9999093261499</v>
      </c>
      <c r="P38">
        <v>9283.3616591554401</v>
      </c>
      <c r="Q38">
        <v>4777.2943465109302</v>
      </c>
      <c r="R38">
        <v>4136.2122664630097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7867.9100943650801</v>
      </c>
      <c r="M39">
        <v>1118.2816377777799</v>
      </c>
      <c r="N39">
        <v>1824.8881671428601</v>
      </c>
      <c r="O39">
        <v>635.94587642857198</v>
      </c>
      <c r="P39">
        <v>4626.7366661904798</v>
      </c>
      <c r="Q39">
        <v>2380.9567837301602</v>
      </c>
      <c r="R39">
        <v>2061.4477443650799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109"/>
  <sheetViews>
    <sheetView zoomScale="41" zoomScaleNormal="41" workbookViewId="0">
      <selection activeCell="O59" sqref="O59"/>
    </sheetView>
  </sheetViews>
  <sheetFormatPr defaultColWidth="9.1796875" defaultRowHeight="14.5"/>
  <cols>
    <col min="4" max="4" width="13" customWidth="1"/>
    <col min="5" max="5" width="9.26953125" customWidth="1"/>
    <col min="6" max="12" width="14.453125" customWidth="1"/>
    <col min="13" max="13" width="14.26953125" customWidth="1"/>
    <col min="19" max="19" width="14.26953125" customWidth="1"/>
    <col min="22" max="22" width="9.26953125" customWidth="1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250472.20978646301</v>
      </c>
      <c r="M3" s="4">
        <v>35600.111035639398</v>
      </c>
      <c r="N3" s="4">
        <v>58094.686690027003</v>
      </c>
      <c r="O3" s="4">
        <v>20245.118088948799</v>
      </c>
      <c r="P3" s="4">
        <v>147290.56928481601</v>
      </c>
      <c r="Q3" s="4">
        <v>75796.939705001496</v>
      </c>
      <c r="R3" s="4">
        <v>65625.479409104504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250472.20978646301</v>
      </c>
      <c r="M4" s="4">
        <v>35600.111035639398</v>
      </c>
      <c r="N4" s="4">
        <v>58094.686690027003</v>
      </c>
      <c r="O4" s="4">
        <v>20245.118088948799</v>
      </c>
      <c r="P4" s="4">
        <v>147290.56928481601</v>
      </c>
      <c r="Q4" s="4">
        <v>75796.939705001496</v>
      </c>
      <c r="R4" s="4">
        <v>65625.479409104504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250472.20978646301</v>
      </c>
      <c r="M5" s="4">
        <v>35600.111035639398</v>
      </c>
      <c r="N5" s="4">
        <v>58094.686690027003</v>
      </c>
      <c r="O5" s="4">
        <v>20245.118088948799</v>
      </c>
      <c r="P5" s="4">
        <v>147290.56928481601</v>
      </c>
      <c r="Q5" s="4">
        <v>75796.939705001496</v>
      </c>
      <c r="R5" s="4">
        <v>65625.479409104504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250472.20978646301</v>
      </c>
      <c r="M6" s="4">
        <v>35600.111035639398</v>
      </c>
      <c r="N6" s="4">
        <v>58094.686690027003</v>
      </c>
      <c r="O6" s="4">
        <v>20245.118088948799</v>
      </c>
      <c r="P6" s="4">
        <v>147290.56928481601</v>
      </c>
      <c r="Q6" s="4">
        <v>75796.939705001496</v>
      </c>
      <c r="R6" s="4">
        <v>65625.479409104504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250472.20978646301</v>
      </c>
      <c r="M7" s="4">
        <v>35600.111035639398</v>
      </c>
      <c r="N7" s="4">
        <v>58094.686690027003</v>
      </c>
      <c r="O7" s="4">
        <v>20245.118088948799</v>
      </c>
      <c r="P7" s="4">
        <v>147290.56928481601</v>
      </c>
      <c r="Q7" s="4">
        <v>75796.939705001496</v>
      </c>
      <c r="R7" s="4">
        <v>65625.479409104504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250472.20978646301</v>
      </c>
      <c r="M8" s="4">
        <v>35600.111035639398</v>
      </c>
      <c r="N8" s="4">
        <v>58094.686690027003</v>
      </c>
      <c r="O8" s="4">
        <v>20245.118088948799</v>
      </c>
      <c r="P8" s="4">
        <v>147290.56928481601</v>
      </c>
      <c r="Q8" s="4">
        <v>75796.939705001496</v>
      </c>
      <c r="R8" s="4">
        <v>65625.479409104504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250472.20978646301</v>
      </c>
      <c r="M9" s="4">
        <v>35600.111035639398</v>
      </c>
      <c r="N9" s="4">
        <v>58094.686690027003</v>
      </c>
      <c r="O9" s="4">
        <v>20245.118088948799</v>
      </c>
      <c r="P9" s="4">
        <v>147290.56928481601</v>
      </c>
      <c r="Q9" s="4">
        <v>75796.939705001496</v>
      </c>
      <c r="R9" s="4">
        <v>65625.479409104504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250472.20978646301</v>
      </c>
      <c r="M10" s="4">
        <v>35600.111035639398</v>
      </c>
      <c r="N10" s="4">
        <v>58094.686690027003</v>
      </c>
      <c r="O10" s="4">
        <v>20245.118088948799</v>
      </c>
      <c r="P10" s="4">
        <v>147290.56928481601</v>
      </c>
      <c r="Q10" s="4">
        <v>75796.939705001496</v>
      </c>
      <c r="R10" s="4">
        <v>65625.479409104504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250472.20978646301</v>
      </c>
      <c r="M11" s="4">
        <v>35600.111035639398</v>
      </c>
      <c r="N11" s="4">
        <v>58094.686690027003</v>
      </c>
      <c r="O11" s="4">
        <v>20245.118088948799</v>
      </c>
      <c r="P11" s="4">
        <v>147290.56928481601</v>
      </c>
      <c r="Q11" s="4">
        <v>75796.939705001496</v>
      </c>
      <c r="R11" s="4">
        <v>65625.479409104504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250472.20978646301</v>
      </c>
      <c r="M12" s="4">
        <v>35600.111035639398</v>
      </c>
      <c r="N12" s="4">
        <v>58094.686690027003</v>
      </c>
      <c r="O12" s="4">
        <v>20245.118088948799</v>
      </c>
      <c r="P12" s="4">
        <v>147290.56928481601</v>
      </c>
      <c r="Q12" s="4">
        <v>75796.939705001496</v>
      </c>
      <c r="R12" s="4">
        <v>65625.479409104504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250472.20978646301</v>
      </c>
      <c r="M13" s="4">
        <v>35600.111035639398</v>
      </c>
      <c r="N13" s="4">
        <v>58094.686690027003</v>
      </c>
      <c r="O13" s="4">
        <v>20245.118088948799</v>
      </c>
      <c r="P13" s="4">
        <v>147290.56928481601</v>
      </c>
      <c r="Q13" s="4">
        <v>75796.939705001496</v>
      </c>
      <c r="R13" s="4">
        <v>65625.479409104504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250472.20978646301</v>
      </c>
      <c r="M14" s="4">
        <v>35600.111035639398</v>
      </c>
      <c r="N14" s="4">
        <v>58094.686690027003</v>
      </c>
      <c r="O14" s="4">
        <v>20245.118088948799</v>
      </c>
      <c r="P14" s="4">
        <v>147290.56928481601</v>
      </c>
      <c r="Q14" s="4">
        <v>75796.939705001496</v>
      </c>
      <c r="R14" s="4">
        <v>65625.479409104504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250472.20978646301</v>
      </c>
      <c r="M15" s="4">
        <v>35600.111035639398</v>
      </c>
      <c r="N15" s="4">
        <v>58094.686690027003</v>
      </c>
      <c r="O15" s="4">
        <v>20245.118088948799</v>
      </c>
      <c r="P15" s="4">
        <v>147290.56928481601</v>
      </c>
      <c r="Q15" s="4">
        <v>75796.939705001496</v>
      </c>
      <c r="R15" s="4">
        <v>65625.479409104504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250472.20978646301</v>
      </c>
      <c r="M16" s="4">
        <v>35600.111035639398</v>
      </c>
      <c r="N16" s="4">
        <v>58094.686690027003</v>
      </c>
      <c r="O16" s="4">
        <v>20245.118088948799</v>
      </c>
      <c r="P16" s="4">
        <v>147290.56928481601</v>
      </c>
      <c r="Q16" s="4">
        <v>75796.939705001496</v>
      </c>
      <c r="R16" s="4">
        <v>65625.479409104504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250472.20978646301</v>
      </c>
      <c r="M17" s="4">
        <v>35600.111035639398</v>
      </c>
      <c r="N17" s="4">
        <v>58094.686690027003</v>
      </c>
      <c r="O17" s="4">
        <v>20245.118088948799</v>
      </c>
      <c r="P17" s="4">
        <v>147290.56928481601</v>
      </c>
      <c r="Q17" s="4">
        <v>75796.939705001496</v>
      </c>
      <c r="R17" s="4">
        <v>65625.479409104504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250472.20978646301</v>
      </c>
      <c r="M18" s="4">
        <v>35600.111035639398</v>
      </c>
      <c r="N18" s="4">
        <v>58094.686690027003</v>
      </c>
      <c r="O18" s="4">
        <v>20245.118088948799</v>
      </c>
      <c r="P18" s="4">
        <v>147290.56928481601</v>
      </c>
      <c r="Q18" s="4">
        <v>75796.939705001496</v>
      </c>
      <c r="R18" s="4">
        <v>65625.479409104504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250472.20978646301</v>
      </c>
      <c r="M19" s="4">
        <v>35600.111035639398</v>
      </c>
      <c r="N19" s="4">
        <v>58094.686690027003</v>
      </c>
      <c r="O19" s="4">
        <v>20245.118088948799</v>
      </c>
      <c r="P19" s="4">
        <v>147290.56928481601</v>
      </c>
      <c r="Q19" s="4">
        <v>75796.939705001496</v>
      </c>
      <c r="R19" s="4">
        <v>65625.479409104504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250472.20978646301</v>
      </c>
      <c r="M20" s="4">
        <v>35600.111035639398</v>
      </c>
      <c r="N20" s="4">
        <v>58094.686690027003</v>
      </c>
      <c r="O20" s="4">
        <v>20245.118088948799</v>
      </c>
      <c r="P20" s="4">
        <v>147290.56928481601</v>
      </c>
      <c r="Q20" s="4">
        <v>75796.939705001496</v>
      </c>
      <c r="R20" s="4">
        <v>65625.479409104504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250472.20978646301</v>
      </c>
      <c r="M21" s="4">
        <v>35600.111035639398</v>
      </c>
      <c r="N21" s="4">
        <v>58094.686690027003</v>
      </c>
      <c r="O21" s="4">
        <v>20245.118088948799</v>
      </c>
      <c r="P21" s="4">
        <v>147290.56928481601</v>
      </c>
      <c r="Q21" s="4">
        <v>75796.939705001496</v>
      </c>
      <c r="R21" s="4">
        <v>65625.479409104504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250472.20978646301</v>
      </c>
      <c r="M22" s="4">
        <v>35600.111035639398</v>
      </c>
      <c r="N22" s="4">
        <v>58094.686690027003</v>
      </c>
      <c r="O22" s="4">
        <v>20245.118088948799</v>
      </c>
      <c r="P22" s="4">
        <v>147290.56928481601</v>
      </c>
      <c r="Q22" s="4">
        <v>75796.939705001496</v>
      </c>
      <c r="R22" s="4">
        <v>65625.479409104504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250472.20978646301</v>
      </c>
      <c r="M23" s="4">
        <v>35600.111035639398</v>
      </c>
      <c r="N23" s="4">
        <v>58094.686690027003</v>
      </c>
      <c r="O23" s="4">
        <v>20245.118088948799</v>
      </c>
      <c r="P23" s="4">
        <v>147290.56928481601</v>
      </c>
      <c r="Q23" s="4">
        <v>75796.939705001496</v>
      </c>
      <c r="R23" s="4">
        <v>65625.479409104504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250472.20978646301</v>
      </c>
      <c r="M24" s="4">
        <v>35600.111035639398</v>
      </c>
      <c r="N24" s="4">
        <v>58094.686690027003</v>
      </c>
      <c r="O24" s="4">
        <v>20245.118088948799</v>
      </c>
      <c r="P24" s="4">
        <v>147290.56928481601</v>
      </c>
      <c r="Q24" s="4">
        <v>75796.939705001496</v>
      </c>
      <c r="R24" s="4">
        <v>65625.479409104504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250472.20978646301</v>
      </c>
      <c r="M25" s="4">
        <v>35600.111035639398</v>
      </c>
      <c r="N25" s="4">
        <v>58094.686690027003</v>
      </c>
      <c r="O25" s="4">
        <v>20245.118088948799</v>
      </c>
      <c r="P25" s="4">
        <v>147290.56928481601</v>
      </c>
      <c r="Q25" s="4">
        <v>75796.939705001496</v>
      </c>
      <c r="R25" s="4">
        <v>65625.479409104504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250472.20978646301</v>
      </c>
      <c r="M26" s="4">
        <v>35600.111035639398</v>
      </c>
      <c r="N26" s="4">
        <v>58094.686690027003</v>
      </c>
      <c r="O26" s="4">
        <v>20245.118088948799</v>
      </c>
      <c r="P26" s="4">
        <v>147290.56928481601</v>
      </c>
      <c r="Q26" s="4">
        <v>75796.939705001496</v>
      </c>
      <c r="R26" s="4">
        <v>65625.479409104504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250472.20978646301</v>
      </c>
      <c r="M27" s="4">
        <v>35600.111035639398</v>
      </c>
      <c r="N27" s="4">
        <v>58094.686690027003</v>
      </c>
      <c r="O27" s="4">
        <v>20245.118088948799</v>
      </c>
      <c r="P27" s="4">
        <v>147290.56928481601</v>
      </c>
      <c r="Q27" s="4">
        <v>75796.939705001496</v>
      </c>
      <c r="R27" s="4">
        <v>65625.479409104504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250472.20978646301</v>
      </c>
      <c r="M28" s="4">
        <v>35600.111035639398</v>
      </c>
      <c r="N28" s="4">
        <v>58094.686690027003</v>
      </c>
      <c r="O28" s="4">
        <v>20245.118088948799</v>
      </c>
      <c r="P28" s="4">
        <v>147290.56928481601</v>
      </c>
      <c r="Q28" s="4">
        <v>75796.939705001496</v>
      </c>
      <c r="R28" s="4">
        <v>65625.479409104504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250472.20978646301</v>
      </c>
      <c r="M29" s="4">
        <v>35600.111035639398</v>
      </c>
      <c r="N29" s="4">
        <v>58094.686690027003</v>
      </c>
      <c r="O29" s="4">
        <v>20245.118088948799</v>
      </c>
      <c r="P29" s="4">
        <v>147290.56928481601</v>
      </c>
      <c r="Q29" s="4">
        <v>75796.939705001496</v>
      </c>
      <c r="R29" s="4">
        <v>65625.479409104504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250472.20978646301</v>
      </c>
      <c r="M30" s="4">
        <v>35600.111035639398</v>
      </c>
      <c r="N30" s="4">
        <v>58094.686690027003</v>
      </c>
      <c r="O30" s="4">
        <v>20245.118088948799</v>
      </c>
      <c r="P30" s="4">
        <v>147290.56928481601</v>
      </c>
      <c r="Q30" s="4">
        <v>75796.939705001496</v>
      </c>
      <c r="R30" s="4">
        <v>65625.479409104504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250472.20978646301</v>
      </c>
      <c r="M31" s="4">
        <v>35600.111035639398</v>
      </c>
      <c r="N31" s="4">
        <v>58094.686690027003</v>
      </c>
      <c r="O31" s="4">
        <v>20245.118088948799</v>
      </c>
      <c r="P31" s="4">
        <v>147290.56928481601</v>
      </c>
      <c r="Q31" s="4">
        <v>75796.939705001496</v>
      </c>
      <c r="R31" s="4">
        <v>65625.479409104504</v>
      </c>
    </row>
    <row r="34" spans="2:22" ht="18.5">
      <c r="E34" s="5" t="s">
        <v>22</v>
      </c>
      <c r="F34" s="17" t="s">
        <v>49</v>
      </c>
    </row>
    <row r="36" spans="2:22">
      <c r="B36" s="6"/>
      <c r="I36" s="10"/>
      <c r="J36" s="11"/>
      <c r="K36" s="11"/>
      <c r="L36" s="11"/>
      <c r="M36" s="11"/>
      <c r="N36" s="11"/>
      <c r="O36" s="11"/>
      <c r="P36" s="11"/>
    </row>
    <row r="37" spans="2:22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5">
        <v>0</v>
      </c>
    </row>
    <row r="39" spans="2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5">
        <v>0</v>
      </c>
    </row>
    <row r="40" spans="2:22">
      <c r="C40" t="s">
        <v>20</v>
      </c>
      <c r="D40" t="s">
        <v>28</v>
      </c>
      <c r="E40">
        <v>2023</v>
      </c>
      <c r="F40">
        <f t="shared" ref="F40:F67" si="0">-V40*L4*1000/SUM(L4:R4)</f>
        <v>7.5549116501946696E-11</v>
      </c>
      <c r="G40">
        <f t="shared" ref="G40:G67" si="1">-V40*M4*1000/SUM(L4:R4)</f>
        <v>1.0737945492662501E-11</v>
      </c>
      <c r="H40">
        <f t="shared" ref="H40:H67" si="2">-V40*N4/SUM(L4:R4)*1000</f>
        <v>1.7522911051212899E-11</v>
      </c>
      <c r="I40">
        <f t="shared" ref="I40:I67" si="3">-V40*O4/SUM(L4:R4)*1000</f>
        <v>6.1064690026954199E-12</v>
      </c>
      <c r="J40">
        <f t="shared" ref="J40:J67" si="4">-V40*P4/SUM(L4:R4)*1000</f>
        <v>4.4426774483378198E-11</v>
      </c>
      <c r="K40">
        <f t="shared" ref="K40:K67" si="5">-V40*Q4/SUM(L4:R4)*1000</f>
        <v>2.2862383947289601E-11</v>
      </c>
      <c r="L40">
        <f t="shared" ref="L40:L67" si="6">-V40*R4/SUM(L4:R4)*1000</f>
        <v>1.9794399520814601E-11</v>
      </c>
      <c r="S40" t="s">
        <v>50</v>
      </c>
      <c r="V40" s="22">
        <v>-1.9699999999999999E-13</v>
      </c>
    </row>
    <row r="41" spans="2:22">
      <c r="C41" t="s">
        <v>20</v>
      </c>
      <c r="D41" t="s">
        <v>28</v>
      </c>
      <c r="E41">
        <v>2024</v>
      </c>
      <c r="F41">
        <f t="shared" si="0"/>
        <v>4.4869272237196797E-8</v>
      </c>
      <c r="G41">
        <f t="shared" si="1"/>
        <v>6.3773584905660398E-9</v>
      </c>
      <c r="H41">
        <f t="shared" si="2"/>
        <v>1.0407008086253401E-8</v>
      </c>
      <c r="I41">
        <f t="shared" si="3"/>
        <v>3.6266846361185999E-9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2">
        <v>-1.1700000000000001E-10</v>
      </c>
    </row>
    <row r="42" spans="2:22">
      <c r="C42" t="s">
        <v>20</v>
      </c>
      <c r="D42" t="s">
        <v>28</v>
      </c>
      <c r="E42">
        <v>2025</v>
      </c>
      <c r="F42">
        <f t="shared" si="0"/>
        <v>3.9500299490865502E-6</v>
      </c>
      <c r="G42">
        <f t="shared" si="1"/>
        <v>5.6142557651991598E-7</v>
      </c>
      <c r="H42">
        <f t="shared" si="2"/>
        <v>9.1617250673854403E-7</v>
      </c>
      <c r="I42">
        <f t="shared" si="3"/>
        <v>3.19272237196765E-7</v>
      </c>
      <c r="J42">
        <f t="shared" si="4"/>
        <v>2.3228212039532801E-6</v>
      </c>
      <c r="K42">
        <f t="shared" si="5"/>
        <v>1.19534291704103E-6</v>
      </c>
      <c r="L42">
        <f t="shared" si="6"/>
        <v>1.0349356094639099E-6</v>
      </c>
      <c r="S42" t="s">
        <v>50</v>
      </c>
      <c r="V42" s="22">
        <v>-1.03E-8</v>
      </c>
    </row>
    <row r="43" spans="2:22">
      <c r="C43" t="s">
        <v>20</v>
      </c>
      <c r="D43" t="s">
        <v>28</v>
      </c>
      <c r="E43">
        <v>2026</v>
      </c>
      <c r="F43">
        <f t="shared" si="0"/>
        <v>1.0354447439353101E-4</v>
      </c>
      <c r="G43">
        <f t="shared" si="1"/>
        <v>1.4716981132075501E-5</v>
      </c>
      <c r="H43">
        <f t="shared" si="2"/>
        <v>2.40161725067385E-5</v>
      </c>
      <c r="I43">
        <f t="shared" si="3"/>
        <v>8.3692722371967705E-6</v>
      </c>
      <c r="J43">
        <f t="shared" si="4"/>
        <v>6.0889487870619899E-5</v>
      </c>
      <c r="K43">
        <f t="shared" si="5"/>
        <v>3.1334231805929901E-5</v>
      </c>
      <c r="L43">
        <f t="shared" si="6"/>
        <v>2.7129380053908399E-5</v>
      </c>
      <c r="S43" t="s">
        <v>50</v>
      </c>
      <c r="V43" s="22">
        <v>-2.7000000000000001E-7</v>
      </c>
    </row>
    <row r="44" spans="2:22">
      <c r="C44" t="s">
        <v>20</v>
      </c>
      <c r="D44" t="s">
        <v>28</v>
      </c>
      <c r="E44">
        <v>2027</v>
      </c>
      <c r="F44">
        <f t="shared" si="0"/>
        <v>1.2885534591195E-3</v>
      </c>
      <c r="G44">
        <f t="shared" si="1"/>
        <v>1.8314465408804999E-4</v>
      </c>
      <c r="H44">
        <f t="shared" si="2"/>
        <v>2.9886792452830198E-4</v>
      </c>
      <c r="I44">
        <f t="shared" si="3"/>
        <v>1.04150943396226E-4</v>
      </c>
      <c r="J44">
        <f t="shared" si="4"/>
        <v>7.5773584905660404E-4</v>
      </c>
      <c r="K44">
        <f t="shared" si="5"/>
        <v>3.89937106918239E-4</v>
      </c>
      <c r="L44">
        <f t="shared" si="6"/>
        <v>3.3761006289308198E-4</v>
      </c>
      <c r="S44" t="s">
        <v>50</v>
      </c>
      <c r="V44" s="22">
        <v>-3.36E-6</v>
      </c>
    </row>
    <row r="45" spans="2:22">
      <c r="C45" t="s">
        <v>20</v>
      </c>
      <c r="D45" t="s">
        <v>28</v>
      </c>
      <c r="E45">
        <v>2028</v>
      </c>
      <c r="F45">
        <f t="shared" si="0"/>
        <v>9.6641509433962308E-3</v>
      </c>
      <c r="G45">
        <f t="shared" si="1"/>
        <v>1.37358490566038E-3</v>
      </c>
      <c r="H45">
        <f t="shared" si="2"/>
        <v>2.2415094339622598E-3</v>
      </c>
      <c r="I45">
        <f t="shared" si="3"/>
        <v>7.8113207547169804E-4</v>
      </c>
      <c r="J45">
        <f t="shared" si="4"/>
        <v>5.6830188679245297E-3</v>
      </c>
      <c r="K45">
        <f t="shared" si="5"/>
        <v>2.9245283018867899E-3</v>
      </c>
      <c r="L45">
        <f t="shared" si="6"/>
        <v>2.5320754716981102E-3</v>
      </c>
      <c r="S45" t="s">
        <v>50</v>
      </c>
      <c r="V45" s="22">
        <v>-2.5199999999999999E-5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5.1115688529499902E-2</v>
      </c>
      <c r="G46">
        <f t="shared" si="1"/>
        <v>7.2651740041928701E-3</v>
      </c>
      <c r="H46">
        <f t="shared" si="2"/>
        <v>1.1855805929919101E-2</v>
      </c>
      <c r="I46">
        <f t="shared" si="3"/>
        <v>4.1315687331536398E-3</v>
      </c>
      <c r="J46">
        <f t="shared" si="4"/>
        <v>3.0058659478885901E-2</v>
      </c>
      <c r="K46">
        <f t="shared" si="5"/>
        <v>1.54684336627733E-2</v>
      </c>
      <c r="L46">
        <f t="shared" si="6"/>
        <v>1.3392669661575299E-2</v>
      </c>
      <c r="M46" s="11"/>
      <c r="N46" s="11"/>
      <c r="O46" s="11"/>
      <c r="P46" s="11"/>
      <c r="S46" t="s">
        <v>50</v>
      </c>
      <c r="V46" s="15">
        <v>-1.3328799999999999E-4</v>
      </c>
    </row>
    <row r="47" spans="2:22">
      <c r="B47" s="7"/>
      <c r="C47" t="s">
        <v>20</v>
      </c>
      <c r="D47" t="s">
        <v>28</v>
      </c>
      <c r="E47">
        <v>2030</v>
      </c>
      <c r="F47">
        <f t="shared" si="0"/>
        <v>0.20613173764600201</v>
      </c>
      <c r="G47">
        <f t="shared" si="1"/>
        <v>2.92979119496855E-2</v>
      </c>
      <c r="H47">
        <f t="shared" si="2"/>
        <v>4.78103288409703E-2</v>
      </c>
      <c r="I47">
        <f t="shared" si="3"/>
        <v>1.6661175202156299E-2</v>
      </c>
      <c r="J47">
        <f t="shared" si="4"/>
        <v>0.12121608625336899</v>
      </c>
      <c r="K47">
        <f t="shared" si="5"/>
        <v>6.23787960467206E-2</v>
      </c>
      <c r="L47">
        <f t="shared" si="6"/>
        <v>5.4007964061096099E-2</v>
      </c>
      <c r="M47" s="12"/>
      <c r="N47" s="12"/>
      <c r="S47" t="s">
        <v>50</v>
      </c>
      <c r="V47" s="15">
        <v>-5.3750399999999995E-4</v>
      </c>
    </row>
    <row r="48" spans="2:22">
      <c r="C48" t="s">
        <v>20</v>
      </c>
      <c r="D48" t="s">
        <v>28</v>
      </c>
      <c r="E48">
        <v>2031</v>
      </c>
      <c r="F48">
        <f t="shared" si="0"/>
        <v>0.87434334770889499</v>
      </c>
      <c r="G48">
        <f t="shared" si="1"/>
        <v>0.124272150943396</v>
      </c>
      <c r="H48">
        <f t="shared" si="2"/>
        <v>0.202795762803234</v>
      </c>
      <c r="I48">
        <f t="shared" si="3"/>
        <v>7.0671250673854394E-2</v>
      </c>
      <c r="J48">
        <f t="shared" si="4"/>
        <v>0.51415895417789703</v>
      </c>
      <c r="K48">
        <f t="shared" si="5"/>
        <v>0.264590431266846</v>
      </c>
      <c r="L48">
        <f t="shared" si="6"/>
        <v>0.22908410242587601</v>
      </c>
      <c r="S48" t="s">
        <v>50</v>
      </c>
      <c r="V48" s="15">
        <v>-2.2799159999999999E-3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3.1402009448936798</v>
      </c>
      <c r="G49">
        <f t="shared" si="1"/>
        <v>0.44632297693920298</v>
      </c>
      <c r="H49">
        <f t="shared" si="2"/>
        <v>0.72834024258760099</v>
      </c>
      <c r="I49">
        <f t="shared" si="3"/>
        <v>0.25381553908355797</v>
      </c>
      <c r="J49">
        <f t="shared" si="4"/>
        <v>1.8466000089847301</v>
      </c>
      <c r="K49">
        <f t="shared" si="5"/>
        <v>0.95027556903264498</v>
      </c>
      <c r="L49">
        <f t="shared" si="6"/>
        <v>0.82275471847858594</v>
      </c>
      <c r="S49" t="s">
        <v>50</v>
      </c>
      <c r="V49" s="15">
        <v>-8.1883100000000007E-3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9.5193052626534893</v>
      </c>
      <c r="G50">
        <f t="shared" si="1"/>
        <v>1.35299770230608</v>
      </c>
      <c r="H50">
        <f t="shared" si="2"/>
        <v>2.2079138328840999</v>
      </c>
      <c r="I50">
        <f t="shared" si="3"/>
        <v>0.76942451752021601</v>
      </c>
      <c r="J50">
        <f t="shared" si="4"/>
        <v>5.5978421419586697</v>
      </c>
      <c r="K50">
        <f t="shared" si="5"/>
        <v>2.88069565738245</v>
      </c>
      <c r="L50">
        <f t="shared" si="6"/>
        <v>2.4941248852950002</v>
      </c>
      <c r="S50" t="s">
        <v>50</v>
      </c>
      <c r="V50" s="15">
        <v>-2.4822304E-2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25.019483945043401</v>
      </c>
      <c r="G51">
        <f t="shared" si="1"/>
        <v>3.5560687840670901</v>
      </c>
      <c r="H51">
        <f t="shared" si="2"/>
        <v>5.8030353234501302</v>
      </c>
      <c r="I51">
        <f t="shared" si="3"/>
        <v>2.0222698854447398</v>
      </c>
      <c r="J51">
        <f t="shared" si="4"/>
        <v>14.7127461230907</v>
      </c>
      <c r="K51">
        <f t="shared" si="5"/>
        <v>7.5713002957472302</v>
      </c>
      <c r="L51">
        <f t="shared" si="6"/>
        <v>6.5552806431566299</v>
      </c>
      <c r="S51" t="s">
        <v>50</v>
      </c>
      <c r="V51" s="15">
        <v>-6.5240185000000006E-2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58.462149045822102</v>
      </c>
      <c r="G52">
        <f t="shared" si="1"/>
        <v>8.3093409811320793</v>
      </c>
      <c r="H52">
        <f t="shared" si="2"/>
        <v>13.5597487439353</v>
      </c>
      <c r="I52">
        <f t="shared" si="3"/>
        <v>4.7253669865229098</v>
      </c>
      <c r="J52">
        <f t="shared" si="4"/>
        <v>34.3787569164421</v>
      </c>
      <c r="K52">
        <f t="shared" si="5"/>
        <v>17.691591374663101</v>
      </c>
      <c r="L52">
        <f t="shared" si="6"/>
        <v>15.317493951482501</v>
      </c>
      <c r="S52" t="s">
        <v>50</v>
      </c>
      <c r="V52" s="15">
        <v>-0.15244444800000001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125.19340698697199</v>
      </c>
      <c r="G53">
        <f t="shared" si="1"/>
        <v>17.793986779874199</v>
      </c>
      <c r="H53">
        <f t="shared" si="2"/>
        <v>29.037439964959599</v>
      </c>
      <c r="I53">
        <f t="shared" si="3"/>
        <v>10.119107866576799</v>
      </c>
      <c r="J53">
        <f t="shared" si="4"/>
        <v>73.620176072776303</v>
      </c>
      <c r="K53">
        <f t="shared" si="5"/>
        <v>37.885548775831097</v>
      </c>
      <c r="L53">
        <f t="shared" si="6"/>
        <v>32.801552553009898</v>
      </c>
      <c r="S53" t="s">
        <v>50</v>
      </c>
      <c r="V53" s="15">
        <v>-0.32645121900000001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247.56858303818501</v>
      </c>
      <c r="G54">
        <f t="shared" si="1"/>
        <v>35.187412817610102</v>
      </c>
      <c r="H54">
        <f t="shared" si="2"/>
        <v>57.421217619946098</v>
      </c>
      <c r="I54">
        <f t="shared" si="3"/>
        <v>20.010424322102399</v>
      </c>
      <c r="J54">
        <f t="shared" si="4"/>
        <v>145.58308709703499</v>
      </c>
      <c r="K54">
        <f t="shared" si="5"/>
        <v>74.918255312219202</v>
      </c>
      <c r="L54">
        <f t="shared" si="6"/>
        <v>64.864708792901993</v>
      </c>
      <c r="S54" t="s">
        <v>50</v>
      </c>
      <c r="V54" s="15">
        <v>-0.64555368899999999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456.36196207831699</v>
      </c>
      <c r="G55">
        <f t="shared" si="1"/>
        <v>64.863629127882604</v>
      </c>
      <c r="H55">
        <f t="shared" si="2"/>
        <v>105.848889291105</v>
      </c>
      <c r="I55">
        <f t="shared" si="3"/>
        <v>36.886734146900302</v>
      </c>
      <c r="J55">
        <f t="shared" si="4"/>
        <v>268.36435567744797</v>
      </c>
      <c r="K55">
        <f t="shared" si="5"/>
        <v>138.10250707172801</v>
      </c>
      <c r="L55">
        <f t="shared" si="6"/>
        <v>119.570041606619</v>
      </c>
      <c r="S55" t="s">
        <v>50</v>
      </c>
      <c r="V55" s="15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790.90674582644499</v>
      </c>
      <c r="G56">
        <f t="shared" si="1"/>
        <v>112.413141538784</v>
      </c>
      <c r="H56">
        <f t="shared" si="2"/>
        <v>183.443423280323</v>
      </c>
      <c r="I56">
        <f t="shared" si="3"/>
        <v>63.927253567385399</v>
      </c>
      <c r="J56">
        <f t="shared" si="4"/>
        <v>465.09393175112302</v>
      </c>
      <c r="K56">
        <f t="shared" si="5"/>
        <v>239.34116673779599</v>
      </c>
      <c r="L56">
        <f t="shared" si="6"/>
        <v>207.223126298143</v>
      </c>
      <c r="S56" t="s">
        <v>50</v>
      </c>
      <c r="V56" s="15">
        <v>-2.0623487890000001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931.53719966277299</v>
      </c>
      <c r="G57">
        <f t="shared" si="1"/>
        <v>132.40122634800801</v>
      </c>
      <c r="H57">
        <f t="shared" si="2"/>
        <v>216.06134189757401</v>
      </c>
      <c r="I57">
        <f t="shared" si="3"/>
        <v>75.294103994609202</v>
      </c>
      <c r="J57">
        <f t="shared" si="4"/>
        <v>547.79188703324303</v>
      </c>
      <c r="K57">
        <f t="shared" si="5"/>
        <v>281.89821543875399</v>
      </c>
      <c r="L57">
        <f t="shared" si="6"/>
        <v>244.06929362503701</v>
      </c>
      <c r="S57" t="s">
        <v>50</v>
      </c>
      <c r="V57" s="15">
        <v>-2.4290532680000001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385.17254665229098</v>
      </c>
      <c r="I58">
        <f t="shared" si="3"/>
        <v>134.22679656064699</v>
      </c>
      <c r="J58">
        <f t="shared" si="4"/>
        <v>976.548577876011</v>
      </c>
      <c r="K58">
        <f t="shared" si="5"/>
        <v>502.53993881401601</v>
      </c>
      <c r="L58">
        <f t="shared" si="6"/>
        <v>435.102321218329</v>
      </c>
      <c r="S58" t="s">
        <v>50</v>
      </c>
      <c r="V58" s="15">
        <v>-4.3302731760000004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335.83447695178199</v>
      </c>
      <c r="H59">
        <f t="shared" si="2"/>
        <v>548.03758052021601</v>
      </c>
      <c r="I59">
        <f t="shared" si="3"/>
        <v>190.98279321159001</v>
      </c>
      <c r="J59">
        <f t="shared" si="4"/>
        <v>1389.4690172785299</v>
      </c>
      <c r="K59">
        <f t="shared" si="5"/>
        <v>715.03219680667905</v>
      </c>
      <c r="L59">
        <f t="shared" si="6"/>
        <v>619.07948910616904</v>
      </c>
      <c r="S59" t="s">
        <v>50</v>
      </c>
      <c r="V59" s="15">
        <v>-6.1612709810000004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4029.6546566352199</v>
      </c>
      <c r="G60">
        <f t="shared" si="1"/>
        <v>572.74279383647797</v>
      </c>
      <c r="H60">
        <f t="shared" si="2"/>
        <v>934.64071301886804</v>
      </c>
      <c r="I60">
        <f t="shared" si="3"/>
        <v>325.70812726415102</v>
      </c>
      <c r="J60">
        <f t="shared" si="4"/>
        <v>2369.6446360377399</v>
      </c>
      <c r="K60">
        <f t="shared" si="5"/>
        <v>1219.4386407232701</v>
      </c>
      <c r="L60">
        <f t="shared" si="6"/>
        <v>1055.79784248428</v>
      </c>
      <c r="S60" t="s">
        <v>50</v>
      </c>
      <c r="V60" s="15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5918.8139086193496</v>
      </c>
      <c r="G61">
        <f t="shared" si="1"/>
        <v>841.25273828092202</v>
      </c>
      <c r="H61">
        <f t="shared" si="2"/>
        <v>1372.8135344474399</v>
      </c>
      <c r="I61">
        <f t="shared" si="3"/>
        <v>478.40471654986499</v>
      </c>
      <c r="J61">
        <f t="shared" si="4"/>
        <v>3480.5676479425001</v>
      </c>
      <c r="K61">
        <f t="shared" si="5"/>
        <v>1791.1287696915199</v>
      </c>
      <c r="L61">
        <f t="shared" si="6"/>
        <v>1550.7708444683999</v>
      </c>
      <c r="S61" t="s">
        <v>50</v>
      </c>
      <c r="V61" s="15">
        <v>-15.433752159999999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8044.5301726714597</v>
      </c>
      <c r="G62">
        <f t="shared" si="1"/>
        <v>1143.38499916143</v>
      </c>
      <c r="H62">
        <f t="shared" si="2"/>
        <v>1865.8535425876</v>
      </c>
      <c r="I62">
        <f t="shared" si="3"/>
        <v>650.22168908355798</v>
      </c>
      <c r="J62">
        <f t="shared" si="4"/>
        <v>4730.5983756513897</v>
      </c>
      <c r="K62">
        <f t="shared" si="5"/>
        <v>2434.4048745882001</v>
      </c>
      <c r="L62">
        <f t="shared" si="6"/>
        <v>2107.7234462563601</v>
      </c>
      <c r="S62" t="s">
        <v>50</v>
      </c>
      <c r="V62" s="15">
        <v>-20.976717099999998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10218.488969342599</v>
      </c>
      <c r="G63">
        <f t="shared" si="1"/>
        <v>1452.3740667085999</v>
      </c>
      <c r="H63">
        <f t="shared" si="2"/>
        <v>2370.0829550134799</v>
      </c>
      <c r="I63">
        <f t="shared" si="3"/>
        <v>825.937999474393</v>
      </c>
      <c r="J63">
        <f t="shared" si="4"/>
        <v>6008.99819907457</v>
      </c>
      <c r="K63">
        <f t="shared" si="5"/>
        <v>3092.2799497229698</v>
      </c>
      <c r="L63">
        <f t="shared" si="6"/>
        <v>2677.3159306633702</v>
      </c>
      <c r="S63" t="s">
        <v>50</v>
      </c>
      <c r="V63" s="15">
        <v>-26.645478069999999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12626.513981235399</v>
      </c>
      <c r="G64">
        <f t="shared" si="1"/>
        <v>1794.6314288050301</v>
      </c>
      <c r="H64">
        <f t="shared" si="2"/>
        <v>2928.6018371158998</v>
      </c>
      <c r="I64">
        <f t="shared" si="3"/>
        <v>1020.57336747978</v>
      </c>
      <c r="J64">
        <f t="shared" si="4"/>
        <v>7425.04102137466</v>
      </c>
      <c r="K64">
        <f t="shared" si="5"/>
        <v>3820.9872453953299</v>
      </c>
      <c r="L64">
        <f t="shared" si="6"/>
        <v>3308.23540859389</v>
      </c>
      <c r="S64" t="s">
        <v>50</v>
      </c>
      <c r="V64" s="15">
        <v>-32.924584289999999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1233.0853521967699</v>
      </c>
      <c r="J65">
        <f t="shared" si="4"/>
        <v>8971.1427072866099</v>
      </c>
      <c r="K65">
        <f t="shared" si="5"/>
        <v>4616.62390315214</v>
      </c>
      <c r="L65">
        <f t="shared" si="6"/>
        <v>3997.1027600194702</v>
      </c>
      <c r="S65" t="s">
        <v>50</v>
      </c>
      <c r="V65" s="15">
        <v>-39.780405709999997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18088.793410793602</v>
      </c>
      <c r="G66">
        <f t="shared" si="1"/>
        <v>2570.9960177777798</v>
      </c>
      <c r="H66">
        <f t="shared" si="2"/>
        <v>4195.5264685714301</v>
      </c>
      <c r="I66">
        <f t="shared" si="3"/>
        <v>1462.0774057142901</v>
      </c>
      <c r="J66">
        <f t="shared" si="4"/>
        <v>10637.1428647619</v>
      </c>
      <c r="K66">
        <f t="shared" si="5"/>
        <v>5473.9613015873001</v>
      </c>
      <c r="L66">
        <f t="shared" si="6"/>
        <v>4739.3910107936499</v>
      </c>
      <c r="S66" t="s">
        <v>50</v>
      </c>
      <c r="V66" s="15">
        <v>-47.167888480000002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21106.382158664299</v>
      </c>
      <c r="G67">
        <f t="shared" si="1"/>
        <v>2999.8918804192899</v>
      </c>
      <c r="H67">
        <f t="shared" si="2"/>
        <v>4895.4279587062001</v>
      </c>
      <c r="I67">
        <f t="shared" si="3"/>
        <v>1705.98247045822</v>
      </c>
      <c r="J67">
        <f t="shared" si="4"/>
        <v>12411.640582174299</v>
      </c>
      <c r="K67">
        <f t="shared" si="5"/>
        <v>6387.1324377059</v>
      </c>
      <c r="L67">
        <f t="shared" si="6"/>
        <v>5530.0204718718196</v>
      </c>
      <c r="S67" t="s">
        <v>50</v>
      </c>
      <c r="V67" s="15">
        <v>-55.036477959999999</v>
      </c>
    </row>
    <row r="109" spans="22:22">
      <c r="V109" s="16" t="s">
        <v>31</v>
      </c>
    </row>
  </sheetData>
  <hyperlinks>
    <hyperlink ref="V109" r:id="rId1" location="a1" xr:uid="{00000000-0004-0000-0400-000000000000}"/>
  </hyperlinks>
  <pageMargins left="0.7" right="0.7" top="0.75" bottom="0.75" header="0.3" footer="0.3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L41"/>
  <sheetViews>
    <sheetView tabSelected="1" topLeftCell="A38" workbookViewId="0">
      <selection activeCell="L50" sqref="L50"/>
    </sheetView>
  </sheetViews>
  <sheetFormatPr defaultColWidth="8.7265625" defaultRowHeight="14.5"/>
  <cols>
    <col min="1" max="1" width="9" style="20"/>
    <col min="2" max="10" width="8.7265625" style="20"/>
    <col min="11" max="11" width="11.54296875" style="20" customWidth="1"/>
    <col min="12" max="12" width="11.7265625" style="20"/>
  </cols>
  <sheetData>
    <row r="4" spans="2:12">
      <c r="B4" s="21" t="s">
        <v>51</v>
      </c>
    </row>
    <row r="5" spans="2:12">
      <c r="B5" s="20" t="s">
        <v>52</v>
      </c>
    </row>
    <row r="9" spans="2:12">
      <c r="J9" s="20" t="s">
        <v>53</v>
      </c>
    </row>
    <row r="10" spans="2:12"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39</v>
      </c>
    </row>
    <row r="11" spans="2:12">
      <c r="B11" s="20" t="s">
        <v>18</v>
      </c>
      <c r="G11" s="20" t="s">
        <v>19</v>
      </c>
      <c r="I11" s="20">
        <v>2020</v>
      </c>
      <c r="J11" s="20" t="s">
        <v>20</v>
      </c>
      <c r="K11" s="20">
        <v>1</v>
      </c>
      <c r="L11" s="20">
        <v>645400.5</v>
      </c>
    </row>
    <row r="12" spans="2:12">
      <c r="G12" s="20" t="s">
        <v>19</v>
      </c>
      <c r="I12" s="20">
        <v>2021</v>
      </c>
      <c r="J12" s="20" t="s">
        <v>20</v>
      </c>
      <c r="K12" s="20">
        <v>1</v>
      </c>
      <c r="L12" s="20">
        <v>653125.11399999994</v>
      </c>
    </row>
    <row r="13" spans="2:12">
      <c r="G13" s="20" t="s">
        <v>19</v>
      </c>
      <c r="I13" s="20">
        <v>2022</v>
      </c>
      <c r="J13" s="20" t="s">
        <v>20</v>
      </c>
      <c r="K13" s="20">
        <v>1</v>
      </c>
      <c r="L13" s="20">
        <v>672924.49</v>
      </c>
    </row>
    <row r="14" spans="2:12">
      <c r="G14" s="20" t="s">
        <v>19</v>
      </c>
      <c r="I14" s="20">
        <v>2023</v>
      </c>
      <c r="J14" s="20" t="s">
        <v>20</v>
      </c>
      <c r="K14" s="20">
        <v>1</v>
      </c>
      <c r="L14" s="20">
        <v>670001.04090000002</v>
      </c>
    </row>
    <row r="15" spans="2:12">
      <c r="G15" s="20" t="s">
        <v>19</v>
      </c>
      <c r="I15" s="20">
        <v>2024</v>
      </c>
      <c r="J15" s="20" t="s">
        <v>20</v>
      </c>
      <c r="K15" s="20">
        <v>1</v>
      </c>
      <c r="L15" s="20">
        <v>647597.60660000006</v>
      </c>
    </row>
    <row r="16" spans="2:12">
      <c r="G16" s="20" t="s">
        <v>19</v>
      </c>
      <c r="I16" s="20">
        <v>2025</v>
      </c>
      <c r="J16" s="20" t="s">
        <v>20</v>
      </c>
      <c r="K16" s="20">
        <v>1</v>
      </c>
      <c r="L16" s="20">
        <v>621098.6226</v>
      </c>
    </row>
    <row r="17" spans="7:12">
      <c r="G17" s="20" t="s">
        <v>19</v>
      </c>
      <c r="I17" s="20">
        <v>2026</v>
      </c>
      <c r="J17" s="20" t="s">
        <v>20</v>
      </c>
      <c r="K17" s="20">
        <v>1</v>
      </c>
      <c r="L17" s="20">
        <v>606958.46409999998</v>
      </c>
    </row>
    <row r="18" spans="7:12">
      <c r="G18" s="20" t="s">
        <v>19</v>
      </c>
      <c r="I18" s="20">
        <v>2027</v>
      </c>
      <c r="J18" s="20" t="s">
        <v>20</v>
      </c>
      <c r="K18" s="20">
        <v>1</v>
      </c>
      <c r="L18" s="20">
        <v>590565.94110000005</v>
      </c>
    </row>
    <row r="19" spans="7:12">
      <c r="G19" s="20" t="s">
        <v>19</v>
      </c>
      <c r="I19" s="20">
        <v>2028</v>
      </c>
      <c r="J19" s="20" t="s">
        <v>20</v>
      </c>
      <c r="K19" s="20">
        <v>1</v>
      </c>
      <c r="L19" s="20">
        <v>568648.5209</v>
      </c>
    </row>
    <row r="20" spans="7:12">
      <c r="G20" s="20" t="s">
        <v>19</v>
      </c>
      <c r="I20" s="20">
        <v>2029</v>
      </c>
      <c r="J20" s="20" t="s">
        <v>20</v>
      </c>
      <c r="K20" s="20">
        <v>1</v>
      </c>
      <c r="L20" s="20">
        <v>539814.37379999994</v>
      </c>
    </row>
    <row r="21" spans="7:12">
      <c r="G21" s="20" t="s">
        <v>19</v>
      </c>
      <c r="I21" s="20">
        <v>2030</v>
      </c>
      <c r="J21" s="20" t="s">
        <v>20</v>
      </c>
      <c r="K21" s="20">
        <v>1</v>
      </c>
      <c r="L21" s="20">
        <v>504890.97560000001</v>
      </c>
    </row>
    <row r="22" spans="7:12">
      <c r="G22" s="20" t="s">
        <v>19</v>
      </c>
      <c r="I22" s="20">
        <v>2031</v>
      </c>
      <c r="J22" s="20" t="s">
        <v>20</v>
      </c>
      <c r="K22" s="20">
        <v>1</v>
      </c>
      <c r="L22" s="20">
        <v>469217.97399999999</v>
      </c>
    </row>
    <row r="23" spans="7:12">
      <c r="G23" s="20" t="s">
        <v>19</v>
      </c>
      <c r="I23" s="20">
        <v>2032</v>
      </c>
      <c r="J23" s="20" t="s">
        <v>20</v>
      </c>
      <c r="K23" s="20">
        <v>1</v>
      </c>
      <c r="L23" s="20">
        <v>433598.60840000003</v>
      </c>
    </row>
    <row r="24" spans="7:12">
      <c r="G24" s="20" t="s">
        <v>19</v>
      </c>
      <c r="I24" s="20">
        <v>2033</v>
      </c>
      <c r="J24" s="20" t="s">
        <v>20</v>
      </c>
      <c r="K24" s="20">
        <v>1</v>
      </c>
      <c r="L24" s="20">
        <v>406307.21419999999</v>
      </c>
    </row>
    <row r="25" spans="7:12">
      <c r="G25" s="20" t="s">
        <v>19</v>
      </c>
      <c r="I25" s="20">
        <v>2034</v>
      </c>
      <c r="J25" s="20" t="s">
        <v>20</v>
      </c>
      <c r="K25" s="20">
        <v>1</v>
      </c>
      <c r="L25" s="20">
        <v>375490.39250000002</v>
      </c>
    </row>
    <row r="26" spans="7:12">
      <c r="G26" s="20" t="s">
        <v>19</v>
      </c>
      <c r="I26" s="20">
        <v>2035</v>
      </c>
      <c r="J26" s="20" t="s">
        <v>20</v>
      </c>
      <c r="K26" s="20">
        <v>1</v>
      </c>
      <c r="L26" s="20">
        <v>344000.2634</v>
      </c>
    </row>
    <row r="27" spans="7:12">
      <c r="G27" s="20" t="s">
        <v>19</v>
      </c>
      <c r="I27" s="20">
        <v>2036</v>
      </c>
      <c r="J27" s="20" t="s">
        <v>20</v>
      </c>
      <c r="K27" s="20">
        <v>1</v>
      </c>
      <c r="L27" s="20">
        <v>314759.87040000001</v>
      </c>
    </row>
    <row r="28" spans="7:12">
      <c r="G28" s="20" t="s">
        <v>19</v>
      </c>
      <c r="I28" s="20">
        <v>2037</v>
      </c>
      <c r="J28" s="20" t="s">
        <v>20</v>
      </c>
      <c r="K28" s="20">
        <v>1</v>
      </c>
      <c r="L28" s="20">
        <v>286085.78509999998</v>
      </c>
    </row>
    <row r="29" spans="7:12">
      <c r="G29" s="20" t="s">
        <v>19</v>
      </c>
      <c r="I29" s="20">
        <v>2038</v>
      </c>
      <c r="J29" s="20" t="s">
        <v>20</v>
      </c>
      <c r="K29" s="20">
        <v>1</v>
      </c>
      <c r="L29" s="20">
        <v>259815.45269999999</v>
      </c>
    </row>
    <row r="30" spans="7:12">
      <c r="G30" s="20" t="s">
        <v>19</v>
      </c>
      <c r="I30" s="20">
        <v>2039</v>
      </c>
      <c r="J30" s="20" t="s">
        <v>20</v>
      </c>
      <c r="K30" s="20">
        <v>1</v>
      </c>
      <c r="L30" s="20">
        <v>236985.06109999999</v>
      </c>
    </row>
    <row r="31" spans="7:12">
      <c r="G31" s="20" t="s">
        <v>19</v>
      </c>
      <c r="I31" s="20">
        <v>2040</v>
      </c>
      <c r="J31" s="20" t="s">
        <v>20</v>
      </c>
      <c r="K31" s="20">
        <v>1</v>
      </c>
      <c r="L31" s="20">
        <v>214110.52960000001</v>
      </c>
    </row>
    <row r="32" spans="7:12">
      <c r="G32" s="20" t="s">
        <v>19</v>
      </c>
      <c r="I32" s="20">
        <v>2041</v>
      </c>
      <c r="J32" s="20" t="s">
        <v>20</v>
      </c>
      <c r="K32" s="20">
        <v>1</v>
      </c>
      <c r="L32" s="20">
        <v>188998.65919999999</v>
      </c>
    </row>
    <row r="33" spans="7:12">
      <c r="G33" s="20" t="s">
        <v>19</v>
      </c>
      <c r="I33" s="20">
        <v>2042</v>
      </c>
      <c r="J33" s="20" t="s">
        <v>20</v>
      </c>
      <c r="K33" s="20">
        <v>1</v>
      </c>
      <c r="L33" s="20">
        <v>167868.29389999999</v>
      </c>
    </row>
    <row r="34" spans="7:12">
      <c r="G34" s="20" t="s">
        <v>19</v>
      </c>
      <c r="I34" s="20">
        <v>2043</v>
      </c>
      <c r="J34" s="20" t="s">
        <v>20</v>
      </c>
      <c r="K34" s="20">
        <v>1</v>
      </c>
      <c r="L34" s="20">
        <v>146428.90100000001</v>
      </c>
    </row>
    <row r="35" spans="7:12">
      <c r="G35" s="20" t="s">
        <v>19</v>
      </c>
      <c r="I35" s="20">
        <v>2044</v>
      </c>
      <c r="J35" s="20" t="s">
        <v>20</v>
      </c>
      <c r="K35" s="20">
        <v>1</v>
      </c>
      <c r="L35" s="20">
        <v>124693.0842</v>
      </c>
    </row>
    <row r="36" spans="7:12">
      <c r="G36" s="20" t="s">
        <v>19</v>
      </c>
      <c r="I36" s="20">
        <v>2045</v>
      </c>
      <c r="J36" s="20" t="s">
        <v>20</v>
      </c>
      <c r="K36" s="20">
        <v>1</v>
      </c>
      <c r="L36" s="20">
        <v>103677.6725</v>
      </c>
    </row>
    <row r="37" spans="7:12">
      <c r="G37" s="20" t="s">
        <v>19</v>
      </c>
      <c r="I37" s="20">
        <v>2046</v>
      </c>
      <c r="J37" s="20" t="s">
        <v>20</v>
      </c>
      <c r="K37" s="20">
        <v>1</v>
      </c>
      <c r="L37" s="20">
        <v>82852.521070000003</v>
      </c>
    </row>
    <row r="38" spans="7:12">
      <c r="G38" s="20" t="s">
        <v>19</v>
      </c>
      <c r="I38" s="20">
        <v>2047</v>
      </c>
      <c r="J38" s="20" t="s">
        <v>20</v>
      </c>
      <c r="K38" s="20">
        <v>1</v>
      </c>
      <c r="L38" s="20">
        <v>61760.785389999997</v>
      </c>
    </row>
    <row r="39" spans="7:12">
      <c r="G39" s="20" t="s">
        <v>19</v>
      </c>
      <c r="I39" s="20">
        <v>2048</v>
      </c>
      <c r="J39" s="20" t="s">
        <v>20</v>
      </c>
      <c r="K39" s="20">
        <v>1</v>
      </c>
      <c r="L39" s="20">
        <v>41164.86664</v>
      </c>
    </row>
    <row r="40" spans="7:12">
      <c r="G40" s="20" t="s">
        <v>19</v>
      </c>
      <c r="I40" s="20">
        <v>2049</v>
      </c>
      <c r="J40" s="20" t="s">
        <v>20</v>
      </c>
      <c r="K40" s="20">
        <v>1</v>
      </c>
      <c r="L40" s="20">
        <v>20516.166969999998</v>
      </c>
    </row>
    <row r="41" spans="7:12">
      <c r="G41" s="20" t="s">
        <v>19</v>
      </c>
      <c r="I41" s="20">
        <v>2050</v>
      </c>
      <c r="J41" s="20" t="s">
        <v>20</v>
      </c>
      <c r="K41" s="20">
        <v>1</v>
      </c>
      <c r="L41" s="20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W109"/>
  <sheetViews>
    <sheetView topLeftCell="A22" zoomScale="72" zoomScaleNormal="72" workbookViewId="0">
      <selection activeCell="P55" sqref="P55"/>
    </sheetView>
  </sheetViews>
  <sheetFormatPr defaultColWidth="9.1796875" defaultRowHeight="14.5"/>
  <cols>
    <col min="4" max="4" width="13" customWidth="1"/>
    <col min="6" max="6" width="12.7265625" customWidth="1"/>
    <col min="11" max="11" width="12.26953125" customWidth="1"/>
    <col min="12" max="12" width="11.81640625" customWidth="1"/>
    <col min="13" max="13" width="14.26953125" customWidth="1"/>
    <col min="19" max="19" width="14.26953125" customWidth="1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250472.20978646301</v>
      </c>
      <c r="M3" s="4">
        <v>35600.111035639398</v>
      </c>
      <c r="N3" s="4">
        <v>58094.686690027003</v>
      </c>
      <c r="O3" s="4">
        <v>20245.118088948799</v>
      </c>
      <c r="P3" s="4">
        <v>147290.56928481601</v>
      </c>
      <c r="Q3" s="4">
        <v>75796.939705001496</v>
      </c>
      <c r="R3" s="4">
        <v>65625.479409104504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250472.20978646301</v>
      </c>
      <c r="M4" s="4">
        <v>35600.111035639398</v>
      </c>
      <c r="N4" s="4">
        <v>58094.686690027003</v>
      </c>
      <c r="O4" s="4">
        <v>20245.118088948799</v>
      </c>
      <c r="P4" s="4">
        <v>147290.56928481601</v>
      </c>
      <c r="Q4" s="4">
        <v>75796.939705001496</v>
      </c>
      <c r="R4" s="4">
        <v>65625.479409104504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250472.20978646301</v>
      </c>
      <c r="M5" s="4">
        <v>35600.111035639398</v>
      </c>
      <c r="N5" s="4">
        <v>58094.686690027003</v>
      </c>
      <c r="O5" s="4">
        <v>20245.118088948799</v>
      </c>
      <c r="P5" s="4">
        <v>147290.56928481601</v>
      </c>
      <c r="Q5" s="4">
        <v>75796.939705001496</v>
      </c>
      <c r="R5" s="4">
        <v>65625.479409104504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250472.20978646301</v>
      </c>
      <c r="M6" s="4">
        <v>35600.111035639398</v>
      </c>
      <c r="N6" s="4">
        <v>58094.686690027003</v>
      </c>
      <c r="O6" s="4">
        <v>20245.118088948799</v>
      </c>
      <c r="P6" s="4">
        <v>147290.56928481601</v>
      </c>
      <c r="Q6" s="4">
        <v>75796.939705001496</v>
      </c>
      <c r="R6" s="4">
        <v>65625.479409104504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250472.20978646301</v>
      </c>
      <c r="M7" s="4">
        <v>35600.111035639398</v>
      </c>
      <c r="N7" s="4">
        <v>58094.686690027003</v>
      </c>
      <c r="O7" s="4">
        <v>20245.118088948799</v>
      </c>
      <c r="P7" s="4">
        <v>147290.56928481601</v>
      </c>
      <c r="Q7" s="4">
        <v>75796.939705001496</v>
      </c>
      <c r="R7" s="4">
        <v>65625.479409104504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250472.20978646301</v>
      </c>
      <c r="M8" s="4">
        <v>35600.111035639398</v>
      </c>
      <c r="N8" s="4">
        <v>58094.686690027003</v>
      </c>
      <c r="O8" s="4">
        <v>20245.118088948799</v>
      </c>
      <c r="P8" s="4">
        <v>147290.56928481601</v>
      </c>
      <c r="Q8" s="4">
        <v>75796.939705001496</v>
      </c>
      <c r="R8" s="4">
        <v>65625.479409104504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250472.20978646301</v>
      </c>
      <c r="M9" s="4">
        <v>35600.111035639398</v>
      </c>
      <c r="N9" s="4">
        <v>58094.686690027003</v>
      </c>
      <c r="O9" s="4">
        <v>20245.118088948799</v>
      </c>
      <c r="P9" s="4">
        <v>147290.56928481601</v>
      </c>
      <c r="Q9" s="4">
        <v>75796.939705001496</v>
      </c>
      <c r="R9" s="4">
        <v>65625.479409104504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250472.20978646301</v>
      </c>
      <c r="M10" s="4">
        <v>35600.111035639398</v>
      </c>
      <c r="N10" s="4">
        <v>58094.686690027003</v>
      </c>
      <c r="O10" s="4">
        <v>20245.118088948799</v>
      </c>
      <c r="P10" s="4">
        <v>147290.56928481601</v>
      </c>
      <c r="Q10" s="4">
        <v>75796.939705001496</v>
      </c>
      <c r="R10" s="4">
        <v>65625.479409104504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250472.20978646301</v>
      </c>
      <c r="M11" s="4">
        <v>35600.111035639398</v>
      </c>
      <c r="N11" s="4">
        <v>58094.686690027003</v>
      </c>
      <c r="O11" s="4">
        <v>20245.118088948799</v>
      </c>
      <c r="P11" s="4">
        <v>147290.56928481601</v>
      </c>
      <c r="Q11" s="4">
        <v>75796.939705001496</v>
      </c>
      <c r="R11" s="4">
        <v>65625.479409104504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250472.20978646301</v>
      </c>
      <c r="M12" s="4">
        <v>35600.111035639398</v>
      </c>
      <c r="N12" s="4">
        <v>58094.686690027003</v>
      </c>
      <c r="O12" s="4">
        <v>20245.118088948799</v>
      </c>
      <c r="P12" s="4">
        <v>147290.56928481601</v>
      </c>
      <c r="Q12" s="4">
        <v>75796.939705001496</v>
      </c>
      <c r="R12" s="4">
        <v>65625.479409104504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250472.20978646301</v>
      </c>
      <c r="M13" s="4">
        <v>35600.111035639398</v>
      </c>
      <c r="N13" s="4">
        <v>58094.686690027003</v>
      </c>
      <c r="O13" s="4">
        <v>20245.118088948799</v>
      </c>
      <c r="P13" s="4">
        <v>147290.56928481601</v>
      </c>
      <c r="Q13" s="4">
        <v>75796.939705001496</v>
      </c>
      <c r="R13" s="4">
        <v>65625.479409104504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250472.20978646301</v>
      </c>
      <c r="M14" s="4">
        <v>35600.111035639398</v>
      </c>
      <c r="N14" s="4">
        <v>58094.686690027003</v>
      </c>
      <c r="O14" s="4">
        <v>20245.118088948799</v>
      </c>
      <c r="P14" s="4">
        <v>147290.56928481601</v>
      </c>
      <c r="Q14" s="4">
        <v>75796.939705001496</v>
      </c>
      <c r="R14" s="4">
        <v>65625.479409104504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250472.20978646301</v>
      </c>
      <c r="M15" s="4">
        <v>35600.111035639398</v>
      </c>
      <c r="N15" s="4">
        <v>58094.686690027003</v>
      </c>
      <c r="O15" s="4">
        <v>20245.118088948799</v>
      </c>
      <c r="P15" s="4">
        <v>147290.56928481601</v>
      </c>
      <c r="Q15" s="4">
        <v>75796.939705001496</v>
      </c>
      <c r="R15" s="4">
        <v>65625.479409104504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250472.20978646301</v>
      </c>
      <c r="M16" s="4">
        <v>35600.111035639398</v>
      </c>
      <c r="N16" s="4">
        <v>58094.686690027003</v>
      </c>
      <c r="O16" s="4">
        <v>20245.118088948799</v>
      </c>
      <c r="P16" s="4">
        <v>147290.56928481601</v>
      </c>
      <c r="Q16" s="4">
        <v>75796.939705001496</v>
      </c>
      <c r="R16" s="4">
        <v>65625.479409104504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250472.20978646301</v>
      </c>
      <c r="M17" s="4">
        <v>35600.111035639398</v>
      </c>
      <c r="N17" s="4">
        <v>58094.686690027003</v>
      </c>
      <c r="O17" s="4">
        <v>20245.118088948799</v>
      </c>
      <c r="P17" s="4">
        <v>147290.56928481601</v>
      </c>
      <c r="Q17" s="4">
        <v>75796.939705001496</v>
      </c>
      <c r="R17" s="4">
        <v>65625.479409104504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250472.20978646301</v>
      </c>
      <c r="M18" s="4">
        <v>35600.111035639398</v>
      </c>
      <c r="N18" s="4">
        <v>58094.686690027003</v>
      </c>
      <c r="O18" s="4">
        <v>20245.118088948799</v>
      </c>
      <c r="P18" s="4">
        <v>147290.56928481601</v>
      </c>
      <c r="Q18" s="4">
        <v>75796.939705001496</v>
      </c>
      <c r="R18" s="4">
        <v>65625.479409104504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250472.20978646301</v>
      </c>
      <c r="M19" s="4">
        <v>35600.111035639398</v>
      </c>
      <c r="N19" s="4">
        <v>58094.686690027003</v>
      </c>
      <c r="O19" s="4">
        <v>20245.118088948799</v>
      </c>
      <c r="P19" s="4">
        <v>147290.56928481601</v>
      </c>
      <c r="Q19" s="4">
        <v>75796.939705001496</v>
      </c>
      <c r="R19" s="4">
        <v>65625.479409104504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250472.20978646301</v>
      </c>
      <c r="M20" s="4">
        <v>35600.111035639398</v>
      </c>
      <c r="N20" s="4">
        <v>58094.686690027003</v>
      </c>
      <c r="O20" s="4">
        <v>20245.118088948799</v>
      </c>
      <c r="P20" s="4">
        <v>147290.56928481601</v>
      </c>
      <c r="Q20" s="4">
        <v>75796.939705001496</v>
      </c>
      <c r="R20" s="4">
        <v>65625.479409104504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250472.20978646301</v>
      </c>
      <c r="M21" s="4">
        <v>35600.111035639398</v>
      </c>
      <c r="N21" s="4">
        <v>58094.686690027003</v>
      </c>
      <c r="O21" s="4">
        <v>20245.118088948799</v>
      </c>
      <c r="P21" s="4">
        <v>147290.56928481601</v>
      </c>
      <c r="Q21" s="4">
        <v>75796.939705001496</v>
      </c>
      <c r="R21" s="4">
        <v>65625.479409104504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250472.20978646301</v>
      </c>
      <c r="M22" s="4">
        <v>35600.111035639398</v>
      </c>
      <c r="N22" s="4">
        <v>58094.686690027003</v>
      </c>
      <c r="O22" s="4">
        <v>20245.118088948799</v>
      </c>
      <c r="P22" s="4">
        <v>147290.56928481601</v>
      </c>
      <c r="Q22" s="4">
        <v>75796.939705001496</v>
      </c>
      <c r="R22" s="4">
        <v>65625.479409104504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250472.20978646301</v>
      </c>
      <c r="M23" s="4">
        <v>35600.111035639398</v>
      </c>
      <c r="N23" s="4">
        <v>58094.686690027003</v>
      </c>
      <c r="O23" s="4">
        <v>20245.118088948799</v>
      </c>
      <c r="P23" s="4">
        <v>147290.56928481601</v>
      </c>
      <c r="Q23" s="4">
        <v>75796.939705001496</v>
      </c>
      <c r="R23" s="4">
        <v>65625.479409104504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250472.20978646301</v>
      </c>
      <c r="M24" s="4">
        <v>35600.111035639398</v>
      </c>
      <c r="N24" s="4">
        <v>58094.686690027003</v>
      </c>
      <c r="O24" s="4">
        <v>20245.118088948799</v>
      </c>
      <c r="P24" s="4">
        <v>147290.56928481601</v>
      </c>
      <c r="Q24" s="4">
        <v>75796.939705001496</v>
      </c>
      <c r="R24" s="4">
        <v>65625.479409104504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250472.20978646301</v>
      </c>
      <c r="M25" s="4">
        <v>35600.111035639398</v>
      </c>
      <c r="N25" s="4">
        <v>58094.686690027003</v>
      </c>
      <c r="O25" s="4">
        <v>20245.118088948799</v>
      </c>
      <c r="P25" s="4">
        <v>147290.56928481601</v>
      </c>
      <c r="Q25" s="4">
        <v>75796.939705001496</v>
      </c>
      <c r="R25" s="4">
        <v>65625.479409104504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250472.20978646301</v>
      </c>
      <c r="M26" s="4">
        <v>35600.111035639398</v>
      </c>
      <c r="N26" s="4">
        <v>58094.686690027003</v>
      </c>
      <c r="O26" s="4">
        <v>20245.118088948799</v>
      </c>
      <c r="P26" s="4">
        <v>147290.56928481601</v>
      </c>
      <c r="Q26" s="4">
        <v>75796.939705001496</v>
      </c>
      <c r="R26" s="4">
        <v>65625.479409104504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250472.20978646301</v>
      </c>
      <c r="M27" s="4">
        <v>35600.111035639398</v>
      </c>
      <c r="N27" s="4">
        <v>58094.686690027003</v>
      </c>
      <c r="O27" s="4">
        <v>20245.118088948799</v>
      </c>
      <c r="P27" s="4">
        <v>147290.56928481601</v>
      </c>
      <c r="Q27" s="4">
        <v>75796.939705001496</v>
      </c>
      <c r="R27" s="4">
        <v>65625.479409104504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250472.20978646301</v>
      </c>
      <c r="M28" s="4">
        <v>35600.111035639398</v>
      </c>
      <c r="N28" s="4">
        <v>58094.686690027003</v>
      </c>
      <c r="O28" s="4">
        <v>20245.118088948799</v>
      </c>
      <c r="P28" s="4">
        <v>147290.56928481601</v>
      </c>
      <c r="Q28" s="4">
        <v>75796.939705001496</v>
      </c>
      <c r="R28" s="4">
        <v>65625.479409104504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250472.20978646301</v>
      </c>
      <c r="M29" s="4">
        <v>35600.111035639398</v>
      </c>
      <c r="N29" s="4">
        <v>58094.686690027003</v>
      </c>
      <c r="O29" s="4">
        <v>20245.118088948799</v>
      </c>
      <c r="P29" s="4">
        <v>147290.56928481601</v>
      </c>
      <c r="Q29" s="4">
        <v>75796.939705001496</v>
      </c>
      <c r="R29" s="4">
        <v>65625.479409104504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250472.20978646301</v>
      </c>
      <c r="M30" s="4">
        <v>35600.111035639398</v>
      </c>
      <c r="N30" s="4">
        <v>58094.686690027003</v>
      </c>
      <c r="O30" s="4">
        <v>20245.118088948799</v>
      </c>
      <c r="P30" s="4">
        <v>147290.56928481601</v>
      </c>
      <c r="Q30" s="4">
        <v>75796.939705001496</v>
      </c>
      <c r="R30" s="4">
        <v>65625.479409104504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250472.20978646301</v>
      </c>
      <c r="M31" s="4">
        <v>35600.111035639398</v>
      </c>
      <c r="N31" s="4">
        <v>58094.686690027003</v>
      </c>
      <c r="O31" s="4">
        <v>20245.118088948799</v>
      </c>
      <c r="P31" s="4">
        <v>147290.56928481601</v>
      </c>
      <c r="Q31" s="4">
        <v>75796.939705001496</v>
      </c>
      <c r="R31" s="4">
        <v>65625.479409104504</v>
      </c>
    </row>
    <row r="34" spans="2:23">
      <c r="E34" s="5" t="s">
        <v>22</v>
      </c>
      <c r="F34" t="s">
        <v>54</v>
      </c>
    </row>
    <row r="36" spans="2:23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8" t="s">
        <v>55</v>
      </c>
    </row>
    <row r="38" spans="2:23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 s="15">
        <v>0</v>
      </c>
    </row>
    <row r="39" spans="2:23">
      <c r="C39" t="s">
        <v>20</v>
      </c>
      <c r="D39" t="s">
        <v>28</v>
      </c>
      <c r="E39">
        <v>2022</v>
      </c>
      <c r="F39">
        <f t="shared" ref="F39:F67" si="0">V39*L3*1000/SUM(L3:R3)</f>
        <v>0.43401740236597802</v>
      </c>
      <c r="G39">
        <f t="shared" ref="G39:G67" si="1">V39*M3*1000/SUM(L3:R3)</f>
        <v>6.16877526205451E-2</v>
      </c>
      <c r="H39">
        <f t="shared" ref="H39:H67" si="2">V39*N3/SUM(L3:R3)*1000</f>
        <v>0.100666277628032</v>
      </c>
      <c r="I39">
        <f t="shared" ref="I39:I67" si="3">V39*O3/SUM(L3:R3)*1000</f>
        <v>3.5080672506738499E-2</v>
      </c>
      <c r="J39">
        <f t="shared" ref="J39:J67" si="4">V39*P3/SUM(L3:R3)*1000</f>
        <v>0.25522460287511201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45</v>
      </c>
      <c r="V39" s="15">
        <v>1.131733E-3</v>
      </c>
    </row>
    <row r="40" spans="2:23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1.6882121593291399E-2</v>
      </c>
      <c r="H40">
        <f t="shared" si="2"/>
        <v>2.7549396226415099E-2</v>
      </c>
      <c r="I40">
        <f t="shared" si="3"/>
        <v>9.6005471698113205E-3</v>
      </c>
      <c r="J40">
        <f t="shared" si="4"/>
        <v>6.9847459119496899E-2</v>
      </c>
      <c r="K40">
        <f t="shared" si="5"/>
        <v>3.5944077568134197E-2</v>
      </c>
      <c r="L40">
        <f t="shared" si="6"/>
        <v>3.1120614255765199E-2</v>
      </c>
      <c r="S40" t="s">
        <v>45</v>
      </c>
      <c r="V40" s="15">
        <v>3.0972200000000001E-4</v>
      </c>
    </row>
    <row r="41" spans="2:23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5.9887439353099703</v>
      </c>
      <c r="I41">
        <f t="shared" si="3"/>
        <v>2.08698652291105</v>
      </c>
      <c r="J41">
        <f t="shared" si="4"/>
        <v>15.183583108715199</v>
      </c>
      <c r="K41">
        <f t="shared" si="5"/>
        <v>7.8135968852950004</v>
      </c>
      <c r="L41">
        <f t="shared" si="6"/>
        <v>6.7650625935909003</v>
      </c>
      <c r="S41" t="s">
        <v>45</v>
      </c>
      <c r="V41" s="15">
        <v>6.7327999999999999E-2</v>
      </c>
    </row>
    <row r="42" spans="2:23">
      <c r="C42" t="s">
        <v>20</v>
      </c>
      <c r="D42" t="s">
        <v>28</v>
      </c>
      <c r="E42">
        <v>2025</v>
      </c>
      <c r="F42">
        <f t="shared" si="0"/>
        <v>63.021769092542698</v>
      </c>
      <c r="G42">
        <f t="shared" si="1"/>
        <v>8.9574088050314504</v>
      </c>
      <c r="H42">
        <f t="shared" si="2"/>
        <v>14.617309973045799</v>
      </c>
      <c r="I42">
        <f t="shared" si="3"/>
        <v>5.09391105121294</v>
      </c>
      <c r="J42">
        <f t="shared" si="4"/>
        <v>37.060048517520201</v>
      </c>
      <c r="K42">
        <f t="shared" si="5"/>
        <v>19.071406109613701</v>
      </c>
      <c r="L42">
        <f t="shared" si="6"/>
        <v>16.5121464510332</v>
      </c>
      <c r="S42" t="s">
        <v>45</v>
      </c>
      <c r="V42" s="15">
        <v>0.16433400000000001</v>
      </c>
    </row>
    <row r="43" spans="2:23">
      <c r="C43" t="s">
        <v>20</v>
      </c>
      <c r="D43" t="s">
        <v>28</v>
      </c>
      <c r="E43">
        <v>2026</v>
      </c>
      <c r="F43">
        <f t="shared" si="0"/>
        <v>93.913687780772705</v>
      </c>
      <c r="G43">
        <f t="shared" si="1"/>
        <v>13.348138364779899</v>
      </c>
      <c r="H43">
        <f t="shared" si="2"/>
        <v>21.782401617250699</v>
      </c>
      <c r="I43">
        <f t="shared" si="3"/>
        <v>7.5908369272237204</v>
      </c>
      <c r="J43">
        <f t="shared" si="4"/>
        <v>55.226088948787101</v>
      </c>
      <c r="K43">
        <f t="shared" si="5"/>
        <v>28.4198000898473</v>
      </c>
      <c r="L43">
        <f t="shared" si="6"/>
        <v>24.606046271338698</v>
      </c>
      <c r="S43" t="s">
        <v>45</v>
      </c>
      <c r="V43" s="15">
        <v>0.24488699999999999</v>
      </c>
    </row>
    <row r="44" spans="2:23">
      <c r="C44" t="s">
        <v>20</v>
      </c>
      <c r="D44" t="s">
        <v>28</v>
      </c>
      <c r="E44">
        <v>2027</v>
      </c>
      <c r="F44">
        <f t="shared" si="0"/>
        <v>116.46605780173699</v>
      </c>
      <c r="G44">
        <f t="shared" si="1"/>
        <v>16.5535513626834</v>
      </c>
      <c r="H44">
        <f t="shared" si="2"/>
        <v>27.013212938005399</v>
      </c>
      <c r="I44">
        <f t="shared" si="3"/>
        <v>9.4136954177897607</v>
      </c>
      <c r="J44">
        <f t="shared" si="4"/>
        <v>68.488044923629801</v>
      </c>
      <c r="K44">
        <f t="shared" si="5"/>
        <v>35.244511829889198</v>
      </c>
      <c r="L44">
        <f t="shared" si="6"/>
        <v>30.5149257262653</v>
      </c>
      <c r="S44" t="s">
        <v>45</v>
      </c>
      <c r="V44" s="15">
        <v>0.30369400000000002</v>
      </c>
    </row>
    <row r="45" spans="2:23">
      <c r="C45" t="s">
        <v>20</v>
      </c>
      <c r="D45" t="s">
        <v>28</v>
      </c>
      <c r="E45">
        <v>2028</v>
      </c>
      <c r="F45">
        <f t="shared" si="0"/>
        <v>132.14806019766399</v>
      </c>
      <c r="G45">
        <f t="shared" si="1"/>
        <v>18.782465408804999</v>
      </c>
      <c r="H45">
        <f t="shared" si="2"/>
        <v>30.6505067385445</v>
      </c>
      <c r="I45">
        <f t="shared" si="3"/>
        <v>10.681237196765499</v>
      </c>
      <c r="J45">
        <f t="shared" si="4"/>
        <v>77.709870619946102</v>
      </c>
      <c r="K45">
        <f t="shared" si="5"/>
        <v>39.990139263252502</v>
      </c>
      <c r="L45">
        <f t="shared" si="6"/>
        <v>34.623720575022503</v>
      </c>
      <c r="S45" t="s">
        <v>45</v>
      </c>
      <c r="V45" s="15">
        <v>0.344586</v>
      </c>
    </row>
    <row r="46" spans="2:23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24.518327044025199</v>
      </c>
      <c r="H46">
        <f t="shared" si="2"/>
        <v>40.010676549865202</v>
      </c>
      <c r="I46">
        <f t="shared" si="3"/>
        <v>13.9431145552561</v>
      </c>
      <c r="J46">
        <f t="shared" si="4"/>
        <v>101.441210242588</v>
      </c>
      <c r="K46">
        <f t="shared" si="5"/>
        <v>52.202482030548097</v>
      </c>
      <c r="L46">
        <f t="shared" si="6"/>
        <v>45.197245732255197</v>
      </c>
      <c r="S46" t="s">
        <v>45</v>
      </c>
      <c r="V46" s="15">
        <v>0.44981700000000002</v>
      </c>
    </row>
    <row r="47" spans="2:23">
      <c r="B47" s="7"/>
      <c r="C47" t="s">
        <v>20</v>
      </c>
      <c r="D47" t="s">
        <v>28</v>
      </c>
      <c r="E47">
        <v>2030</v>
      </c>
      <c r="F47">
        <f t="shared" si="0"/>
        <v>208.67739772386901</v>
      </c>
      <c r="G47">
        <f t="shared" si="1"/>
        <v>29.659731656184501</v>
      </c>
      <c r="H47">
        <f t="shared" si="2"/>
        <v>48.400770889487902</v>
      </c>
      <c r="I47">
        <f t="shared" si="3"/>
        <v>16.866935309973002</v>
      </c>
      <c r="J47">
        <f t="shared" si="4"/>
        <v>122.7130655885</v>
      </c>
      <c r="K47">
        <f t="shared" si="5"/>
        <v>63.149153938304899</v>
      </c>
      <c r="L47">
        <f t="shared" si="6"/>
        <v>54.674944893680703</v>
      </c>
      <c r="S47" t="s">
        <v>45</v>
      </c>
      <c r="V47" s="15">
        <v>0.54414200000000001</v>
      </c>
    </row>
    <row r="48" spans="2:23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22.884622222222202</v>
      </c>
      <c r="H48">
        <f t="shared" si="2"/>
        <v>37.344685714285703</v>
      </c>
      <c r="I48">
        <f t="shared" si="3"/>
        <v>13.0140571428571</v>
      </c>
      <c r="J48">
        <f t="shared" si="4"/>
        <v>94.681980952380997</v>
      </c>
      <c r="K48">
        <f t="shared" si="5"/>
        <v>48.724126984126997</v>
      </c>
      <c r="L48">
        <f t="shared" si="6"/>
        <v>42.185663492063497</v>
      </c>
      <c r="S48" t="s">
        <v>45</v>
      </c>
      <c r="V48" s="15">
        <v>0.41984480000000002</v>
      </c>
    </row>
    <row r="49" spans="3:23">
      <c r="C49" t="s">
        <v>20</v>
      </c>
      <c r="D49" t="s">
        <v>28</v>
      </c>
      <c r="E49">
        <v>2032</v>
      </c>
      <c r="F49">
        <f t="shared" si="0"/>
        <v>50.684866816412097</v>
      </c>
      <c r="G49">
        <f t="shared" si="1"/>
        <v>7.2039404612159297</v>
      </c>
      <c r="H49">
        <f t="shared" si="2"/>
        <v>11.755880862533701</v>
      </c>
      <c r="I49">
        <f t="shared" si="3"/>
        <v>4.0967463611859802</v>
      </c>
      <c r="J49">
        <f t="shared" si="4"/>
        <v>29.8053141060198</v>
      </c>
      <c r="K49">
        <f t="shared" si="5"/>
        <v>15.3380600479185</v>
      </c>
      <c r="L49">
        <f t="shared" si="6"/>
        <v>13.279791344714001</v>
      </c>
      <c r="S49" t="s">
        <v>45</v>
      </c>
      <c r="V49" s="15">
        <v>0.13216459999999999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45</v>
      </c>
      <c r="V50" s="19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19">
        <v>0</v>
      </c>
      <c r="W51">
        <v>-0.51010560000000005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19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19">
        <v>0</v>
      </c>
      <c r="W53">
        <v>-2.6357780000000002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19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19">
        <v>0</v>
      </c>
      <c r="W55">
        <v>-5.0245943999999998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19">
        <v>0</v>
      </c>
      <c r="W56">
        <v>-6.4905976000000001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19">
        <v>0</v>
      </c>
      <c r="W57">
        <v>-8.2360679999999995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19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19">
        <v>0</v>
      </c>
      <c r="W59">
        <v>-12.322059599999999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19">
        <v>0</v>
      </c>
      <c r="W60">
        <v>-13.731724399999999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19">
        <v>0</v>
      </c>
      <c r="W61">
        <v>-15.135104800000001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19">
        <v>0</v>
      </c>
      <c r="W62">
        <v>-16.421748399999998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19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19">
        <v>0</v>
      </c>
      <c r="W64">
        <v>-20.015553440000001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19">
        <v>0</v>
      </c>
      <c r="W65">
        <v>-21.749259680000002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19">
        <v>0</v>
      </c>
      <c r="W66">
        <v>-23.460946079999999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19">
        <v>0</v>
      </c>
      <c r="W67">
        <v>-25.1005784</v>
      </c>
    </row>
    <row r="109" spans="22:22">
      <c r="V109" s="16" t="s">
        <v>31</v>
      </c>
    </row>
  </sheetData>
  <hyperlinks>
    <hyperlink ref="V109" r:id="rId1" location="a1" xr:uid="{00000000-0004-0000-0600-000000000000}"/>
  </hyperlinks>
  <pageMargins left="0.7" right="0.7" top="0.75" bottom="0.75" header="0.3" footer="0.3"/>
  <pageSetup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110"/>
  <sheetViews>
    <sheetView topLeftCell="A46" zoomScale="72" zoomScaleNormal="72" workbookViewId="0">
      <selection activeCell="A38" sqref="A38:XFD38"/>
    </sheetView>
  </sheetViews>
  <sheetFormatPr defaultColWidth="9.1796875" defaultRowHeight="14.5"/>
  <cols>
    <col min="4" max="4" width="13" customWidth="1"/>
    <col min="6" max="6" width="12.7265625" customWidth="1"/>
    <col min="7" max="10" width="12.81640625"/>
    <col min="11" max="11" width="12.26953125" customWidth="1"/>
    <col min="12" max="12" width="11.81640625" customWidth="1"/>
    <col min="13" max="13" width="14.26953125" customWidth="1"/>
    <col min="19" max="19" width="14.26953125" customWidth="1"/>
    <col min="22" max="22" width="12.81640625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258065.23193920299</v>
      </c>
      <c r="M3" s="4">
        <v>36679.322306079703</v>
      </c>
      <c r="N3" s="4">
        <v>59855.8171698113</v>
      </c>
      <c r="O3" s="4">
        <v>20858.845377358499</v>
      </c>
      <c r="P3" s="4">
        <v>151755.657672956</v>
      </c>
      <c r="Q3" s="4">
        <v>78094.710953878399</v>
      </c>
      <c r="R3" s="4">
        <v>67614.904580712799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256944.09490040399</v>
      </c>
      <c r="M4" s="4">
        <v>36519.972879245302</v>
      </c>
      <c r="N4" s="4">
        <v>59595.779918328903</v>
      </c>
      <c r="O4" s="4">
        <v>20768.226335175201</v>
      </c>
      <c r="P4" s="4">
        <v>151096.371308086</v>
      </c>
      <c r="Q4" s="4">
        <v>77755.436762129393</v>
      </c>
      <c r="R4" s="4">
        <v>67321.158796630698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248352.42145890999</v>
      </c>
      <c r="M5" s="4">
        <v>35298.821324108998</v>
      </c>
      <c r="N5" s="4">
        <v>57603.021611320801</v>
      </c>
      <c r="O5" s="4">
        <v>20073.780258490598</v>
      </c>
      <c r="P5" s="4">
        <v>146044.02448930801</v>
      </c>
      <c r="Q5" s="4">
        <v>75155.457489517794</v>
      </c>
      <c r="R5" s="4">
        <v>65070.079968343802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238190.11268023399</v>
      </c>
      <c r="M6" s="4">
        <v>33854.432259119501</v>
      </c>
      <c r="N6" s="4">
        <v>55245.969126145603</v>
      </c>
      <c r="O6" s="4">
        <v>19252.383180323399</v>
      </c>
      <c r="P6" s="4">
        <v>140068.063138005</v>
      </c>
      <c r="Q6" s="4">
        <v>72080.178573674799</v>
      </c>
      <c r="R6" s="4">
        <v>62407.483642497798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33083.689867086003</v>
      </c>
      <c r="N7" s="4">
        <v>53988.219178706197</v>
      </c>
      <c r="O7" s="4">
        <v>18814.076380458198</v>
      </c>
      <c r="P7" s="4">
        <v>136879.22236217401</v>
      </c>
      <c r="Q7" s="4">
        <v>70439.174854372599</v>
      </c>
      <c r="R7" s="4">
        <v>60986.692035205102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32190.177083018902</v>
      </c>
      <c r="N8" s="4">
        <v>52530.124140970402</v>
      </c>
      <c r="O8" s="4">
        <v>18305.952352156299</v>
      </c>
      <c r="P8" s="4">
        <v>133182.43595336899</v>
      </c>
      <c r="Q8" s="4">
        <v>68536.778130053906</v>
      </c>
      <c r="R8" s="4">
        <v>59339.584677762803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50580.596198652303</v>
      </c>
      <c r="O9" s="4">
        <v>17626.571402560599</v>
      </c>
      <c r="P9" s="4">
        <v>128239.69339254301</v>
      </c>
      <c r="Q9" s="4">
        <v>65993.202111036197</v>
      </c>
      <c r="R9" s="4">
        <v>57137.340150329401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48015.833788140197</v>
      </c>
      <c r="O10" s="4">
        <v>16732.790562533701</v>
      </c>
      <c r="P10" s="4">
        <v>121737.113947709</v>
      </c>
      <c r="Q10" s="4">
        <v>62646.921188230001</v>
      </c>
      <c r="R10" s="4">
        <v>54240.108538454602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27520.262820964399</v>
      </c>
      <c r="N11" s="4">
        <v>44909.439878167097</v>
      </c>
      <c r="O11" s="4">
        <v>15650.2593514825</v>
      </c>
      <c r="P11" s="4">
        <v>113861.307165858</v>
      </c>
      <c r="Q11" s="4">
        <v>58593.966171009299</v>
      </c>
      <c r="R11" s="4">
        <v>50731.033936448002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25575.822482180301</v>
      </c>
      <c r="N12" s="4">
        <v>41736.369654986498</v>
      </c>
      <c r="O12" s="4">
        <v>14544.4924555256</v>
      </c>
      <c r="P12" s="4">
        <v>105816.452357592</v>
      </c>
      <c r="Q12" s="4">
        <v>54454.017647499299</v>
      </c>
      <c r="R12" s="4">
        <v>47146.6397954477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166284.22223905401</v>
      </c>
      <c r="M13" s="4">
        <v>23634.305698951801</v>
      </c>
      <c r="N13" s="4">
        <v>38568.070288948802</v>
      </c>
      <c r="O13" s="4">
        <v>13440.3881309973</v>
      </c>
      <c r="P13" s="4">
        <v>97783.693358849996</v>
      </c>
      <c r="Q13" s="4">
        <v>50320.2937271638</v>
      </c>
      <c r="R13" s="4">
        <v>43567.634956034701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22146.724463731702</v>
      </c>
      <c r="N14" s="4">
        <v>36140.533877627997</v>
      </c>
      <c r="O14" s="4">
        <v>12594.428472506699</v>
      </c>
      <c r="P14" s="4">
        <v>91629.030336208394</v>
      </c>
      <c r="Q14" s="4">
        <v>47153.053459868199</v>
      </c>
      <c r="R14" s="4">
        <v>40825.417898801999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143999.83456012301</v>
      </c>
      <c r="M15" s="4">
        <v>20466.981561844899</v>
      </c>
      <c r="N15" s="4">
        <v>33399.414966307297</v>
      </c>
      <c r="O15" s="4">
        <v>11639.1900640162</v>
      </c>
      <c r="P15" s="4">
        <v>84679.324813566898</v>
      </c>
      <c r="Q15" s="4">
        <v>43576.677775905999</v>
      </c>
      <c r="R15" s="4">
        <v>37728.968758235998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18750.538466247399</v>
      </c>
      <c r="N16" s="4">
        <v>30598.4061784367</v>
      </c>
      <c r="O16" s="4">
        <v>10663.0809409704</v>
      </c>
      <c r="P16" s="4">
        <v>77577.7772806828</v>
      </c>
      <c r="Q16" s="4">
        <v>39922.162943246498</v>
      </c>
      <c r="R16" s="4">
        <v>34564.866238604402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120709.79755831099</v>
      </c>
      <c r="M17" s="4">
        <v>17156.7224955975</v>
      </c>
      <c r="N17" s="4">
        <v>27997.508687870599</v>
      </c>
      <c r="O17" s="4">
        <v>9756.70757304582</v>
      </c>
      <c r="P17" s="4">
        <v>70983.582632884107</v>
      </c>
      <c r="Q17" s="4">
        <v>36528.736082659503</v>
      </c>
      <c r="R17" s="4">
        <v>31626.8153696316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8867.8882173854508</v>
      </c>
      <c r="P18" s="4">
        <v>64517.099784456397</v>
      </c>
      <c r="Q18" s="4">
        <v>33201.030765573501</v>
      </c>
      <c r="R18" s="4">
        <v>28745.666637032002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99638.720330143798</v>
      </c>
      <c r="M19" s="4">
        <v>14161.848574842799</v>
      </c>
      <c r="N19" s="4">
        <v>23110.269377627999</v>
      </c>
      <c r="O19" s="4">
        <v>8053.5787225067397</v>
      </c>
      <c r="P19" s="4">
        <v>58592.703169541797</v>
      </c>
      <c r="Q19" s="4">
        <v>30152.287487646001</v>
      </c>
      <c r="R19" s="4">
        <v>26106.045037690899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12917.424714046099</v>
      </c>
      <c r="N20" s="4">
        <v>21079.533736657701</v>
      </c>
      <c r="O20" s="4">
        <v>7345.8981203503999</v>
      </c>
      <c r="P20" s="4">
        <v>53444.0703828392</v>
      </c>
      <c r="Q20" s="4">
        <v>27502.758663147699</v>
      </c>
      <c r="R20" s="4">
        <v>23812.0658877059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82110.971294639094</v>
      </c>
      <c r="M21" s="4">
        <v>11670.594904821801</v>
      </c>
      <c r="N21" s="4">
        <v>19044.871905121301</v>
      </c>
      <c r="O21" s="4">
        <v>6636.8493002695404</v>
      </c>
      <c r="P21" s="4">
        <v>48285.483315004501</v>
      </c>
      <c r="Q21" s="4">
        <v>24848.107283617901</v>
      </c>
      <c r="R21" s="4">
        <v>21513.651596525899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72480.617881281796</v>
      </c>
      <c r="M22" s="4">
        <v>10301.813709014699</v>
      </c>
      <c r="N22" s="4">
        <v>16811.2014921833</v>
      </c>
      <c r="O22" s="4">
        <v>5858.44900485175</v>
      </c>
      <c r="P22" s="4">
        <v>42622.339136747498</v>
      </c>
      <c r="Q22" s="4">
        <v>21933.806660676899</v>
      </c>
      <c r="R22" s="4">
        <v>18990.431315244099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64377.163923015898</v>
      </c>
      <c r="M23" s="4">
        <v>9150.0537555555602</v>
      </c>
      <c r="N23" s="4">
        <v>14931.681128571399</v>
      </c>
      <c r="O23" s="4">
        <v>5203.4646357142901</v>
      </c>
      <c r="P23" s="4">
        <v>37857.090538095203</v>
      </c>
      <c r="Q23" s="4">
        <v>19481.570496031702</v>
      </c>
      <c r="R23" s="4">
        <v>16867.2694230159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56155.198481731102</v>
      </c>
      <c r="M24" s="4">
        <v>7981.4495303983203</v>
      </c>
      <c r="N24" s="4">
        <v>13024.673134770899</v>
      </c>
      <c r="O24" s="4">
        <v>4538.90124393531</v>
      </c>
      <c r="P24" s="4">
        <v>33022.151079065603</v>
      </c>
      <c r="Q24" s="4">
        <v>16993.470840820599</v>
      </c>
      <c r="R24" s="4">
        <v>14713.056689278201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47819.555051841897</v>
      </c>
      <c r="M25" s="4">
        <v>6796.6880276729598</v>
      </c>
      <c r="N25" s="4">
        <v>11091.298594609199</v>
      </c>
      <c r="O25" s="4">
        <v>3865.1495102425902</v>
      </c>
      <c r="P25" s="4">
        <v>28120.363103504002</v>
      </c>
      <c r="Q25" s="4">
        <v>14470.9703885894</v>
      </c>
      <c r="R25" s="4">
        <v>12529.05952354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39760.185575396798</v>
      </c>
      <c r="M26" s="4">
        <v>5651.1938888888899</v>
      </c>
      <c r="N26" s="4">
        <v>9222.0032142857108</v>
      </c>
      <c r="O26" s="4">
        <v>3213.7283928571401</v>
      </c>
      <c r="P26" s="4">
        <v>23381.038452380999</v>
      </c>
      <c r="Q26" s="4">
        <v>12032.074900793699</v>
      </c>
      <c r="R26" s="4">
        <v>10417.4480753968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4516.0703308595403</v>
      </c>
      <c r="N27" s="4">
        <v>7369.6312542048499</v>
      </c>
      <c r="O27" s="4">
        <v>2568.2048310107798</v>
      </c>
      <c r="P27" s="4">
        <v>18684.620654600199</v>
      </c>
      <c r="Q27" s="4">
        <v>9615.2596330113793</v>
      </c>
      <c r="R27" s="4">
        <v>8324.9538241943701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23685.140967922998</v>
      </c>
      <c r="M28" s="4">
        <v>3366.4159751362699</v>
      </c>
      <c r="N28" s="4">
        <v>5493.5469484366604</v>
      </c>
      <c r="O28" s="4">
        <v>1914.41787597035</v>
      </c>
      <c r="P28" s="4">
        <v>13928.083677349499</v>
      </c>
      <c r="Q28" s="4">
        <v>7167.5065404687002</v>
      </c>
      <c r="R28" s="4">
        <v>6205.6734047154796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15786.646221180001</v>
      </c>
      <c r="M29" s="4">
        <v>2243.7872801677199</v>
      </c>
      <c r="N29" s="4">
        <v>3661.5649571967701</v>
      </c>
      <c r="O29" s="4">
        <v>1275.9999093261499</v>
      </c>
      <c r="P29" s="4">
        <v>9283.3616591554401</v>
      </c>
      <c r="Q29" s="4">
        <v>4777.2943465109302</v>
      </c>
      <c r="R29" s="4">
        <v>4136.2122664630097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7867.9100943650801</v>
      </c>
      <c r="M30" s="4">
        <v>1118.2816377777799</v>
      </c>
      <c r="N30" s="4">
        <v>1824.8881671428601</v>
      </c>
      <c r="O30" s="4">
        <v>635.94587642857198</v>
      </c>
      <c r="P30" s="4">
        <v>4626.7366661904798</v>
      </c>
      <c r="Q30" s="4">
        <v>2380.9567837301602</v>
      </c>
      <c r="R30" s="4">
        <v>2061.4477443650799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2:22">
      <c r="E34" s="5" t="s">
        <v>22</v>
      </c>
    </row>
    <row r="36" spans="2:22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2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26759.9024224319</v>
      </c>
      <c r="G38">
        <f>V38*M2*1000/SUM(L2:R2)</f>
        <v>3803.4379077568101</v>
      </c>
      <c r="H38">
        <f>V38*N2*1000/SUM(L2:R2)</f>
        <v>6206.7091132075502</v>
      </c>
      <c r="I38">
        <f>V38*O2*1000/SUM(L2:R2)</f>
        <v>2162.94408490566</v>
      </c>
      <c r="J38">
        <f>V38*P2*1000/SUM(L2:R2)</f>
        <v>15736.201893081799</v>
      </c>
      <c r="K38">
        <f>V38*Q2*1000/SUM(L2:R2)</f>
        <v>8097.9790618448596</v>
      </c>
      <c r="L38">
        <f>V38*R2*1000/SUM(L2:R2)</f>
        <v>7011.28251677149</v>
      </c>
      <c r="M38" s="13"/>
      <c r="N38" s="13"/>
      <c r="O38" s="13"/>
      <c r="P38" s="13"/>
      <c r="Q38" s="13"/>
      <c r="R38" s="13"/>
      <c r="S38" t="s">
        <v>41</v>
      </c>
      <c r="T38" s="13"/>
      <c r="V38">
        <v>69.778457000000003</v>
      </c>
    </row>
    <row r="39" spans="2:22">
      <c r="C39" t="s">
        <v>20</v>
      </c>
      <c r="D39" t="s">
        <v>28</v>
      </c>
      <c r="E39">
        <v>2021</v>
      </c>
      <c r="F39">
        <f>V39*L2*1000/SUM(L2:R2)</f>
        <v>26276.067863614899</v>
      </c>
      <c r="G39">
        <f>V39*M2*1000/SUM(L2:R2)</f>
        <v>3734.6695440670901</v>
      </c>
      <c r="H39">
        <f>V39*N2*1000/SUM(L2:R2)</f>
        <v>6094.4882120215598</v>
      </c>
      <c r="I39">
        <f>V39*O2*1000/SUM(L2:R2)</f>
        <v>2123.8368011590301</v>
      </c>
      <c r="J39">
        <f>V39*P2*1000/SUM(L2:R2)</f>
        <v>15451.6822345193</v>
      </c>
      <c r="K39">
        <f>V39*Q2*1000/SUM(L2:R2)</f>
        <v>7951.5629028900903</v>
      </c>
      <c r="L39">
        <f>V39*R2*1000/SUM(L2:R2)</f>
        <v>6884.5144617280603</v>
      </c>
      <c r="S39" t="s">
        <v>41</v>
      </c>
      <c r="V39" s="15">
        <v>68.516822020000006</v>
      </c>
    </row>
    <row r="40" spans="2:22">
      <c r="C40" t="s">
        <v>20</v>
      </c>
      <c r="D40" t="s">
        <v>28</v>
      </c>
      <c r="E40">
        <v>2022</v>
      </c>
      <c r="F40">
        <f>F39*V40/V39</f>
        <v>27148.413857587599</v>
      </c>
      <c r="G40">
        <f>G39*V40/V39</f>
        <v>3858.65780716981</v>
      </c>
      <c r="H40">
        <f>H39*V40/V39</f>
        <v>6296.8207073045796</v>
      </c>
      <c r="I40">
        <f>I39*V40/V39</f>
        <v>2194.3466101212898</v>
      </c>
      <c r="J40">
        <f>J39*V40/V39</f>
        <v>15964.666641751999</v>
      </c>
      <c r="K40">
        <f>K39*V40/V39</f>
        <v>8215.5489026280302</v>
      </c>
      <c r="L40">
        <f>L39*V40/V39</f>
        <v>7113.0752434366595</v>
      </c>
      <c r="S40" t="s">
        <v>41</v>
      </c>
      <c r="V40" s="15">
        <v>70.791529769999997</v>
      </c>
    </row>
    <row r="41" spans="2:22">
      <c r="C41" t="s">
        <v>20</v>
      </c>
      <c r="D41" t="s">
        <v>28</v>
      </c>
      <c r="E41">
        <v>2023</v>
      </c>
      <c r="F41">
        <f t="shared" ref="F41:F68" si="0">F40*V41/V40</f>
        <v>27229.289892439399</v>
      </c>
      <c r="G41">
        <f t="shared" ref="G41:G68" si="1">G40*V41/V40</f>
        <v>3870.1528781132101</v>
      </c>
      <c r="H41">
        <f t="shared" ref="H41:H68" si="2">H40*V41/V40</f>
        <v>6315.5791472506698</v>
      </c>
      <c r="I41">
        <f t="shared" ref="I41:I68" si="3">I40*V41/V40</f>
        <v>2200.88364222372</v>
      </c>
      <c r="J41">
        <f t="shared" ref="J41:J68" si="4">J40*V41/V40</f>
        <v>16012.2259187871</v>
      </c>
      <c r="K41">
        <f t="shared" ref="K41:K68" si="5">K40*V41/V40</f>
        <v>8240.0232981805893</v>
      </c>
      <c r="L41">
        <f t="shared" ref="L41:L68" si="6">L40*V41/V40</f>
        <v>7134.2653330053899</v>
      </c>
      <c r="S41" t="s">
        <v>41</v>
      </c>
      <c r="V41" s="15">
        <v>71.002420110000003</v>
      </c>
    </row>
    <row r="42" spans="2:22">
      <c r="C42" t="s">
        <v>20</v>
      </c>
      <c r="D42" t="s">
        <v>28</v>
      </c>
      <c r="E42">
        <v>2024</v>
      </c>
      <c r="F42">
        <f t="shared" si="0"/>
        <v>26655.054196551398</v>
      </c>
      <c r="G42">
        <f t="shared" si="1"/>
        <v>3788.5356218448601</v>
      </c>
      <c r="H42">
        <f t="shared" si="2"/>
        <v>6182.3905477358503</v>
      </c>
      <c r="I42">
        <f t="shared" si="3"/>
        <v>2154.4694333018901</v>
      </c>
      <c r="J42">
        <f t="shared" si="4"/>
        <v>15674.5457321384</v>
      </c>
      <c r="K42">
        <f t="shared" si="5"/>
        <v>8066.2502937630998</v>
      </c>
      <c r="L42">
        <f t="shared" si="6"/>
        <v>6983.8115446645697</v>
      </c>
      <c r="S42" t="s">
        <v>41</v>
      </c>
      <c r="V42" s="15">
        <v>69.505057370000003</v>
      </c>
    </row>
    <row r="43" spans="2:22">
      <c r="C43" t="s">
        <v>20</v>
      </c>
      <c r="D43" t="s">
        <v>28</v>
      </c>
      <c r="E43">
        <v>2025</v>
      </c>
      <c r="F43">
        <f t="shared" si="0"/>
        <v>26239.359545001498</v>
      </c>
      <c r="G43">
        <f t="shared" si="1"/>
        <v>3729.45211807128</v>
      </c>
      <c r="H43">
        <f t="shared" si="2"/>
        <v>6085.9740608086204</v>
      </c>
      <c r="I43">
        <f t="shared" si="3"/>
        <v>2120.86974846361</v>
      </c>
      <c r="J43">
        <f t="shared" si="4"/>
        <v>15430.095851141101</v>
      </c>
      <c r="K43">
        <f t="shared" si="5"/>
        <v>7940.4543722671497</v>
      </c>
      <c r="L43">
        <f t="shared" si="6"/>
        <v>6874.8966242467804</v>
      </c>
      <c r="S43" t="s">
        <v>41</v>
      </c>
      <c r="V43" s="15">
        <v>68.421102320000003</v>
      </c>
    </row>
    <row r="44" spans="2:22">
      <c r="C44" t="s">
        <v>20</v>
      </c>
      <c r="D44" t="s">
        <v>28</v>
      </c>
      <c r="E44">
        <v>2026</v>
      </c>
      <c r="F44">
        <f t="shared" si="0"/>
        <v>26044.3902353384</v>
      </c>
      <c r="G44">
        <f t="shared" si="1"/>
        <v>3701.7407441090099</v>
      </c>
      <c r="H44">
        <f t="shared" si="2"/>
        <v>6040.7527527493203</v>
      </c>
      <c r="I44">
        <f t="shared" si="3"/>
        <v>2105.1108077762801</v>
      </c>
      <c r="J44">
        <f t="shared" si="4"/>
        <v>15315.4438478796</v>
      </c>
      <c r="K44">
        <f t="shared" si="5"/>
        <v>7881.4535073749603</v>
      </c>
      <c r="L44">
        <f t="shared" si="6"/>
        <v>6823.8132947723898</v>
      </c>
      <c r="S44" t="s">
        <v>41</v>
      </c>
      <c r="V44" s="15">
        <v>67.912705189999997</v>
      </c>
    </row>
    <row r="45" spans="2:22">
      <c r="C45" t="s">
        <v>20</v>
      </c>
      <c r="D45" t="s">
        <v>28</v>
      </c>
      <c r="E45">
        <v>2027</v>
      </c>
      <c r="F45">
        <f t="shared" si="0"/>
        <v>25767.0915252411</v>
      </c>
      <c r="G45">
        <f t="shared" si="1"/>
        <v>3662.32772947589</v>
      </c>
      <c r="H45">
        <f t="shared" si="2"/>
        <v>5976.4359101886803</v>
      </c>
      <c r="I45">
        <f t="shared" si="3"/>
        <v>2082.6973626415102</v>
      </c>
      <c r="J45">
        <f t="shared" si="4"/>
        <v>15152.377913710699</v>
      </c>
      <c r="K45">
        <f t="shared" si="5"/>
        <v>7797.5384350104796</v>
      </c>
      <c r="L45">
        <f t="shared" si="6"/>
        <v>6751.1590837316598</v>
      </c>
      <c r="S45" t="s">
        <v>41</v>
      </c>
      <c r="V45" s="15">
        <v>67.189627959999996</v>
      </c>
    </row>
    <row r="46" spans="2:22">
      <c r="C46" t="s">
        <v>20</v>
      </c>
      <c r="D46" t="s">
        <v>28</v>
      </c>
      <c r="E46">
        <v>2028</v>
      </c>
      <c r="F46">
        <f t="shared" si="0"/>
        <v>25525.2479541584</v>
      </c>
      <c r="G46">
        <f t="shared" si="1"/>
        <v>3627.9540239413</v>
      </c>
      <c r="H46">
        <f t="shared" si="2"/>
        <v>5920.34255555256</v>
      </c>
      <c r="I46">
        <f t="shared" si="3"/>
        <v>2063.1496784501301</v>
      </c>
      <c r="J46">
        <f t="shared" si="4"/>
        <v>15010.161428724199</v>
      </c>
      <c r="K46">
        <f t="shared" si="5"/>
        <v>7724.3526608640304</v>
      </c>
      <c r="L46">
        <f t="shared" si="6"/>
        <v>6687.7943683093799</v>
      </c>
      <c r="S46" t="s">
        <v>41</v>
      </c>
      <c r="V46" s="15">
        <v>66.559002669999998</v>
      </c>
    </row>
    <row r="47" spans="2:22">
      <c r="C47" t="s">
        <v>20</v>
      </c>
      <c r="D47" t="s">
        <v>28</v>
      </c>
      <c r="E47">
        <v>2029</v>
      </c>
      <c r="F47">
        <f t="shared" si="0"/>
        <v>25293.8361475577</v>
      </c>
      <c r="G47">
        <f t="shared" si="1"/>
        <v>3595.0630057442399</v>
      </c>
      <c r="H47">
        <f t="shared" si="2"/>
        <v>5866.6687511320697</v>
      </c>
      <c r="I47">
        <f t="shared" si="3"/>
        <v>2044.4451708490601</v>
      </c>
      <c r="J47">
        <f t="shared" si="4"/>
        <v>14874.0793589308</v>
      </c>
      <c r="K47">
        <f t="shared" si="5"/>
        <v>7654.3237072851198</v>
      </c>
      <c r="L47">
        <f t="shared" si="6"/>
        <v>6627.1628485010497</v>
      </c>
      <c r="S47" t="s">
        <v>41</v>
      </c>
      <c r="V47" s="15">
        <v>65.955578990000006</v>
      </c>
    </row>
    <row r="48" spans="2:22">
      <c r="C48" t="s">
        <v>20</v>
      </c>
      <c r="D48" t="s">
        <v>28</v>
      </c>
      <c r="E48">
        <v>2030</v>
      </c>
      <c r="F48">
        <f t="shared" si="0"/>
        <v>24983.0138707607</v>
      </c>
      <c r="G48">
        <f t="shared" si="1"/>
        <v>3550.88522020964</v>
      </c>
      <c r="H48">
        <f t="shared" si="2"/>
        <v>5794.5764307816698</v>
      </c>
      <c r="I48">
        <f t="shared" si="3"/>
        <v>2019.3220895148199</v>
      </c>
      <c r="J48">
        <f t="shared" si="4"/>
        <v>14691.299839658601</v>
      </c>
      <c r="K48">
        <f t="shared" si="5"/>
        <v>7560.2638617100902</v>
      </c>
      <c r="L48">
        <f t="shared" si="6"/>
        <v>6545.7252273644799</v>
      </c>
      <c r="S48" t="s">
        <v>41</v>
      </c>
      <c r="V48" s="15">
        <v>65.145086539999994</v>
      </c>
    </row>
    <row r="49" spans="3:22">
      <c r="C49" t="s">
        <v>20</v>
      </c>
      <c r="D49" t="s">
        <v>28</v>
      </c>
      <c r="E49">
        <v>2031</v>
      </c>
      <c r="F49">
        <f t="shared" si="0"/>
        <v>24732.545877151799</v>
      </c>
      <c r="G49">
        <f t="shared" si="1"/>
        <v>3515.2857084276702</v>
      </c>
      <c r="H49">
        <f t="shared" si="2"/>
        <v>5736.4827219946101</v>
      </c>
      <c r="I49">
        <f t="shared" si="3"/>
        <v>1999.0773122102401</v>
      </c>
      <c r="J49">
        <f t="shared" si="4"/>
        <v>14544.011749703501</v>
      </c>
      <c r="K49">
        <f t="shared" si="5"/>
        <v>7484.4681978885901</v>
      </c>
      <c r="L49">
        <f t="shared" si="6"/>
        <v>6480.10085262354</v>
      </c>
      <c r="S49" t="s">
        <v>41</v>
      </c>
      <c r="V49" s="15">
        <v>64.491972419999996</v>
      </c>
    </row>
    <row r="50" spans="3:22">
      <c r="C50" t="s">
        <v>20</v>
      </c>
      <c r="D50" t="s">
        <v>28</v>
      </c>
      <c r="E50">
        <v>2032</v>
      </c>
      <c r="F50">
        <f t="shared" si="0"/>
        <v>24510.798601157501</v>
      </c>
      <c r="G50">
        <f t="shared" si="1"/>
        <v>3483.7683290985301</v>
      </c>
      <c r="H50">
        <f t="shared" si="2"/>
        <v>5685.0505150673798</v>
      </c>
      <c r="I50">
        <f t="shared" si="3"/>
        <v>1981.1539673719701</v>
      </c>
      <c r="J50">
        <f t="shared" si="4"/>
        <v>14413.6129220395</v>
      </c>
      <c r="K50">
        <f t="shared" si="5"/>
        <v>7417.3638875037404</v>
      </c>
      <c r="L50">
        <f t="shared" si="6"/>
        <v>6422.0015077613098</v>
      </c>
      <c r="S50" t="s">
        <v>41</v>
      </c>
      <c r="V50" s="15">
        <v>63.913749729999999</v>
      </c>
    </row>
    <row r="51" spans="3:22">
      <c r="C51" t="s">
        <v>20</v>
      </c>
      <c r="D51" t="s">
        <v>28</v>
      </c>
      <c r="E51">
        <v>2033</v>
      </c>
      <c r="F51">
        <f t="shared" si="0"/>
        <v>24293.961925696301</v>
      </c>
      <c r="G51">
        <f t="shared" si="1"/>
        <v>3452.9489031446501</v>
      </c>
      <c r="H51">
        <f t="shared" si="2"/>
        <v>5634.7572760107796</v>
      </c>
      <c r="I51">
        <f t="shared" si="3"/>
        <v>1963.6275355795101</v>
      </c>
      <c r="J51">
        <f t="shared" si="4"/>
        <v>14286.101780593001</v>
      </c>
      <c r="K51">
        <f t="shared" si="5"/>
        <v>7351.7456042228196</v>
      </c>
      <c r="L51">
        <f t="shared" si="6"/>
        <v>6365.1887747529199</v>
      </c>
      <c r="S51" t="s">
        <v>41</v>
      </c>
      <c r="V51" s="15">
        <v>63.348331799999997</v>
      </c>
    </row>
    <row r="52" spans="3:22">
      <c r="C52" t="s">
        <v>20</v>
      </c>
      <c r="D52" t="s">
        <v>28</v>
      </c>
      <c r="E52">
        <v>2034</v>
      </c>
      <c r="F52">
        <f t="shared" si="0"/>
        <v>24080.8166414271</v>
      </c>
      <c r="G52">
        <f t="shared" si="1"/>
        <v>3422.65414192872</v>
      </c>
      <c r="H52">
        <f t="shared" si="2"/>
        <v>5585.3202206199403</v>
      </c>
      <c r="I52">
        <f t="shared" si="3"/>
        <v>1946.3994708221001</v>
      </c>
      <c r="J52">
        <f t="shared" si="4"/>
        <v>14160.761367430399</v>
      </c>
      <c r="K52">
        <f t="shared" si="5"/>
        <v>7287.2443955899998</v>
      </c>
      <c r="L52">
        <f t="shared" si="6"/>
        <v>6309.3432121817896</v>
      </c>
      <c r="S52" t="s">
        <v>41</v>
      </c>
      <c r="V52" s="15">
        <v>62.79253945</v>
      </c>
    </row>
    <row r="53" spans="3:22">
      <c r="C53" t="s">
        <v>20</v>
      </c>
      <c r="D53" t="s">
        <v>28</v>
      </c>
      <c r="E53">
        <v>2035</v>
      </c>
      <c r="F53">
        <f t="shared" si="0"/>
        <v>23862.8581076056</v>
      </c>
      <c r="G53">
        <f t="shared" si="1"/>
        <v>3391.6752640251598</v>
      </c>
      <c r="H53">
        <f t="shared" si="2"/>
        <v>5534.7667770080898</v>
      </c>
      <c r="I53">
        <f t="shared" si="3"/>
        <v>1928.7823616846399</v>
      </c>
      <c r="J53">
        <f t="shared" si="4"/>
        <v>14032.590515444699</v>
      </c>
      <c r="K53">
        <f t="shared" si="5"/>
        <v>7221.2866198337797</v>
      </c>
      <c r="L53">
        <f t="shared" si="6"/>
        <v>6252.2365443980198</v>
      </c>
      <c r="S53" t="s">
        <v>41</v>
      </c>
      <c r="V53" s="15">
        <v>62.224196190000001</v>
      </c>
    </row>
    <row r="54" spans="3:22">
      <c r="C54" t="s">
        <v>20</v>
      </c>
      <c r="D54" t="s">
        <v>28</v>
      </c>
      <c r="E54">
        <v>2036</v>
      </c>
      <c r="F54">
        <f t="shared" si="0"/>
        <v>23590.9935917685</v>
      </c>
      <c r="G54">
        <f t="shared" si="1"/>
        <v>3353.0346221802902</v>
      </c>
      <c r="H54">
        <f t="shared" si="2"/>
        <v>5471.7103449865199</v>
      </c>
      <c r="I54">
        <f t="shared" si="3"/>
        <v>1906.80815052561</v>
      </c>
      <c r="J54">
        <f t="shared" si="4"/>
        <v>13872.720167592101</v>
      </c>
      <c r="K54">
        <f t="shared" si="5"/>
        <v>7139.0160224992496</v>
      </c>
      <c r="L54">
        <f t="shared" si="6"/>
        <v>6181.0061304477404</v>
      </c>
      <c r="S54" t="s">
        <v>41</v>
      </c>
      <c r="V54" s="15">
        <v>61.515289029999998</v>
      </c>
    </row>
    <row r="55" spans="3:22">
      <c r="C55" t="s">
        <v>20</v>
      </c>
      <c r="D55" t="s">
        <v>28</v>
      </c>
      <c r="E55">
        <v>2037</v>
      </c>
      <c r="F55">
        <f t="shared" si="0"/>
        <v>23266.834805844599</v>
      </c>
      <c r="G55">
        <f t="shared" si="1"/>
        <v>3306.9612922012602</v>
      </c>
      <c r="H55">
        <f t="shared" si="2"/>
        <v>5396.5247460646897</v>
      </c>
      <c r="I55">
        <f t="shared" si="3"/>
        <v>1880.6071084770899</v>
      </c>
      <c r="J55">
        <f t="shared" si="4"/>
        <v>13682.098093557999</v>
      </c>
      <c r="K55">
        <f t="shared" si="5"/>
        <v>7040.9203336702603</v>
      </c>
      <c r="L55">
        <f t="shared" si="6"/>
        <v>6096.0742501841896</v>
      </c>
      <c r="S55" t="s">
        <v>41</v>
      </c>
      <c r="V55" s="15">
        <v>60.670020630000003</v>
      </c>
    </row>
    <row r="56" spans="3:22">
      <c r="C56" t="s">
        <v>20</v>
      </c>
      <c r="D56" t="s">
        <v>28</v>
      </c>
      <c r="E56">
        <v>2038</v>
      </c>
      <c r="F56">
        <f t="shared" si="0"/>
        <v>22927.017326536399</v>
      </c>
      <c r="G56">
        <f t="shared" si="1"/>
        <v>3258.6623611320701</v>
      </c>
      <c r="H56">
        <f t="shared" si="2"/>
        <v>5317.70725964959</v>
      </c>
      <c r="I56">
        <f t="shared" si="3"/>
        <v>1853.1404086657701</v>
      </c>
      <c r="J56">
        <f t="shared" si="4"/>
        <v>13482.2679007278</v>
      </c>
      <c r="K56">
        <f t="shared" si="5"/>
        <v>6938.0860710916404</v>
      </c>
      <c r="L56">
        <f t="shared" si="6"/>
        <v>6007.0396821967697</v>
      </c>
      <c r="S56" t="s">
        <v>41</v>
      </c>
      <c r="V56" s="15">
        <v>59.78392101</v>
      </c>
    </row>
    <row r="57" spans="3:22">
      <c r="C57" t="s">
        <v>20</v>
      </c>
      <c r="D57" t="s">
        <v>28</v>
      </c>
      <c r="E57">
        <v>2039</v>
      </c>
      <c r="F57">
        <f t="shared" si="0"/>
        <v>22580.955985032899</v>
      </c>
      <c r="G57">
        <f t="shared" si="1"/>
        <v>3209.47597756813</v>
      </c>
      <c r="H57">
        <f t="shared" si="2"/>
        <v>5237.4415677897596</v>
      </c>
      <c r="I57">
        <f t="shared" si="3"/>
        <v>1825.1690311994601</v>
      </c>
      <c r="J57">
        <f t="shared" si="4"/>
        <v>13278.7659951033</v>
      </c>
      <c r="K57">
        <f t="shared" si="5"/>
        <v>6833.3623148772103</v>
      </c>
      <c r="L57">
        <f t="shared" si="6"/>
        <v>5916.3691784291696</v>
      </c>
      <c r="S57" t="s">
        <v>41</v>
      </c>
      <c r="V57" s="15">
        <v>58.881540049999998</v>
      </c>
    </row>
    <row r="58" spans="3:22">
      <c r="C58" t="s">
        <v>20</v>
      </c>
      <c r="D58" t="s">
        <v>28</v>
      </c>
      <c r="E58">
        <v>2040</v>
      </c>
      <c r="F58">
        <f t="shared" si="0"/>
        <v>22235.0464052141</v>
      </c>
      <c r="G58">
        <f t="shared" si="1"/>
        <v>3160.3111641928699</v>
      </c>
      <c r="H58">
        <f t="shared" si="2"/>
        <v>5157.2110756334196</v>
      </c>
      <c r="I58">
        <f t="shared" si="3"/>
        <v>1797.2099202965001</v>
      </c>
      <c r="J58">
        <f t="shared" si="4"/>
        <v>13075.353333171601</v>
      </c>
      <c r="K58">
        <f t="shared" si="5"/>
        <v>6728.68448420186</v>
      </c>
      <c r="L58">
        <f t="shared" si="6"/>
        <v>5825.7384372896104</v>
      </c>
      <c r="S58" t="s">
        <v>41</v>
      </c>
      <c r="V58" s="15">
        <v>57.979554819999997</v>
      </c>
    </row>
    <row r="59" spans="3:22">
      <c r="C59" t="s">
        <v>20</v>
      </c>
      <c r="D59" t="s">
        <v>28</v>
      </c>
      <c r="E59">
        <v>2041</v>
      </c>
      <c r="F59">
        <f t="shared" si="0"/>
        <v>21882.312408507001</v>
      </c>
      <c r="G59">
        <f t="shared" si="1"/>
        <v>3110.1763829350102</v>
      </c>
      <c r="H59">
        <f t="shared" si="2"/>
        <v>5075.39772380054</v>
      </c>
      <c r="I59">
        <f t="shared" si="3"/>
        <v>1768.6992067789799</v>
      </c>
      <c r="J59">
        <f t="shared" si="4"/>
        <v>12867.927562363</v>
      </c>
      <c r="K59">
        <f t="shared" si="5"/>
        <v>6621.9414746555904</v>
      </c>
      <c r="L59">
        <f t="shared" si="6"/>
        <v>5733.3196509598702</v>
      </c>
      <c r="S59" t="s">
        <v>41</v>
      </c>
      <c r="V59" s="15">
        <v>57.059774410000003</v>
      </c>
    </row>
    <row r="60" spans="3:22">
      <c r="C60" t="s">
        <v>20</v>
      </c>
      <c r="D60" t="s">
        <v>28</v>
      </c>
      <c r="E60">
        <v>2042</v>
      </c>
      <c r="F60">
        <f t="shared" si="0"/>
        <v>21530.927830235101</v>
      </c>
      <c r="G60">
        <f t="shared" si="1"/>
        <v>3060.2333971907801</v>
      </c>
      <c r="H60">
        <f t="shared" si="2"/>
        <v>4993.8973569541804</v>
      </c>
      <c r="I60">
        <f t="shared" si="3"/>
        <v>1740.29756378706</v>
      </c>
      <c r="J60">
        <f t="shared" si="4"/>
        <v>12661.2953191465</v>
      </c>
      <c r="K60">
        <f t="shared" si="5"/>
        <v>6515.6068209419</v>
      </c>
      <c r="L60">
        <f t="shared" si="6"/>
        <v>5641.2544217445402</v>
      </c>
      <c r="S60" t="s">
        <v>41</v>
      </c>
      <c r="V60" s="15">
        <v>56.143512710000003</v>
      </c>
    </row>
    <row r="61" spans="3:22">
      <c r="C61" t="s">
        <v>20</v>
      </c>
      <c r="D61" t="s">
        <v>28</v>
      </c>
      <c r="E61">
        <v>2043</v>
      </c>
      <c r="F61">
        <f t="shared" si="0"/>
        <v>21176.025738788601</v>
      </c>
      <c r="G61">
        <f t="shared" si="1"/>
        <v>3009.79046033543</v>
      </c>
      <c r="H61">
        <f t="shared" si="2"/>
        <v>4911.5811358220999</v>
      </c>
      <c r="I61">
        <f t="shared" si="3"/>
        <v>1711.6116079380099</v>
      </c>
      <c r="J61">
        <f t="shared" si="4"/>
        <v>12452.5945968823</v>
      </c>
      <c r="K61">
        <f t="shared" si="5"/>
        <v>6408.2077108790099</v>
      </c>
      <c r="L61">
        <f t="shared" si="6"/>
        <v>5548.2675793545995</v>
      </c>
      <c r="S61" t="s">
        <v>41</v>
      </c>
      <c r="V61" s="15">
        <v>55.218078830000003</v>
      </c>
    </row>
    <row r="62" spans="3:22">
      <c r="C62" t="s">
        <v>20</v>
      </c>
      <c r="D62" t="s">
        <v>28</v>
      </c>
      <c r="E62">
        <v>2044</v>
      </c>
      <c r="F62">
        <f t="shared" si="0"/>
        <v>20829.8755944759</v>
      </c>
      <c r="G62">
        <f t="shared" si="1"/>
        <v>2960.5914550524099</v>
      </c>
      <c r="H62">
        <f t="shared" si="2"/>
        <v>4831.2948469811299</v>
      </c>
      <c r="I62">
        <f t="shared" si="3"/>
        <v>1683.63305273585</v>
      </c>
      <c r="J62">
        <f t="shared" si="4"/>
        <v>12249.040470628899</v>
      </c>
      <c r="K62">
        <f t="shared" si="5"/>
        <v>6303.4570814989502</v>
      </c>
      <c r="L62">
        <f t="shared" si="6"/>
        <v>5457.5738086268302</v>
      </c>
      <c r="S62" t="s">
        <v>41</v>
      </c>
      <c r="V62" s="15">
        <v>54.315466309999998</v>
      </c>
    </row>
    <row r="63" spans="3:22">
      <c r="C63" t="s">
        <v>20</v>
      </c>
      <c r="D63" t="s">
        <v>28</v>
      </c>
      <c r="E63">
        <v>2045</v>
      </c>
      <c r="F63">
        <f t="shared" si="0"/>
        <v>20494.668390705301</v>
      </c>
      <c r="G63">
        <f t="shared" si="1"/>
        <v>2912.9477915723301</v>
      </c>
      <c r="H63">
        <f t="shared" si="2"/>
        <v>4753.5466708625299</v>
      </c>
      <c r="I63">
        <f t="shared" si="3"/>
        <v>1656.53899136119</v>
      </c>
      <c r="J63">
        <f t="shared" si="4"/>
        <v>12051.9213574394</v>
      </c>
      <c r="K63">
        <f t="shared" si="5"/>
        <v>6202.0179628257001</v>
      </c>
      <c r="L63">
        <f t="shared" si="6"/>
        <v>5369.7471652335998</v>
      </c>
      <c r="S63" t="s">
        <v>41</v>
      </c>
      <c r="V63" s="15">
        <v>53.441388330000002</v>
      </c>
    </row>
    <row r="64" spans="3:22">
      <c r="C64" t="s">
        <v>20</v>
      </c>
      <c r="D64" t="s">
        <v>28</v>
      </c>
      <c r="E64">
        <v>2046</v>
      </c>
      <c r="F64">
        <f t="shared" si="0"/>
        <v>20163.566023543</v>
      </c>
      <c r="G64">
        <f t="shared" si="1"/>
        <v>2865.8875566457</v>
      </c>
      <c r="H64">
        <f t="shared" si="2"/>
        <v>4676.7505732075497</v>
      </c>
      <c r="I64">
        <f t="shared" si="3"/>
        <v>1629.7767149056599</v>
      </c>
      <c r="J64">
        <f t="shared" si="4"/>
        <v>11857.216099748401</v>
      </c>
      <c r="K64">
        <f t="shared" si="5"/>
        <v>6101.8210340670903</v>
      </c>
      <c r="L64">
        <f t="shared" si="6"/>
        <v>5282.9960178826004</v>
      </c>
      <c r="S64" t="s">
        <v>41</v>
      </c>
      <c r="V64" s="15">
        <v>52.578014019999998</v>
      </c>
    </row>
    <row r="65" spans="3:22">
      <c r="C65" t="s">
        <v>20</v>
      </c>
      <c r="D65" t="s">
        <v>28</v>
      </c>
      <c r="E65">
        <v>2047</v>
      </c>
      <c r="F65">
        <f t="shared" si="0"/>
        <v>19836.0789538889</v>
      </c>
      <c r="G65">
        <f t="shared" si="1"/>
        <v>2819.3411711111098</v>
      </c>
      <c r="H65">
        <f t="shared" si="2"/>
        <v>4600.7930100000003</v>
      </c>
      <c r="I65">
        <f t="shared" si="3"/>
        <v>1603.3066550000001</v>
      </c>
      <c r="J65">
        <f t="shared" si="4"/>
        <v>11664.6368233333</v>
      </c>
      <c r="K65">
        <f t="shared" si="5"/>
        <v>6002.7181527777802</v>
      </c>
      <c r="L65">
        <f t="shared" si="6"/>
        <v>5197.1921038888904</v>
      </c>
      <c r="S65" t="s">
        <v>41</v>
      </c>
      <c r="V65" s="15">
        <v>51.724066870000001</v>
      </c>
    </row>
    <row r="66" spans="3:22">
      <c r="C66" t="s">
        <v>20</v>
      </c>
      <c r="D66" t="s">
        <v>28</v>
      </c>
      <c r="E66">
        <v>2048</v>
      </c>
      <c r="F66">
        <f t="shared" si="0"/>
        <v>19517.858213472598</v>
      </c>
      <c r="G66">
        <f t="shared" si="1"/>
        <v>2774.1118272956001</v>
      </c>
      <c r="H66">
        <f t="shared" si="2"/>
        <v>4526.9846852021601</v>
      </c>
      <c r="I66">
        <f t="shared" si="3"/>
        <v>1577.5855721159</v>
      </c>
      <c r="J66">
        <f t="shared" si="4"/>
        <v>11477.5066261186</v>
      </c>
      <c r="K66">
        <f t="shared" si="5"/>
        <v>5906.4194125112299</v>
      </c>
      <c r="L66">
        <f t="shared" si="6"/>
        <v>5113.8160332839198</v>
      </c>
      <c r="S66" t="s">
        <v>41</v>
      </c>
      <c r="V66" s="15">
        <v>50.894282369999999</v>
      </c>
    </row>
    <row r="67" spans="3:22">
      <c r="C67" t="s">
        <v>20</v>
      </c>
      <c r="D67" t="s">
        <v>28</v>
      </c>
      <c r="E67">
        <v>2049</v>
      </c>
      <c r="F67">
        <f t="shared" si="0"/>
        <v>19211.713082768802</v>
      </c>
      <c r="G67">
        <f t="shared" si="1"/>
        <v>2730.5988137945501</v>
      </c>
      <c r="H67">
        <f t="shared" si="2"/>
        <v>4455.9771851482501</v>
      </c>
      <c r="I67">
        <f t="shared" si="3"/>
        <v>1552.84053421833</v>
      </c>
      <c r="J67">
        <f t="shared" si="4"/>
        <v>11297.477509820301</v>
      </c>
      <c r="K67">
        <f t="shared" si="5"/>
        <v>5813.7749469526798</v>
      </c>
      <c r="L67">
        <f t="shared" si="6"/>
        <v>5033.6038572970901</v>
      </c>
      <c r="S67" t="s">
        <v>41</v>
      </c>
      <c r="V67" s="15">
        <v>50.095985929999998</v>
      </c>
    </row>
    <row r="68" spans="3:22">
      <c r="C68" t="s">
        <v>20</v>
      </c>
      <c r="D68" t="s">
        <v>28</v>
      </c>
      <c r="E68">
        <v>2050</v>
      </c>
      <c r="F68">
        <f t="shared" si="0"/>
        <v>18922.7007429365</v>
      </c>
      <c r="G68">
        <f t="shared" si="1"/>
        <v>2689.5209177777801</v>
      </c>
      <c r="H68">
        <f t="shared" si="2"/>
        <v>4388.9434757142899</v>
      </c>
      <c r="I68">
        <f t="shared" si="3"/>
        <v>1529.48030214286</v>
      </c>
      <c r="J68">
        <f t="shared" si="4"/>
        <v>11127.5233576191</v>
      </c>
      <c r="K68">
        <f t="shared" si="5"/>
        <v>5726.31514087302</v>
      </c>
      <c r="L68">
        <f t="shared" si="6"/>
        <v>4957.8805929365099</v>
      </c>
      <c r="S68" t="s">
        <v>41</v>
      </c>
      <c r="V68" s="15">
        <v>49.342364529999998</v>
      </c>
    </row>
    <row r="110" spans="22:22">
      <c r="V110" s="16" t="s">
        <v>31</v>
      </c>
    </row>
  </sheetData>
  <hyperlinks>
    <hyperlink ref="V110" r:id="rId1" location="a1" xr:uid="{00000000-0004-0000-0700-000000000000}"/>
  </hyperlinks>
  <pageMargins left="0.7" right="0.7" top="0.75" bottom="0.75" header="0.3" footer="0.3"/>
  <pageSetup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W110"/>
  <sheetViews>
    <sheetView topLeftCell="K2" zoomScale="72" zoomScaleNormal="72" workbookViewId="0">
      <selection activeCell="N45" sqref="N45"/>
    </sheetView>
  </sheetViews>
  <sheetFormatPr defaultColWidth="9" defaultRowHeight="14.5"/>
  <cols>
    <col min="4" max="4" width="13" customWidth="1"/>
    <col min="6" max="6" width="12.7265625" customWidth="1"/>
    <col min="7" max="10" width="12.81640625"/>
    <col min="11" max="11" width="12.26953125" customWidth="1"/>
    <col min="12" max="12" width="11.81640625" customWidth="1"/>
    <col min="13" max="13" width="14.26953125" customWidth="1"/>
    <col min="19" max="19" width="14.26953125" customWidth="1"/>
    <col min="22" max="22" width="12.81640625"/>
  </cols>
  <sheetData>
    <row r="1" spans="2:20" s="1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pans="2:20" s="2" customFormat="1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250472.20978646301</v>
      </c>
      <c r="M2" s="4">
        <v>35600.111035639398</v>
      </c>
      <c r="N2" s="4">
        <v>58094.686690027003</v>
      </c>
      <c r="O2" s="4">
        <v>20245.118088948799</v>
      </c>
      <c r="P2" s="4">
        <v>147290.56928481601</v>
      </c>
      <c r="Q2" s="4">
        <v>75796.939705001496</v>
      </c>
      <c r="R2" s="4">
        <v>65625.479409104504</v>
      </c>
      <c r="T2" s="2" t="s">
        <v>21</v>
      </c>
    </row>
    <row r="3" spans="2:20" s="2" customFormat="1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258065.23193920299</v>
      </c>
      <c r="M3" s="4">
        <v>36679.322306079703</v>
      </c>
      <c r="N3" s="4">
        <v>59855.8171698113</v>
      </c>
      <c r="O3" s="4">
        <v>20858.845377358499</v>
      </c>
      <c r="P3" s="4">
        <v>151755.657672956</v>
      </c>
      <c r="Q3" s="4">
        <v>78094.710953878399</v>
      </c>
      <c r="R3" s="4">
        <v>67614.904580712799</v>
      </c>
    </row>
    <row r="4" spans="2:20" s="2" customFormat="1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256944.09490040399</v>
      </c>
      <c r="M4" s="4">
        <v>36519.972879245302</v>
      </c>
      <c r="N4" s="4">
        <v>59595.779918328903</v>
      </c>
      <c r="O4" s="4">
        <v>20768.226335175201</v>
      </c>
      <c r="P4" s="4">
        <v>151096.371308086</v>
      </c>
      <c r="Q4" s="4">
        <v>77755.436762129393</v>
      </c>
      <c r="R4" s="4">
        <v>67321.158796630698</v>
      </c>
    </row>
    <row r="5" spans="2:20" s="2" customFormat="1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248352.42145890999</v>
      </c>
      <c r="M5" s="4">
        <v>35298.821324108998</v>
      </c>
      <c r="N5" s="4">
        <v>57603.021611320801</v>
      </c>
      <c r="O5" s="4">
        <v>20073.780258490598</v>
      </c>
      <c r="P5" s="4">
        <v>146044.02448930801</v>
      </c>
      <c r="Q5" s="4">
        <v>75155.457489517794</v>
      </c>
      <c r="R5" s="4">
        <v>65070.079968343802</v>
      </c>
    </row>
    <row r="6" spans="2:20" s="2" customFormat="1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238190.11268023399</v>
      </c>
      <c r="M6" s="4">
        <v>33854.432259119501</v>
      </c>
      <c r="N6" s="4">
        <v>55245.969126145603</v>
      </c>
      <c r="O6" s="4">
        <v>19252.383180323399</v>
      </c>
      <c r="P6" s="4">
        <v>140068.063138005</v>
      </c>
      <c r="Q6" s="4">
        <v>72080.178573674799</v>
      </c>
      <c r="R6" s="4">
        <v>62407.483642497798</v>
      </c>
    </row>
    <row r="7" spans="2:20" s="2" customFormat="1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33083.689867086003</v>
      </c>
      <c r="N7" s="4">
        <v>53988.219178706197</v>
      </c>
      <c r="O7" s="4">
        <v>18814.076380458198</v>
      </c>
      <c r="P7" s="4">
        <v>136879.22236217401</v>
      </c>
      <c r="Q7" s="4">
        <v>70439.174854372599</v>
      </c>
      <c r="R7" s="4">
        <v>60986.692035205102</v>
      </c>
    </row>
    <row r="8" spans="2:20" s="2" customFormat="1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32190.177083018902</v>
      </c>
      <c r="N8" s="4">
        <v>52530.124140970402</v>
      </c>
      <c r="O8" s="4">
        <v>18305.952352156299</v>
      </c>
      <c r="P8" s="4">
        <v>133182.43595336899</v>
      </c>
      <c r="Q8" s="4">
        <v>68536.778130053906</v>
      </c>
      <c r="R8" s="4">
        <v>59339.584677762803</v>
      </c>
    </row>
    <row r="9" spans="2:20" s="2" customFormat="1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50580.596198652303</v>
      </c>
      <c r="O9" s="4">
        <v>17626.571402560599</v>
      </c>
      <c r="P9" s="4">
        <v>128239.69339254301</v>
      </c>
      <c r="Q9" s="4">
        <v>65993.202111036197</v>
      </c>
      <c r="R9" s="4">
        <v>57137.340150329401</v>
      </c>
    </row>
    <row r="10" spans="2:20" s="2" customFormat="1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48015.833788140197</v>
      </c>
      <c r="O10" s="4">
        <v>16732.790562533701</v>
      </c>
      <c r="P10" s="4">
        <v>121737.113947709</v>
      </c>
      <c r="Q10" s="4">
        <v>62646.921188230001</v>
      </c>
      <c r="R10" s="4">
        <v>54240.108538454602</v>
      </c>
    </row>
    <row r="11" spans="2:20" s="2" customFormat="1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27520.262820964399</v>
      </c>
      <c r="N11" s="4">
        <v>44909.439878167097</v>
      </c>
      <c r="O11" s="4">
        <v>15650.2593514825</v>
      </c>
      <c r="P11" s="4">
        <v>113861.307165858</v>
      </c>
      <c r="Q11" s="4">
        <v>58593.966171009299</v>
      </c>
      <c r="R11" s="4">
        <v>50731.033936448002</v>
      </c>
    </row>
    <row r="12" spans="2:20" s="2" customFormat="1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25575.822482180301</v>
      </c>
      <c r="N12" s="4">
        <v>41736.369654986498</v>
      </c>
      <c r="O12" s="4">
        <v>14544.4924555256</v>
      </c>
      <c r="P12" s="4">
        <v>105816.452357592</v>
      </c>
      <c r="Q12" s="4">
        <v>54454.017647499299</v>
      </c>
      <c r="R12" s="4">
        <v>47146.6397954477</v>
      </c>
    </row>
    <row r="13" spans="2:20" s="2" customFormat="1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166284.22223905401</v>
      </c>
      <c r="M13" s="4">
        <v>23634.305698951801</v>
      </c>
      <c r="N13" s="4">
        <v>38568.070288948802</v>
      </c>
      <c r="O13" s="4">
        <v>13440.3881309973</v>
      </c>
      <c r="P13" s="4">
        <v>97783.693358849996</v>
      </c>
      <c r="Q13" s="4">
        <v>50320.2937271638</v>
      </c>
      <c r="R13" s="4">
        <v>43567.634956034701</v>
      </c>
    </row>
    <row r="14" spans="2:20" s="2" customFormat="1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22146.724463731702</v>
      </c>
      <c r="N14" s="4">
        <v>36140.533877627997</v>
      </c>
      <c r="O14" s="4">
        <v>12594.428472506699</v>
      </c>
      <c r="P14" s="4">
        <v>91629.030336208394</v>
      </c>
      <c r="Q14" s="4">
        <v>47153.053459868199</v>
      </c>
      <c r="R14" s="4">
        <v>40825.417898801999</v>
      </c>
    </row>
    <row r="15" spans="2:20" s="2" customFormat="1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143999.83456012301</v>
      </c>
      <c r="M15" s="4">
        <v>20466.981561844899</v>
      </c>
      <c r="N15" s="4">
        <v>33399.414966307297</v>
      </c>
      <c r="O15" s="4">
        <v>11639.1900640162</v>
      </c>
      <c r="P15" s="4">
        <v>84679.324813566898</v>
      </c>
      <c r="Q15" s="4">
        <v>43576.677775905999</v>
      </c>
      <c r="R15" s="4">
        <v>37728.968758235998</v>
      </c>
    </row>
    <row r="16" spans="2:20" s="2" customFormat="1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18750.538466247399</v>
      </c>
      <c r="N16" s="4">
        <v>30598.4061784367</v>
      </c>
      <c r="O16" s="4">
        <v>10663.0809409704</v>
      </c>
      <c r="P16" s="4">
        <v>77577.7772806828</v>
      </c>
      <c r="Q16" s="4">
        <v>39922.162943246498</v>
      </c>
      <c r="R16" s="4">
        <v>34564.866238604402</v>
      </c>
    </row>
    <row r="17" spans="2:18" s="2" customFormat="1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120709.79755831099</v>
      </c>
      <c r="M17" s="4">
        <v>17156.7224955975</v>
      </c>
      <c r="N17" s="4">
        <v>27997.508687870599</v>
      </c>
      <c r="O17" s="4">
        <v>9756.70757304582</v>
      </c>
      <c r="P17" s="4">
        <v>70983.582632884107</v>
      </c>
      <c r="Q17" s="4">
        <v>36528.736082659503</v>
      </c>
      <c r="R17" s="4">
        <v>31626.8153696316</v>
      </c>
    </row>
    <row r="18" spans="2:18" s="2" customFormat="1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8867.8882173854508</v>
      </c>
      <c r="P18" s="4">
        <v>64517.099784456397</v>
      </c>
      <c r="Q18" s="4">
        <v>33201.030765573501</v>
      </c>
      <c r="R18" s="4">
        <v>28745.666637032002</v>
      </c>
    </row>
    <row r="19" spans="2:18" s="2" customFormat="1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99638.720330143798</v>
      </c>
      <c r="M19" s="4">
        <v>14161.848574842799</v>
      </c>
      <c r="N19" s="4">
        <v>23110.269377627999</v>
      </c>
      <c r="O19" s="4">
        <v>8053.5787225067397</v>
      </c>
      <c r="P19" s="4">
        <v>58592.703169541797</v>
      </c>
      <c r="Q19" s="4">
        <v>30152.287487646001</v>
      </c>
      <c r="R19" s="4">
        <v>26106.045037690899</v>
      </c>
    </row>
    <row r="20" spans="2:18" s="2" customFormat="1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12917.424714046099</v>
      </c>
      <c r="N20" s="4">
        <v>21079.533736657701</v>
      </c>
      <c r="O20" s="4">
        <v>7345.8981203503999</v>
      </c>
      <c r="P20" s="4">
        <v>53444.0703828392</v>
      </c>
      <c r="Q20" s="4">
        <v>27502.758663147699</v>
      </c>
      <c r="R20" s="4">
        <v>23812.0658877059</v>
      </c>
    </row>
    <row r="21" spans="2:18" s="2" customFormat="1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82110.971294639094</v>
      </c>
      <c r="M21" s="4">
        <v>11670.594904821801</v>
      </c>
      <c r="N21" s="4">
        <v>19044.871905121301</v>
      </c>
      <c r="O21" s="4">
        <v>6636.8493002695404</v>
      </c>
      <c r="P21" s="4">
        <v>48285.483315004501</v>
      </c>
      <c r="Q21" s="4">
        <v>24848.107283617901</v>
      </c>
      <c r="R21" s="4">
        <v>21513.651596525899</v>
      </c>
    </row>
    <row r="22" spans="2:18" s="2" customFormat="1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72480.617881281796</v>
      </c>
      <c r="M22" s="4">
        <v>10301.813709014699</v>
      </c>
      <c r="N22" s="4">
        <v>16811.2014921833</v>
      </c>
      <c r="O22" s="4">
        <v>5858.44900485175</v>
      </c>
      <c r="P22" s="4">
        <v>42622.339136747498</v>
      </c>
      <c r="Q22" s="4">
        <v>21933.806660676899</v>
      </c>
      <c r="R22" s="4">
        <v>18990.431315244099</v>
      </c>
    </row>
    <row r="23" spans="2:18" s="2" customFormat="1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64377.163923015898</v>
      </c>
      <c r="M23" s="4">
        <v>9150.0537555555602</v>
      </c>
      <c r="N23" s="4">
        <v>14931.681128571399</v>
      </c>
      <c r="O23" s="4">
        <v>5203.4646357142901</v>
      </c>
      <c r="P23" s="4">
        <v>37857.090538095203</v>
      </c>
      <c r="Q23" s="4">
        <v>19481.570496031702</v>
      </c>
      <c r="R23" s="4">
        <v>16867.2694230159</v>
      </c>
    </row>
    <row r="24" spans="2:18" s="2" customFormat="1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56155.198481731102</v>
      </c>
      <c r="M24" s="4">
        <v>7981.4495303983203</v>
      </c>
      <c r="N24" s="4">
        <v>13024.673134770899</v>
      </c>
      <c r="O24" s="4">
        <v>4538.90124393531</v>
      </c>
      <c r="P24" s="4">
        <v>33022.151079065603</v>
      </c>
      <c r="Q24" s="4">
        <v>16993.470840820599</v>
      </c>
      <c r="R24" s="4">
        <v>14713.056689278201</v>
      </c>
    </row>
    <row r="25" spans="2:18" s="2" customFormat="1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47819.555051841897</v>
      </c>
      <c r="M25" s="4">
        <v>6796.6880276729598</v>
      </c>
      <c r="N25" s="4">
        <v>11091.298594609199</v>
      </c>
      <c r="O25" s="4">
        <v>3865.1495102425902</v>
      </c>
      <c r="P25" s="4">
        <v>28120.363103504002</v>
      </c>
      <c r="Q25" s="4">
        <v>14470.9703885894</v>
      </c>
      <c r="R25" s="4">
        <v>12529.05952354</v>
      </c>
    </row>
    <row r="26" spans="2:18" s="2" customFormat="1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39760.185575396798</v>
      </c>
      <c r="M26" s="4">
        <v>5651.1938888888899</v>
      </c>
      <c r="N26" s="4">
        <v>9222.0032142857108</v>
      </c>
      <c r="O26" s="4">
        <v>3213.7283928571401</v>
      </c>
      <c r="P26" s="4">
        <v>23381.038452380999</v>
      </c>
      <c r="Q26" s="4">
        <v>12032.074900793699</v>
      </c>
      <c r="R26" s="4">
        <v>10417.4480753968</v>
      </c>
    </row>
    <row r="27" spans="2:18" s="2" customFormat="1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4516.0703308595403</v>
      </c>
      <c r="N27" s="4">
        <v>7369.6312542048499</v>
      </c>
      <c r="O27" s="4">
        <v>2568.2048310107798</v>
      </c>
      <c r="P27" s="4">
        <v>18684.620654600199</v>
      </c>
      <c r="Q27" s="4">
        <v>9615.2596330113793</v>
      </c>
      <c r="R27" s="4">
        <v>8324.9538241943701</v>
      </c>
    </row>
    <row r="28" spans="2:18" s="2" customFormat="1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23685.140967922998</v>
      </c>
      <c r="M28" s="4">
        <v>3366.4159751362699</v>
      </c>
      <c r="N28" s="4">
        <v>5493.5469484366604</v>
      </c>
      <c r="O28" s="4">
        <v>1914.41787597035</v>
      </c>
      <c r="P28" s="4">
        <v>13928.083677349499</v>
      </c>
      <c r="Q28" s="4">
        <v>7167.5065404687002</v>
      </c>
      <c r="R28" s="4">
        <v>6205.6734047154796</v>
      </c>
    </row>
    <row r="29" spans="2:18" s="2" customFormat="1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15786.646221180001</v>
      </c>
      <c r="M29" s="4">
        <v>2243.7872801677199</v>
      </c>
      <c r="N29" s="4">
        <v>3661.5649571967701</v>
      </c>
      <c r="O29" s="4">
        <v>1275.9999093261499</v>
      </c>
      <c r="P29" s="4">
        <v>9283.3616591554401</v>
      </c>
      <c r="Q29" s="4">
        <v>4777.2943465109302</v>
      </c>
      <c r="R29" s="4">
        <v>4136.2122664630097</v>
      </c>
    </row>
    <row r="30" spans="2:18" s="2" customFormat="1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7867.9100943650801</v>
      </c>
      <c r="M30" s="4">
        <v>1118.2816377777799</v>
      </c>
      <c r="N30" s="4">
        <v>1824.8881671428601</v>
      </c>
      <c r="O30" s="4">
        <v>635.94587642857198</v>
      </c>
      <c r="P30" s="4">
        <v>4626.7366661904798</v>
      </c>
      <c r="Q30" s="4">
        <v>2380.9567837301602</v>
      </c>
      <c r="R30" s="4">
        <v>2061.4477443650799</v>
      </c>
    </row>
    <row r="31" spans="2:18" s="2" customFormat="1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2:22">
      <c r="E34" s="5" t="s">
        <v>22</v>
      </c>
    </row>
    <row r="36" spans="2:22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spans="2:22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20587.885902965001</v>
      </c>
      <c r="G38">
        <f>V38*M2*1000/SUM(L2:R2)</f>
        <v>2926.1969811320801</v>
      </c>
      <c r="H38">
        <f>V38*N2*1000/SUM(L2:R2)</f>
        <v>4775.1676010781703</v>
      </c>
      <c r="I38">
        <f>V38*O2*1000/SUM(L2:R2)</f>
        <v>1664.0735579514801</v>
      </c>
      <c r="J38">
        <f>V38*P2*1000/SUM(L2:R2)</f>
        <v>12106.738059299199</v>
      </c>
      <c r="K38">
        <f>V38*Q2*1000/SUM(L2:R2)</f>
        <v>6230.22708894879</v>
      </c>
      <c r="L38">
        <f>V38*R2*1000/SUM(L2:R2)</f>
        <v>5394.1708086253402</v>
      </c>
      <c r="M38" s="13"/>
      <c r="N38" s="13"/>
      <c r="O38" s="13"/>
      <c r="P38" s="13"/>
      <c r="Q38" s="13"/>
      <c r="R38" s="13"/>
      <c r="S38" t="s">
        <v>44</v>
      </c>
      <c r="T38" s="13"/>
      <c r="V38">
        <v>53.684460000000001</v>
      </c>
    </row>
    <row r="39" spans="2:22">
      <c r="C39" t="s">
        <v>20</v>
      </c>
      <c r="D39" t="s">
        <v>28</v>
      </c>
      <c r="E39">
        <v>2021</v>
      </c>
      <c r="F39">
        <f>V39*L2*1000/SUM(L2:R2)</f>
        <v>19818.3410260991</v>
      </c>
      <c r="G39">
        <f>V39*M2*1000/SUM(L2:R2)</f>
        <v>2816.8200443186602</v>
      </c>
      <c r="H39">
        <f>V39*N2*1000/SUM(L2:R2)</f>
        <v>4596.6788635310004</v>
      </c>
      <c r="I39">
        <f>V39*O2*1000/SUM(L2:R2)</f>
        <v>1601.87293729111</v>
      </c>
      <c r="J39">
        <f>V39*P2*1000/SUM(L2:R2)</f>
        <v>11654.2060075382</v>
      </c>
      <c r="K39">
        <f>V39*Q2*1000/SUM(L2:R2)</f>
        <v>5997.3503690850503</v>
      </c>
      <c r="L39">
        <f>V39*R2*1000/SUM(L2:R2)</f>
        <v>5192.5446421368697</v>
      </c>
      <c r="S39" t="s">
        <v>44</v>
      </c>
      <c r="V39" s="15">
        <v>51.677813890000003</v>
      </c>
    </row>
    <row r="40" spans="2:22">
      <c r="C40" t="s">
        <v>20</v>
      </c>
      <c r="D40" t="s">
        <v>28</v>
      </c>
      <c r="E40">
        <v>2022</v>
      </c>
      <c r="F40">
        <f>F39*V40/V39</f>
        <v>21243.8882772537</v>
      </c>
      <c r="G40">
        <f>G39*V40/V39</f>
        <v>3019.43589727463</v>
      </c>
      <c r="H40">
        <f>H39*V40/V39</f>
        <v>4927.3212169811304</v>
      </c>
      <c r="I40">
        <f>I39*V40/V39</f>
        <v>1717.0967877358501</v>
      </c>
      <c r="J40">
        <f>J39*V40/V39</f>
        <v>12492.5012672956</v>
      </c>
      <c r="K40">
        <f>K39*V40/V39</f>
        <v>6428.7440120545098</v>
      </c>
      <c r="L40">
        <f>L39*V40/V39</f>
        <v>5566.0480414046096</v>
      </c>
      <c r="S40" t="s">
        <v>44</v>
      </c>
      <c r="V40" s="15">
        <v>55.395035499999999</v>
      </c>
    </row>
    <row r="41" spans="2:22">
      <c r="C41" t="s">
        <v>20</v>
      </c>
      <c r="D41" t="s">
        <v>28</v>
      </c>
      <c r="E41">
        <v>2023</v>
      </c>
      <c r="F41">
        <f t="shared" ref="F41:F53" si="0">F40*V41/V40</f>
        <v>20366.103184080599</v>
      </c>
      <c r="G41">
        <f t="shared" ref="G41:G53" si="1">G40*V41/V40</f>
        <v>2894.6745642348001</v>
      </c>
      <c r="H41">
        <f t="shared" ref="H41:H53" si="2">H40*V41/V40</f>
        <v>4723.7271735040404</v>
      </c>
      <c r="I41">
        <f t="shared" ref="I41:I53" si="3">I40*V41/V40</f>
        <v>1646.1473483423199</v>
      </c>
      <c r="J41">
        <f t="shared" ref="J41:J53" si="4">J40*V41/V40</f>
        <v>11976.318389389</v>
      </c>
      <c r="K41">
        <f t="shared" ref="K41:K53" si="5">K40*V41/V40</f>
        <v>6163.1120529724503</v>
      </c>
      <c r="L41">
        <f t="shared" ref="L41:L53" si="6">L40*V41/V40</f>
        <v>5336.0621774767897</v>
      </c>
      <c r="S41" t="s">
        <v>44</v>
      </c>
      <c r="V41" s="15">
        <v>53.106144890000003</v>
      </c>
    </row>
    <row r="42" spans="2:22">
      <c r="C42" t="s">
        <v>20</v>
      </c>
      <c r="D42" t="s">
        <v>28</v>
      </c>
      <c r="E42">
        <v>2024</v>
      </c>
      <c r="F42">
        <f t="shared" si="0"/>
        <v>17397.396045325</v>
      </c>
      <c r="G42">
        <f t="shared" si="1"/>
        <v>2472.7263414675099</v>
      </c>
      <c r="H42">
        <f t="shared" si="2"/>
        <v>4035.1633154717001</v>
      </c>
      <c r="I42">
        <f t="shared" si="3"/>
        <v>1406.1932766037701</v>
      </c>
      <c r="J42">
        <f t="shared" si="4"/>
        <v>10230.565577610099</v>
      </c>
      <c r="K42">
        <f t="shared" si="5"/>
        <v>5264.7332819706498</v>
      </c>
      <c r="L42">
        <f t="shared" si="6"/>
        <v>4558.2400415513603</v>
      </c>
      <c r="S42" t="s">
        <v>44</v>
      </c>
      <c r="V42" s="15">
        <v>45.365017880000003</v>
      </c>
    </row>
    <row r="43" spans="2:22">
      <c r="C43" t="s">
        <v>20</v>
      </c>
      <c r="D43" t="s">
        <v>28</v>
      </c>
      <c r="E43">
        <v>2025</v>
      </c>
      <c r="F43">
        <f t="shared" si="0"/>
        <v>13413.690253966801</v>
      </c>
      <c r="G43">
        <f t="shared" si="1"/>
        <v>1906.51435081761</v>
      </c>
      <c r="H43">
        <f t="shared" si="2"/>
        <v>3111.18001204852</v>
      </c>
      <c r="I43">
        <f t="shared" si="3"/>
        <v>1084.1990951078201</v>
      </c>
      <c r="J43">
        <f t="shared" si="4"/>
        <v>7887.9412426684603</v>
      </c>
      <c r="K43">
        <f t="shared" si="5"/>
        <v>4059.1995106693598</v>
      </c>
      <c r="L43">
        <f t="shared" si="6"/>
        <v>3514.4811247214702</v>
      </c>
      <c r="S43" t="s">
        <v>44</v>
      </c>
      <c r="V43" s="15">
        <v>34.977205589999997</v>
      </c>
    </row>
    <row r="44" spans="2:22">
      <c r="C44" t="s">
        <v>20</v>
      </c>
      <c r="D44" t="s">
        <v>28</v>
      </c>
      <c r="E44">
        <v>2026</v>
      </c>
      <c r="F44">
        <f t="shared" si="0"/>
        <v>13496.896311775999</v>
      </c>
      <c r="G44">
        <f t="shared" si="1"/>
        <v>1918.3405925366901</v>
      </c>
      <c r="H44">
        <f t="shared" si="2"/>
        <v>3130.4788790296502</v>
      </c>
      <c r="I44">
        <f t="shared" si="3"/>
        <v>1090.9244578436701</v>
      </c>
      <c r="J44">
        <f t="shared" si="4"/>
        <v>7936.8706932973901</v>
      </c>
      <c r="K44">
        <f t="shared" si="5"/>
        <v>4084.3790088349801</v>
      </c>
      <c r="L44">
        <f t="shared" si="6"/>
        <v>3536.2816966816399</v>
      </c>
      <c r="S44" t="s">
        <v>44</v>
      </c>
      <c r="V44" s="15">
        <v>35.19417164</v>
      </c>
    </row>
    <row r="45" spans="2:22">
      <c r="C45" t="s">
        <v>20</v>
      </c>
      <c r="D45" t="s">
        <v>28</v>
      </c>
      <c r="E45">
        <v>2027</v>
      </c>
      <c r="F45">
        <f t="shared" si="0"/>
        <v>13741.0832247035</v>
      </c>
      <c r="G45">
        <f t="shared" si="1"/>
        <v>1953.04736188679</v>
      </c>
      <c r="H45">
        <f t="shared" si="2"/>
        <v>3187.1157498921798</v>
      </c>
      <c r="I45">
        <f t="shared" si="3"/>
        <v>1110.66154920485</v>
      </c>
      <c r="J45">
        <f t="shared" si="4"/>
        <v>8080.4651840700799</v>
      </c>
      <c r="K45">
        <f t="shared" si="5"/>
        <v>4158.2739161051204</v>
      </c>
      <c r="L45">
        <f t="shared" si="6"/>
        <v>3600.2603841374698</v>
      </c>
      <c r="S45" t="s">
        <v>44</v>
      </c>
      <c r="V45" s="15">
        <v>35.830907369999998</v>
      </c>
    </row>
    <row r="46" spans="2:22">
      <c r="C46" t="s">
        <v>20</v>
      </c>
      <c r="D46" t="s">
        <v>28</v>
      </c>
      <c r="E46">
        <v>2028</v>
      </c>
      <c r="F46">
        <f t="shared" si="0"/>
        <v>13877.4974284606</v>
      </c>
      <c r="G46">
        <f t="shared" si="1"/>
        <v>1972.4361827253699</v>
      </c>
      <c r="H46">
        <f t="shared" si="2"/>
        <v>3218.7557487331501</v>
      </c>
      <c r="I46">
        <f t="shared" si="3"/>
        <v>1121.6876094070101</v>
      </c>
      <c r="J46">
        <f t="shared" si="4"/>
        <v>8160.6837669901197</v>
      </c>
      <c r="K46">
        <f t="shared" si="5"/>
        <v>4199.55505937406</v>
      </c>
      <c r="L46">
        <f t="shared" si="6"/>
        <v>3636.0018643096701</v>
      </c>
      <c r="S46" t="s">
        <v>44</v>
      </c>
      <c r="V46" s="15">
        <v>36.186617660000003</v>
      </c>
    </row>
    <row r="47" spans="2:22">
      <c r="C47" t="s">
        <v>20</v>
      </c>
      <c r="D47" t="s">
        <v>28</v>
      </c>
      <c r="E47">
        <v>2029</v>
      </c>
      <c r="F47">
        <f t="shared" si="0"/>
        <v>12773.7393210886</v>
      </c>
      <c r="G47">
        <f t="shared" si="1"/>
        <v>1815.5568578197101</v>
      </c>
      <c r="H47">
        <f t="shared" si="2"/>
        <v>2962.7493778706198</v>
      </c>
      <c r="I47">
        <f t="shared" si="3"/>
        <v>1032.4732680458201</v>
      </c>
      <c r="J47">
        <f t="shared" si="4"/>
        <v>7511.6171095507598</v>
      </c>
      <c r="K47">
        <f t="shared" si="5"/>
        <v>3865.5400132150298</v>
      </c>
      <c r="L47">
        <f t="shared" si="6"/>
        <v>3346.8094824094001</v>
      </c>
      <c r="S47" t="s">
        <v>44</v>
      </c>
      <c r="V47" s="15">
        <v>33.308485429999998</v>
      </c>
    </row>
    <row r="48" spans="2:22">
      <c r="C48" t="s">
        <v>20</v>
      </c>
      <c r="D48" t="s">
        <v>28</v>
      </c>
      <c r="E48">
        <v>2030</v>
      </c>
      <c r="F48">
        <f t="shared" si="0"/>
        <v>10565.5599921908</v>
      </c>
      <c r="G48">
        <f t="shared" si="1"/>
        <v>1501.70395828092</v>
      </c>
      <c r="H48">
        <f t="shared" si="2"/>
        <v>2450.5828330188701</v>
      </c>
      <c r="I48">
        <f t="shared" si="3"/>
        <v>853.99098726415002</v>
      </c>
      <c r="J48">
        <f t="shared" si="4"/>
        <v>6213.0938493710701</v>
      </c>
      <c r="K48">
        <f t="shared" si="5"/>
        <v>3197.3092518343801</v>
      </c>
      <c r="L48">
        <f t="shared" si="6"/>
        <v>2768.25097803983</v>
      </c>
      <c r="S48" t="s">
        <v>44</v>
      </c>
      <c r="V48" s="15">
        <v>27.55049185</v>
      </c>
    </row>
    <row r="49" spans="3:23">
      <c r="C49" t="s">
        <v>20</v>
      </c>
      <c r="D49" t="s">
        <v>28</v>
      </c>
      <c r="E49">
        <v>2031</v>
      </c>
      <c r="F49">
        <f t="shared" si="0"/>
        <v>6529.4223853339299</v>
      </c>
      <c r="G49">
        <f t="shared" si="1"/>
        <v>928.03972989517899</v>
      </c>
      <c r="H49">
        <f t="shared" si="2"/>
        <v>1514.43846032345</v>
      </c>
      <c r="I49">
        <f t="shared" si="3"/>
        <v>527.75885738544503</v>
      </c>
      <c r="J49">
        <f t="shared" si="4"/>
        <v>3839.6369044564199</v>
      </c>
      <c r="K49">
        <f t="shared" si="5"/>
        <v>1975.90876557352</v>
      </c>
      <c r="L49">
        <f t="shared" si="6"/>
        <v>1710.7545570320499</v>
      </c>
      <c r="S49" t="s">
        <v>44</v>
      </c>
      <c r="V49" s="15">
        <v>17.025959660000002</v>
      </c>
    </row>
    <row r="50" spans="3:23">
      <c r="C50" t="s">
        <v>20</v>
      </c>
      <c r="D50" t="s">
        <v>28</v>
      </c>
      <c r="E50">
        <v>2032</v>
      </c>
      <c r="F50">
        <f t="shared" si="0"/>
        <v>2881.0400371567798</v>
      </c>
      <c r="G50">
        <f t="shared" si="1"/>
        <v>409.487924062893</v>
      </c>
      <c r="H50">
        <f t="shared" si="2"/>
        <v>668.23029366307298</v>
      </c>
      <c r="I50">
        <f t="shared" si="3"/>
        <v>232.868132640162</v>
      </c>
      <c r="J50">
        <f t="shared" si="4"/>
        <v>1694.2000374690001</v>
      </c>
      <c r="K50">
        <f t="shared" si="5"/>
        <v>871.84928887016997</v>
      </c>
      <c r="L50">
        <f t="shared" si="6"/>
        <v>754.85273913791502</v>
      </c>
      <c r="S50" t="s">
        <v>44</v>
      </c>
      <c r="V50" s="15">
        <v>7.5125284529999998</v>
      </c>
    </row>
    <row r="51" spans="3:23">
      <c r="C51" t="s">
        <v>20</v>
      </c>
      <c r="D51" t="s">
        <v>28</v>
      </c>
      <c r="E51">
        <v>2033</v>
      </c>
      <c r="F51">
        <f t="shared" si="0"/>
        <v>2285.8975479721498</v>
      </c>
      <c r="G51">
        <f t="shared" si="1"/>
        <v>324.89914387421402</v>
      </c>
      <c r="H51">
        <f t="shared" si="2"/>
        <v>530.19255895956906</v>
      </c>
      <c r="I51">
        <f t="shared" si="3"/>
        <v>184.76407357681899</v>
      </c>
      <c r="J51">
        <f t="shared" si="4"/>
        <v>1344.2255787762799</v>
      </c>
      <c r="K51">
        <f t="shared" si="5"/>
        <v>691.74955083108705</v>
      </c>
      <c r="L51">
        <f t="shared" si="6"/>
        <v>598.92122400988296</v>
      </c>
      <c r="S51" t="s">
        <v>44</v>
      </c>
      <c r="V51" s="15">
        <v>5.9606496780000002</v>
      </c>
    </row>
    <row r="52" spans="3:23">
      <c r="C52" t="s">
        <v>20</v>
      </c>
      <c r="D52" t="s">
        <v>28</v>
      </c>
      <c r="E52">
        <v>2034</v>
      </c>
      <c r="F52">
        <f t="shared" si="0"/>
        <v>303.41867775516602</v>
      </c>
      <c r="G52">
        <f t="shared" si="1"/>
        <v>43.125497345912002</v>
      </c>
      <c r="H52">
        <f t="shared" si="2"/>
        <v>70.375124789757393</v>
      </c>
      <c r="I52">
        <f t="shared" si="3"/>
        <v>24.524664699460899</v>
      </c>
      <c r="J52">
        <f t="shared" si="4"/>
        <v>178.425821436658</v>
      </c>
      <c r="K52">
        <f t="shared" si="5"/>
        <v>91.8193968216531</v>
      </c>
      <c r="L52">
        <f t="shared" si="6"/>
        <v>79.497826151392601</v>
      </c>
      <c r="S52" t="s">
        <v>44</v>
      </c>
      <c r="V52" s="15">
        <v>0.79118700900000005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44</v>
      </c>
      <c r="V53" s="15">
        <v>0</v>
      </c>
      <c r="W53">
        <v>-6.1802100639999997</v>
      </c>
    </row>
    <row r="54" spans="3:23">
      <c r="C54" t="s">
        <v>20</v>
      </c>
      <c r="D54" t="s">
        <v>28</v>
      </c>
      <c r="E54">
        <v>2036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5">
        <v>0</v>
      </c>
      <c r="W54">
        <v>-8.3770558550000001</v>
      </c>
    </row>
    <row r="55" spans="3:23">
      <c r="C55" t="s">
        <v>20</v>
      </c>
      <c r="D55" t="s">
        <v>28</v>
      </c>
      <c r="E55">
        <v>2037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5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5">
        <v>0</v>
      </c>
      <c r="W56">
        <v>-12.812150949999999</v>
      </c>
    </row>
    <row r="57" spans="3:23">
      <c r="C57" t="s">
        <v>20</v>
      </c>
      <c r="D57" t="s">
        <v>28</v>
      </c>
      <c r="E57">
        <v>2039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5">
        <v>0</v>
      </c>
      <c r="W57">
        <v>-14.871060760000001</v>
      </c>
    </row>
    <row r="58" spans="3:23">
      <c r="C58" t="s">
        <v>20</v>
      </c>
      <c r="D58" t="s">
        <v>28</v>
      </c>
      <c r="E58">
        <v>2040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5">
        <v>0</v>
      </c>
      <c r="W58">
        <v>-16.479587200000001</v>
      </c>
    </row>
    <row r="59" spans="3:23">
      <c r="C59" t="s">
        <v>20</v>
      </c>
      <c r="D59" t="s">
        <v>28</v>
      </c>
      <c r="E59">
        <v>2041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5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5">
        <v>0</v>
      </c>
      <c r="W60">
        <v>-20.200716190000001</v>
      </c>
    </row>
    <row r="61" spans="3:23">
      <c r="C61" t="s">
        <v>20</v>
      </c>
      <c r="D61" t="s">
        <v>28</v>
      </c>
      <c r="E61">
        <v>2043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5">
        <v>0</v>
      </c>
      <c r="W61">
        <v>-22.157220769999999</v>
      </c>
    </row>
    <row r="62" spans="3:23">
      <c r="C62" t="s">
        <v>20</v>
      </c>
      <c r="D62" t="s">
        <v>28</v>
      </c>
      <c r="E62">
        <v>2044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5">
        <v>0</v>
      </c>
      <c r="W62">
        <v>-24.349749259999999</v>
      </c>
    </row>
    <row r="63" spans="3:23">
      <c r="C63" t="s">
        <v>20</v>
      </c>
      <c r="D63" t="s">
        <v>28</v>
      </c>
      <c r="E63">
        <v>2045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5">
        <v>0</v>
      </c>
      <c r="W63">
        <v>-26.465673819999999</v>
      </c>
    </row>
    <row r="64" spans="3:23">
      <c r="C64" t="s">
        <v>20</v>
      </c>
      <c r="D64" t="s">
        <v>28</v>
      </c>
      <c r="E64">
        <v>2046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5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5">
        <v>0</v>
      </c>
      <c r="W65">
        <v>-30.103759060000002</v>
      </c>
    </row>
    <row r="66" spans="3:23">
      <c r="C66" t="s">
        <v>20</v>
      </c>
      <c r="D66" t="s">
        <v>28</v>
      </c>
      <c r="E66">
        <v>2048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5">
        <v>0</v>
      </c>
      <c r="W66">
        <v>-31.883496579999999</v>
      </c>
    </row>
    <row r="67" spans="3:23">
      <c r="C67" t="s">
        <v>20</v>
      </c>
      <c r="D67" t="s">
        <v>28</v>
      </c>
      <c r="E67">
        <v>2049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5">
        <v>0</v>
      </c>
      <c r="W67">
        <v>-33.642220279999997</v>
      </c>
    </row>
    <row r="68" spans="3:23">
      <c r="C68" t="s">
        <v>20</v>
      </c>
      <c r="D68" t="s">
        <v>28</v>
      </c>
      <c r="E68">
        <v>2050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S68" t="s">
        <v>44</v>
      </c>
      <c r="V68" s="15">
        <v>0</v>
      </c>
      <c r="W68">
        <v>-35.440242089999998</v>
      </c>
    </row>
    <row r="72" spans="3:23">
      <c r="V72" t="s">
        <v>56</v>
      </c>
    </row>
    <row r="110" spans="22:22">
      <c r="V110" s="16" t="s">
        <v>31</v>
      </c>
    </row>
  </sheetData>
  <hyperlinks>
    <hyperlink ref="V110" r:id="rId1" location="a1" xr:uid="{00000000-0004-0000-0800-000000000000}"/>
  </hyperlinks>
  <pageMargins left="0.7" right="0.7" top="0.75" bottom="0.75" header="0.3" footer="0.3"/>
  <pageSetup orientation="portrait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2024-05-07T22:22:59Z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1033-12.2.0.16731</vt:lpwstr>
  </property>
</Properties>
</file>