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RSDCO2" sheetId="23" r:id="rId8"/>
    <sheet name="IMPOIL_BND" sheetId="24" r:id="rId9"/>
    <sheet name="IMPGAS_BND" sheetId="2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<sst xmlns="http://schemas.openxmlformats.org/spreadsheetml/2006/main" count="814" uniqueCount="47">
  <si>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</si>
  <si>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</si>
  <si>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</si>
  <si>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</si>
  <si>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</si>
  <si>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</si>
  <si>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</si>
  <si>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</si>
  <si>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</si>
  <si>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</si>
  <si>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</si>
  <si>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</si>
  <si>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</si>
  <si>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</si>
  <si>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</si>
  <si>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</si>
  <si>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</si>
  <si>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</si>
  <si>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</si>
  <si>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</si>
  <si>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</si>
  <si>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</si>
  <si>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</si>
  <si>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</si>
  <si>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</si>
  <si>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</si>
  <si>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</si>
  <si>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</si>
  <si>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</si>
  <si>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</si>
  <si>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</si>
  <si>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</si>
  <si>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</si>
  <si>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</si>
  <si>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TOTCO2</t>
  </si>
  <si>
    <t>AU_AGRCO2_BND</t>
  </si>
  <si>
    <t>AGRCO2N</t>
  </si>
  <si>
    <t>AU_RSDCO2_BND</t>
  </si>
  <si>
    <t>RSDCO2N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</si>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</sst>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7" borderId="4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0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workbookViewId="0">
      <selection activeCell="Q19" sqref="Q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14</v>
      </c>
      <c r="G11" s="16" t="s">
        <v>15</v>
      </c>
      <c r="H11" s="17"/>
      <c r="I11" s="17">
        <v>2020</v>
      </c>
      <c r="J11" s="17" t="s">
        <v>16</v>
      </c>
      <c r="K11" s="17">
        <v>1</v>
      </c>
      <c r="L11" s="17">
        <f t="shared" ref="L11:L25" si="0">N11*1000</f>
        <v>53684.46015</v>
      </c>
      <c r="M11" s="16"/>
      <c r="N11" s="18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19">
        <f>N26</f>
        <v>0</v>
      </c>
      <c r="N26" s="7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19">
        <f t="shared" ref="L27:L41" si="1">L26</f>
        <v>0</v>
      </c>
      <c r="N27" s="7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19">
        <f t="shared" si="1"/>
        <v>0</v>
      </c>
      <c r="N28" s="7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19">
        <f t="shared" si="1"/>
        <v>0</v>
      </c>
      <c r="N29" s="7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19">
        <f t="shared" si="1"/>
        <v>0</v>
      </c>
      <c r="N30" s="7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19">
        <f t="shared" si="1"/>
        <v>0</v>
      </c>
      <c r="N31" s="7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19">
        <f t="shared" si="1"/>
        <v>0</v>
      </c>
      <c r="N32" s="7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19">
        <f t="shared" si="1"/>
        <v>0</v>
      </c>
      <c r="N33" s="7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19">
        <f t="shared" si="1"/>
        <v>0</v>
      </c>
      <c r="N34" s="7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19">
        <f t="shared" si="1"/>
        <v>0</v>
      </c>
      <c r="N35" s="7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19">
        <f t="shared" si="1"/>
        <v>0</v>
      </c>
      <c r="N36" s="7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19">
        <f t="shared" si="1"/>
        <v>0</v>
      </c>
      <c r="N37" s="7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19">
        <f t="shared" si="1"/>
        <v>0</v>
      </c>
      <c r="N38" s="7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19">
        <f t="shared" si="1"/>
        <v>0</v>
      </c>
      <c r="N39" s="7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19">
        <f t="shared" si="1"/>
        <v>0</v>
      </c>
      <c r="N40" s="7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19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G7" sqref="G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4">
        <f>0.06*366*10^9*0.0373/10^6</f>
        <v>819.108</v>
      </c>
      <c r="N11" s="5"/>
      <c r="O11" s="3"/>
      <c r="P11" s="6" t="s">
        <v>46</v>
      </c>
      <c r="Q11" s="4"/>
    </row>
    <row r="12" spans="4:17">
      <c r="D12" s="3" t="s">
        <v>45</v>
      </c>
      <c r="G12"/>
      <c r="H12" s="1" t="s">
        <v>42</v>
      </c>
      <c r="I12" s="1">
        <v>2021</v>
      </c>
      <c r="J12" s="1" t="s">
        <v>16</v>
      </c>
      <c r="L12" s="4">
        <f t="shared" ref="L12:L20" si="0">0.06*366*10^9*0.0373/10^6</f>
        <v>819.108</v>
      </c>
      <c r="N12" s="7"/>
      <c r="P12" s="8"/>
      <c r="Q12" s="8"/>
    </row>
    <row r="13" spans="4:17">
      <c r="D13" s="3" t="s">
        <v>45</v>
      </c>
      <c r="G13"/>
      <c r="H13" s="1" t="s">
        <v>42</v>
      </c>
      <c r="I13" s="1">
        <v>2022</v>
      </c>
      <c r="J13" s="1" t="s">
        <v>16</v>
      </c>
      <c r="L13" s="4">
        <f t="shared" si="0"/>
        <v>819.108</v>
      </c>
      <c r="N13" s="7"/>
      <c r="P13" s="8"/>
      <c r="Q13" s="8"/>
    </row>
    <row r="14" spans="4:17">
      <c r="D14" s="3" t="s">
        <v>45</v>
      </c>
      <c r="G14"/>
      <c r="H14" s="1" t="s">
        <v>42</v>
      </c>
      <c r="I14" s="1">
        <v>2023</v>
      </c>
      <c r="J14" s="1" t="s">
        <v>16</v>
      </c>
      <c r="L14" s="4">
        <f t="shared" si="0"/>
        <v>819.108</v>
      </c>
      <c r="N14" s="7"/>
      <c r="P14" s="8"/>
      <c r="Q14" s="8"/>
    </row>
    <row r="15" spans="4:14">
      <c r="D15" s="3" t="s">
        <v>45</v>
      </c>
      <c r="G15"/>
      <c r="H15" s="1" t="s">
        <v>42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45</v>
      </c>
      <c r="G16"/>
      <c r="H16" s="1" t="s">
        <v>42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45</v>
      </c>
      <c r="G17"/>
      <c r="H17" s="1" t="s">
        <v>42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45</v>
      </c>
      <c r="G18"/>
      <c r="H18" s="1" t="s">
        <v>42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45</v>
      </c>
      <c r="G19"/>
      <c r="H19" s="1" t="s">
        <v>42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45</v>
      </c>
      <c r="G20"/>
      <c r="H20" s="1" t="s">
        <v>42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7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5">
        <f>L40</f>
        <v>18094.83061</v>
      </c>
    </row>
    <row r="45" spans="12:14">
      <c r="L45" s="1">
        <f>N45*1000</f>
        <v>14297.8521</v>
      </c>
      <c r="N45" s="7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4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4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4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4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4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4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4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4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4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4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4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4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4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4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4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4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4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4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7" workbookViewId="0">
      <selection activeCell="A33" sqref="A3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1"/>
      <c r="P9" s="12" t="s">
        <v>28</v>
      </c>
      <c r="Q9" s="12" t="s">
        <v>29</v>
      </c>
      <c r="R9" s="13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I6" sqref="I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K21" sqref="K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43</v>
      </c>
      <c r="Q11" s="4" t="s">
        <v>44</v>
      </c>
    </row>
    <row r="12" spans="4:17">
      <c r="D12" s="3" t="s">
        <v>41</v>
      </c>
      <c r="G12"/>
      <c r="H12" s="1" t="s">
        <v>42</v>
      </c>
      <c r="I12" s="1">
        <v>2021</v>
      </c>
      <c r="J12" s="1" t="s">
        <v>16</v>
      </c>
      <c r="L12" s="1">
        <f>L11</f>
        <v>127.10055502332</v>
      </c>
      <c r="N12" s="7"/>
      <c r="P12" s="8"/>
      <c r="Q12" s="8"/>
    </row>
    <row r="13" spans="4:17">
      <c r="D13" s="3" t="s">
        <v>41</v>
      </c>
      <c r="G13"/>
      <c r="H13" s="1" t="s">
        <v>42</v>
      </c>
      <c r="I13" s="1">
        <v>2022</v>
      </c>
      <c r="J13" s="1" t="s">
        <v>16</v>
      </c>
      <c r="L13" s="1">
        <f t="shared" ref="L13:L41" si="0">L12</f>
        <v>127.10055502332</v>
      </c>
      <c r="N13" s="7"/>
      <c r="P13" s="8"/>
      <c r="Q13" s="8"/>
    </row>
    <row r="14" spans="4:17">
      <c r="D14" s="3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RSDCO2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