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070" tabRatio="901"/>
  </bookViews>
  <sheets>
    <sheet name="AGR" sheetId="133" r:id="rId1"/>
    <sheet name="FuelTech" sheetId="135" r:id="rId2"/>
    <sheet name="Demands" sheetId="137" r:id="rId3"/>
    <sheet name="Emi" sheetId="136" r:id="rId4"/>
    <sheet name="NOUSEDemand_fra" sheetId="138" r:id="rId5"/>
    <sheet name="DATA_SOURCE" sheetId="134" r:id="rId6"/>
    <sheet name="Sheet1" sheetId="139" r:id="rId7"/>
  </sheets>
  <externalReferences>
    <externalReference r:id="rId8"/>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S1" authorId="0">
      <text>
        <r>
          <rPr>
            <b/>
            <sz val="9"/>
            <rFont val="Times New Roman"/>
            <charset val="134"/>
          </rPr>
          <t>xli9:</t>
        </r>
        <r>
          <rPr>
            <sz val="9"/>
            <rFont val="Times New Roman"/>
            <charset val="134"/>
          </rPr>
          <t xml:space="preserve">
</t>
        </r>
      </text>
    </comment>
    <comment ref="V5" authorId="0">
      <text>
        <r>
          <rPr>
            <b/>
            <sz val="9"/>
            <rFont val="Times New Roman"/>
            <charset val="0"/>
          </rPr>
          <t>xli9:</t>
        </r>
        <r>
          <rPr>
            <sz val="9"/>
            <rFont val="Times New Roman"/>
            <charset val="0"/>
          </rPr>
          <t xml:space="preserve">
We revise it from 0.44 to 1 is because (1) there is no energy waste indicated in the NRCan; (2) the 0.44’s source is too outdated-~2000, and the results show that carbon emissions 2 times higher than NRCan</t>
        </r>
      </text>
    </comment>
    <comment ref="V26" authorId="0">
      <text>
        <r>
          <rPr>
            <b/>
            <sz val="9"/>
            <rFont val="Times New Roman"/>
            <charset val="134"/>
          </rPr>
          <t>xli9:</t>
        </r>
        <r>
          <rPr>
            <sz val="9"/>
            <rFont val="Times New Roman"/>
            <charset val="134"/>
          </rPr>
          <t xml:space="preserve">
Because we set there is no need to invest on new agricultural facilities in the future</t>
        </r>
      </text>
    </comment>
    <comment ref="E35" authorId="0">
      <text>
        <r>
          <rPr>
            <b/>
            <sz val="9"/>
            <rFont val="Times New Roman"/>
            <charset val="0"/>
          </rPr>
          <t>xli9:</t>
        </r>
        <r>
          <rPr>
            <sz val="9"/>
            <rFont val="Times New Roman"/>
            <charset val="0"/>
          </rPr>
          <t xml:space="preserve">
In the Net-Zero Scenarios, emissions from agriculture are expected to decline from 54MT to 41 MT by 2050 (25% reduction), that’s why we plus 0.25 for electricity use as the uplimit share</t>
        </r>
      </text>
    </comment>
  </commentList>
</comments>
</file>

<file path=xl/comments2.xml><?xml version="1.0" encoding="utf-8"?>
<comments xmlns="http://schemas.openxmlformats.org/spreadsheetml/2006/main">
  <authors>
    <author>xli9</author>
  </authors>
  <commentList>
    <comment ref="D6" authorId="0">
      <text>
        <r>
          <rPr>
            <b/>
            <sz val="9"/>
            <rFont val="Times New Roman"/>
            <charset val="134"/>
          </rPr>
          <t>xli9:</t>
        </r>
        <r>
          <rPr>
            <sz val="9"/>
            <rFont val="Times New Roman"/>
            <charset val="134"/>
          </rPr>
          <t xml:space="preserve">
The NRCan has not denoted which type of light fuel oil is used in non-motive service, but DST is most generally used type so we put it here</t>
        </r>
      </text>
    </comment>
  </commentList>
</comments>
</file>

<file path=xl/sharedStrings.xml><?xml version="1.0" encoding="utf-8"?>
<sst xmlns="http://schemas.openxmlformats.org/spreadsheetml/2006/main" count="3248" uniqueCount="214">
  <si>
    <t>*CEF has not modele low-carbon agriculture sector, but they assumed In the Net-Zero Scenarios, emissions from agriculture are expected to decline fromup limit 54MT to 41 MT by 2050 (25% reduction), so we plus 0.25 for electricity use as the uplimit share in 2050 for NON-MOT and we set HALF OF motive facilities can  be electric in the future[2050], and our BY data is sourced from NRCan</t>
  </si>
  <si>
    <t>*The agricuture emission aligns with NRCan (~20MT) but less than CEF2023(~60MT), which also considers non-combustion carbon emissions</t>
  </si>
  <si>
    <t xml:space="preserve">*EFF refers to Table 4 (useful/wasted); and then we revised it as xli9:
We revise it from 0.44 to 1 is because (1) there is no energy waste indicated in the NRCan; (2) the 0.44’s source is too outdated-~2000, and the results show that carbon emissions 2 times higher than NRCan
</t>
  </si>
  <si>
    <t>Mapping Canadian energy flow from primary fuel to end use - ScienceDirect</t>
  </si>
  <si>
    <t>~FI_Process</t>
  </si>
  <si>
    <t>~FI_T</t>
  </si>
  <si>
    <t>Sets</t>
  </si>
  <si>
    <t>TechName</t>
  </si>
  <si>
    <t>TechDesc</t>
  </si>
  <si>
    <t>Tact</t>
  </si>
  <si>
    <t>Tcap</t>
  </si>
  <si>
    <t>Tslvl</t>
  </si>
  <si>
    <t>PrimaryCG</t>
  </si>
  <si>
    <t>Vintage</t>
  </si>
  <si>
    <t>Attribute</t>
  </si>
  <si>
    <t>Comm-IN</t>
  </si>
  <si>
    <t>Comm-OUT</t>
  </si>
  <si>
    <t>AT</t>
  </si>
  <si>
    <t>QU</t>
  </si>
  <si>
    <t>ON</t>
  </si>
  <si>
    <t>MA</t>
  </si>
  <si>
    <t>SA</t>
  </si>
  <si>
    <t>AL</t>
  </si>
  <si>
    <t>BC</t>
  </si>
  <si>
    <t>DMD</t>
  </si>
  <si>
    <t>AGR_NON_MOT-Tech</t>
  </si>
  <si>
    <t>AGR Tech - Farming machine drives</t>
  </si>
  <si>
    <t>PJ</t>
  </si>
  <si>
    <t>PJa</t>
  </si>
  <si>
    <t>YES</t>
  </si>
  <si>
    <t>EFF</t>
  </si>
  <si>
    <t>AGR_MOT-Tech</t>
  </si>
  <si>
    <t>AGR Tech - Lighting</t>
  </si>
  <si>
    <t>~FI_T: Share-I~UP</t>
  </si>
  <si>
    <t>AGR_NON_MOT</t>
  </si>
  <si>
    <t>AGRELC</t>
  </si>
  <si>
    <t>AGRGAS</t>
  </si>
  <si>
    <t>AGRLFO</t>
  </si>
  <si>
    <t>AGRKER</t>
  </si>
  <si>
    <t>AGRHFO</t>
  </si>
  <si>
    <t>AGRPROP</t>
  </si>
  <si>
    <t>AGR_MOT</t>
  </si>
  <si>
    <t>AGRGSL</t>
  </si>
  <si>
    <t>AGRDST</t>
  </si>
  <si>
    <t>*There is no stock defined for agriculture demand, as referring to DEMO12. So there is no need to define AFA and lifetime here</t>
  </si>
  <si>
    <t>STOCK</t>
  </si>
  <si>
    <t>LIFE</t>
  </si>
  <si>
    <t>MULTIPLYING FACTOR FOR #12-18 rows</t>
  </si>
  <si>
    <t>DIVIDING FACTOR FOR #20-21 rows</t>
  </si>
  <si>
    <t>AFA</t>
  </si>
  <si>
    <t>~FI_T: Share-I~UP~2050</t>
  </si>
  <si>
    <t>Share-O~UP</t>
  </si>
  <si>
    <t>CAP2ACT</t>
  </si>
  <si>
    <t>AGROILHFO00</t>
  </si>
  <si>
    <t>OILHFO</t>
  </si>
  <si>
    <t>PRE</t>
  </si>
  <si>
    <t>AGRELC00</t>
  </si>
  <si>
    <t>Fuel Tech - Agriculture: ELC</t>
  </si>
  <si>
    <t>GW</t>
  </si>
  <si>
    <t>DAYNITE</t>
  </si>
  <si>
    <t>AGROILLFO00</t>
  </si>
  <si>
    <t>OILDST</t>
  </si>
  <si>
    <t>AGRGSL00</t>
  </si>
  <si>
    <t>AGRDST00</t>
  </si>
  <si>
    <t>AGRKER00</t>
  </si>
  <si>
    <t>AGRGAS00</t>
  </si>
  <si>
    <t>GASNAT</t>
  </si>
  <si>
    <t>AGRPROP00</t>
  </si>
  <si>
    <t>OILKER</t>
  </si>
  <si>
    <t>Fuel Tech - Agriculture: OIL</t>
  </si>
  <si>
    <t>OILLPG</t>
  </si>
  <si>
    <t>OILGSL</t>
  </si>
  <si>
    <t>SEASON</t>
  </si>
  <si>
    <t>ELC</t>
  </si>
  <si>
    <t>CommName</t>
  </si>
  <si>
    <t>*Unit</t>
  </si>
  <si>
    <t>*</t>
  </si>
  <si>
    <t>Demand Commodity Name</t>
  </si>
  <si>
    <t>Demand Unit</t>
  </si>
  <si>
    <t>Demand Value</t>
  </si>
  <si>
    <t>**total agriculture energy use PJ</t>
  </si>
  <si>
    <t>*Units</t>
  </si>
  <si>
    <t>Demand</t>
  </si>
  <si>
    <t>*Split energy use</t>
  </si>
  <si>
    <t>Timeslices</t>
  </si>
  <si>
    <t>Csets</t>
  </si>
  <si>
    <t>COM_FR</t>
  </si>
  <si>
    <t>RD</t>
  </si>
  <si>
    <t>DEM</t>
  </si>
  <si>
    <t>RN</t>
  </si>
  <si>
    <t>RP</t>
  </si>
  <si>
    <t>SD</t>
  </si>
  <si>
    <t>SN</t>
  </si>
  <si>
    <t>SP</t>
  </si>
  <si>
    <t>FD</t>
  </si>
  <si>
    <t>FN</t>
  </si>
  <si>
    <t>FP</t>
  </si>
  <si>
    <t>WD</t>
  </si>
  <si>
    <t>WN</t>
  </si>
  <si>
    <t>WP</t>
  </si>
  <si>
    <t>*We calculate the combustion factor by referring to the energy use and carbon emission data from Natural Resources Canada, and we validated and filled and the lacking data (HFO, KER) referred to https://www.engineeringtoolbox.com/co2-emission-fuels-d_1085.html</t>
  </si>
  <si>
    <t xml:space="preserve">For agricuture, we based on direct energy-combustion from NRCan, we also included non-energy emissions to align with CEF2023. We use national total agricuture carbon emissions (70Mt in 2020, from CEF) minus 18Mt in NRCan; and then by associating emission factor with all fossil-fuels to seperately derive non-energy emissions [that means we use NRCan and CEF's 2020 to calibrate the co2 emission factor and thus estimate futures] </t>
  </si>
  <si>
    <t>Dynamic coefficients for combustion emissions in agriculture</t>
  </si>
  <si>
    <t>~COMEMI</t>
  </si>
  <si>
    <t>AGRCO2N</t>
  </si>
  <si>
    <t>AGRCOXN</t>
  </si>
  <si>
    <t>Fossil-fuel energy use for agriculture [PJ]</t>
  </si>
  <si>
    <t>AGRCH4N</t>
  </si>
  <si>
    <t>AGRSO2N</t>
  </si>
  <si>
    <t>Total [PJ]</t>
  </si>
  <si>
    <t>AGRNOXN</t>
  </si>
  <si>
    <t>AGRN2ON</t>
  </si>
  <si>
    <t>AGRPMAN</t>
  </si>
  <si>
    <t>AGRPMBN</t>
  </si>
  <si>
    <t>AGRVOCN</t>
  </si>
  <si>
    <t>AGRSF6N</t>
  </si>
  <si>
    <t>AGRCXFN</t>
  </si>
  <si>
    <t>AGRNEECO2N</t>
  </si>
  <si>
    <t>Region</t>
  </si>
  <si>
    <t>RH0_1</t>
  </si>
  <si>
    <t>RH2_3</t>
  </si>
  <si>
    <t>RH4_5</t>
  </si>
  <si>
    <t>RH6_7</t>
  </si>
  <si>
    <t>RH8_9</t>
  </si>
  <si>
    <t>RH10_11</t>
  </si>
  <si>
    <t>RH12_13</t>
  </si>
  <si>
    <t>RH14_15</t>
  </si>
  <si>
    <t>RH16_17</t>
  </si>
  <si>
    <t>RH18_19</t>
  </si>
  <si>
    <t>RH20_21</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</si>
  <si>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</si>
  <si>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</si>
  <si>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</si>
  <si>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</si>
  <si>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</si>
  <si>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</si>
  <si>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</si>
  <si>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</si>
  <si>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</si>
  <si>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</si>
  <si>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</si>
  <si>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</si>
  <si>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</si>
  <si>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</si>
  <si>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</si>
  <si>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</si>
  <si>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</si>
  <si>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</si>
  <si>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</si>
  <si>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</si>
  <si>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</si>
  <si>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</si>
  <si>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</si>
  <si>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</si>
  <si>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</si>
  <si>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</si>
  <si>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</si>
  <si>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</si>
  <si>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</si>
  <si>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</si>
  <si>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</si>
  <si>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</si>
  <si>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</si>
  <si>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</si>
  <si>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</si>
  <si>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</si>
  <si>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</si>
  <si>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BCnTE</t>
  </si>
  <si>
    <t xml:space="preserve">Agriculture Sector </t>
  </si>
  <si>
    <r>
      <rPr>
        <b/>
        <sz val="12"/>
        <rFont val="Arial"/>
        <charset val="134"/>
      </rPr>
      <t>Atlantic</t>
    </r>
    <r>
      <rPr>
        <b/>
        <vertAlign val="superscript"/>
        <sz val="12"/>
        <rFont val="Arial"/>
        <charset val="134"/>
      </rPr>
      <t>1</t>
    </r>
  </si>
  <si>
    <r>
      <rPr>
        <b/>
        <sz val="12"/>
        <rFont val="Arial"/>
        <charset val="134"/>
      </rPr>
      <t>Quebec</t>
    </r>
    <r>
      <rPr>
        <b/>
        <vertAlign val="superscript"/>
        <sz val="12"/>
        <rFont val="Arial"/>
        <charset val="134"/>
      </rPr>
      <t>1</t>
    </r>
  </si>
  <si>
    <r>
      <rPr>
        <b/>
        <sz val="12"/>
        <rFont val="Arial"/>
        <charset val="134"/>
      </rPr>
      <t>Ontario</t>
    </r>
    <r>
      <rPr>
        <b/>
        <vertAlign val="superscript"/>
        <sz val="12"/>
        <rFont val="Arial"/>
        <charset val="134"/>
      </rPr>
      <t>1</t>
    </r>
  </si>
  <si>
    <r>
      <rPr>
        <b/>
        <sz val="12"/>
        <rFont val="Arial"/>
        <charset val="134"/>
      </rPr>
      <t>Manitoba</t>
    </r>
    <r>
      <rPr>
        <b/>
        <vertAlign val="superscript"/>
        <sz val="12"/>
        <rFont val="Arial"/>
        <charset val="134"/>
      </rPr>
      <t>1</t>
    </r>
  </si>
  <si>
    <r>
      <rPr>
        <b/>
        <sz val="12"/>
        <rFont val="Arial"/>
        <charset val="134"/>
      </rPr>
      <t>Saskatchewan</t>
    </r>
    <r>
      <rPr>
        <b/>
        <vertAlign val="superscript"/>
        <sz val="12"/>
        <rFont val="Arial"/>
        <charset val="134"/>
      </rPr>
      <t>1</t>
    </r>
  </si>
  <si>
    <r>
      <rPr>
        <b/>
        <sz val="12"/>
        <rFont val="Arial"/>
        <charset val="134"/>
      </rPr>
      <t>Alberta</t>
    </r>
    <r>
      <rPr>
        <b/>
        <vertAlign val="superscript"/>
        <sz val="12"/>
        <rFont val="Arial"/>
        <charset val="134"/>
      </rPr>
      <t>1</t>
    </r>
  </si>
  <si>
    <r>
      <rPr>
        <b/>
        <sz val="12"/>
        <rFont val="Arial"/>
        <charset val="134"/>
      </rPr>
      <t>British Columbia and Territories</t>
    </r>
    <r>
      <rPr>
        <b/>
        <vertAlign val="superscript"/>
        <sz val="12"/>
        <rFont val="Arial"/>
        <charset val="134"/>
      </rPr>
      <t>1</t>
    </r>
  </si>
  <si>
    <t>Table 5: Secondary Energy Use and GHG Emissions by End-Use and Energy Source</t>
  </si>
  <si>
    <t>Table 6: Secondary Energy Use and GHG Emissions by End-Use and Energy Source</t>
  </si>
  <si>
    <t>Table 7: Secondary Energy Use and GHG Emissions by End-Use and Energy Source</t>
  </si>
  <si>
    <t xml:space="preserve">Table 8: Secondary Energy Use and GHG Emissions by End-Use and Energy Source </t>
  </si>
  <si>
    <t>Table 9: Secondary Energy Use and GHG Emissions by End-Use and Energy Source</t>
  </si>
  <si>
    <t>Table 10: Secondary Energy Use and GHG Emissions by End-Use and Energy Source</t>
  </si>
  <si>
    <t>Table 11: Secondary Energy Use and GHG Emissions by End-Use and Energy Source</t>
  </si>
  <si>
    <t>– Excluding Electricity-Related Emissions</t>
  </si>
  <si>
    <t xml:space="preserve"> – Excluding Electricity-Related Emissions</t>
  </si>
  <si>
    <t>Total Energy Use (PJ)</t>
  </si>
  <si>
    <t>Energy Use by End-Use (PJ)</t>
  </si>
  <si>
    <t>Non-Motive Energy Use</t>
  </si>
  <si>
    <r>
      <rPr>
        <sz val="10"/>
        <color rgb="FF000000"/>
        <rFont val="Arial"/>
        <charset val="134"/>
      </rPr>
      <t>Motive Energy Use</t>
    </r>
    <r>
      <rPr>
        <vertAlign val="superscript"/>
        <sz val="10"/>
        <color rgb="FF000000"/>
        <rFont val="Arial"/>
        <charset val="134"/>
      </rPr>
      <t>2</t>
    </r>
  </si>
  <si>
    <t>Energy Use by Energy Source (PJ)</t>
  </si>
  <si>
    <t>Electricity</t>
  </si>
  <si>
    <t>Natural Gas</t>
  </si>
  <si>
    <t>Motor Gasoline</t>
  </si>
  <si>
    <t>Diesel Fuel Oil</t>
  </si>
  <si>
    <t>Light Fuel Oil</t>
  </si>
  <si>
    <t>Kerosene</t>
  </si>
  <si>
    <t>Heavy Fuel Oil</t>
  </si>
  <si>
    <t>Propane</t>
  </si>
  <si>
    <t>Steam</t>
  </si>
  <si>
    <t>Shares (%)</t>
  </si>
  <si>
    <t>Activity</t>
  </si>
  <si>
    <t>GDP (million $2012)</t>
  </si>
  <si>
    <t>Energy Intensity (MJ/$2012 – GDP)</t>
  </si>
  <si>
    <t>Energy Intensity (MJ/$2012– GDP)</t>
  </si>
  <si>
    <r>
      <rPr>
        <b/>
        <sz val="10"/>
        <rFont val="Arial"/>
        <charset val="134"/>
      </rPr>
      <t xml:space="preserve">Total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</si>
  <si>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r>
      <rPr>
        <b/>
        <i/>
        <sz val="10"/>
        <color rgb="FF000000"/>
        <rFont val="Arial"/>
        <charset val="134"/>
      </rPr>
      <t>GHG Emissions by End-Use (Mt of CO</t>
    </r>
    <r>
      <rPr>
        <b/>
        <i/>
        <vertAlign val="subscript"/>
        <sz val="10"/>
        <color rgb="FF000000"/>
        <rFont val="Arial"/>
        <charset val="134"/>
      </rPr>
      <t>2</t>
    </r>
    <r>
      <rPr>
        <b/>
        <i/>
        <sz val="10"/>
        <color rgb="FF000000"/>
        <rFont val="Arial"/>
        <charset val="134"/>
      </rPr>
      <t>e)</t>
    </r>
  </si>
  <si>
    <t>Non-Motive GHG Emissions</t>
  </si>
  <si>
    <r>
      <rPr>
        <sz val="10"/>
        <color rgb="FF000000"/>
        <rFont val="Arial"/>
        <charset val="134"/>
      </rPr>
      <t>Motive GHG Emissions</t>
    </r>
    <r>
      <rPr>
        <vertAlign val="superscript"/>
        <sz val="10"/>
        <color rgb="FF000000"/>
        <rFont val="Arial"/>
        <charset val="134"/>
      </rPr>
      <t>2</t>
    </r>
  </si>
  <si>
    <r>
      <rPr>
        <b/>
        <i/>
        <sz val="10"/>
        <rFont val="Arial"/>
        <charset val="134"/>
      </rPr>
      <t>GHG Emissions by Energy Source (Mt of CO</t>
    </r>
    <r>
      <rPr>
        <b/>
        <i/>
        <vertAlign val="subscript"/>
        <sz val="10"/>
        <rFont val="Arial"/>
        <charset val="134"/>
      </rPr>
      <t>2</t>
    </r>
    <r>
      <rPr>
        <b/>
        <i/>
        <sz val="10"/>
        <rFont val="Arial"/>
        <charset val="134"/>
      </rPr>
      <t>e)</t>
    </r>
  </si>
  <si>
    <t>ktCO2/PJ</t>
  </si>
  <si>
    <t>–</t>
  </si>
  <si>
    <t>GHG Intensity (tonne/TJ)</t>
  </si>
  <si>
    <r>
      <rPr>
        <sz val="10"/>
        <rFont val="Arial"/>
        <charset val="134"/>
      </rPr>
      <t xml:space="preserve">1) At the regional level, data on GHG emissions are presented </t>
    </r>
    <r>
      <rPr>
        <u/>
        <sz val="10"/>
        <rFont val="Arial"/>
        <charset val="134"/>
      </rPr>
      <t>excluding</t>
    </r>
    <r>
      <rPr>
        <sz val="10"/>
        <rFont val="Arial"/>
        <charset val="134"/>
      </rPr>
      <t xml:space="preserve"> GHG emissions related to electricity production only.</t>
    </r>
  </si>
  <si>
    <t>2) “Motive” includes motor gasoline and diesel fuel oil. All other energy sources are included in non-motive.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</si>
</sst>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64">
    <font>
      <sz val="10"/>
      <name val="Arial"/>
      <charset val="134"/>
    </font>
    <font>
      <sz val="11"/>
      <color rgb="FF000000"/>
      <name val="Calibri"/>
      <charset val="134"/>
    </font>
    <font>
      <b/>
      <sz val="14"/>
      <name val="Arial"/>
      <charset val="134"/>
    </font>
    <font>
      <b/>
      <sz val="10"/>
      <name val="Arial"/>
      <charset val="134"/>
    </font>
    <font>
      <b/>
      <sz val="12"/>
      <name val="Arial"/>
      <charset val="134"/>
    </font>
    <font>
      <b/>
      <i/>
      <sz val="10"/>
      <color rgb="FF000000"/>
      <name val="Arial"/>
      <charset val="134"/>
    </font>
    <font>
      <sz val="10"/>
      <color rgb="FF000000"/>
      <name val="Arial"/>
      <charset val="134"/>
    </font>
    <font>
      <b/>
      <i/>
      <sz val="10"/>
      <name val="Arial"/>
      <charset val="134"/>
    </font>
    <font>
      <b/>
      <sz val="10"/>
      <color indexed="12"/>
      <name val="Arial"/>
      <charset val="134"/>
    </font>
    <font>
      <b/>
      <sz val="11"/>
      <name val="Calibri"/>
      <charset val="134"/>
      <scheme val="minor"/>
    </font>
    <font>
      <sz val="8"/>
      <color theme="1"/>
      <name val="Arial"/>
      <charset val="134"/>
    </font>
    <font>
      <sz val="8"/>
      <color indexed="8"/>
      <name val="Arial"/>
      <charset val="134"/>
    </font>
    <font>
      <sz val="10"/>
      <color indexed="10"/>
      <name val="Arial"/>
      <charset val="134"/>
    </font>
    <font>
      <sz val="10"/>
      <color rgb="FFFF0000"/>
      <name val="Arial"/>
      <charset val="134"/>
    </font>
    <font>
      <sz val="10"/>
      <color theme="1"/>
      <name val="Arial"/>
      <charset val="134"/>
    </font>
    <font>
      <sz val="11"/>
      <color theme="1"/>
      <name val="Calibri"/>
      <charset val="134"/>
      <scheme val="minor"/>
    </font>
    <font>
      <sz val="14"/>
      <color indexed="9"/>
      <name val="Calibri"/>
      <charset val="134"/>
      <scheme val="minor"/>
    </font>
    <font>
      <sz val="10"/>
      <color indexed="9"/>
      <name val="Calibri"/>
      <charset val="134"/>
      <scheme val="minor"/>
    </font>
    <font>
      <b/>
      <sz val="10"/>
      <color indexed="12"/>
      <name val="Calibri"/>
      <charset val="134"/>
      <scheme val="minor"/>
    </font>
    <font>
      <b/>
      <sz val="10"/>
      <name val="Calibri"/>
      <charset val="134"/>
      <scheme val="minor"/>
    </font>
    <font>
      <b/>
      <sz val="10"/>
      <color theme="1"/>
      <name val="Calibri"/>
      <charset val="134"/>
      <scheme val="minor"/>
    </font>
    <font>
      <sz val="10"/>
      <name val="Calibri"/>
      <charset val="134"/>
      <scheme val="minor"/>
    </font>
    <font>
      <sz val="10"/>
      <color theme="1"/>
      <name val="Calibri"/>
      <charset val="134"/>
      <scheme val="minor"/>
    </font>
    <font>
      <sz val="11"/>
      <color rgb="FFFF0000"/>
      <name val="Calibri"/>
      <charset val="134"/>
      <scheme val="minor"/>
    </font>
    <font>
      <b/>
      <sz val="11"/>
      <color rgb="FFFF0000"/>
      <name val="Calibri"/>
      <charset val="134"/>
      <scheme val="minor"/>
    </font>
    <font>
      <sz val="14"/>
      <name val="Arial"/>
      <charset val="134"/>
    </font>
    <font>
      <sz val="11"/>
      <color theme="0"/>
      <name val="Calibri"/>
      <charset val="134"/>
      <scheme val="minor"/>
    </font>
    <font>
      <b/>
      <sz val="11"/>
      <color theme="1"/>
      <name val="Calibri"/>
      <charset val="134"/>
      <scheme val="minor"/>
    </font>
    <font>
      <sz val="12"/>
      <color theme="1"/>
      <name val="Calibri"/>
      <charset val="134"/>
      <scheme val="minor"/>
    </font>
    <font>
      <b/>
      <sz val="10"/>
      <color theme="1"/>
      <name val="Arial"/>
      <charset val="134"/>
    </font>
    <font>
      <sz val="12"/>
      <name val="Arial"/>
      <charset val="134"/>
    </font>
    <font>
      <b/>
      <sz val="10"/>
      <color rgb="FFFF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sz val="11"/>
      <color rgb="FF9C6500"/>
      <name val="Calibri"/>
      <charset val="134"/>
      <scheme val="minor"/>
    </font>
    <font>
      <sz val="10"/>
      <name val="Courier"/>
      <charset val="134"/>
    </font>
    <font>
      <u/>
      <sz val="10"/>
      <name val="Arial"/>
      <charset val="134"/>
    </font>
    <font>
      <b/>
      <vertAlign val="superscript"/>
      <sz val="12"/>
      <name val="Arial"/>
      <charset val="134"/>
    </font>
    <font>
      <b/>
      <i/>
      <vertAlign val="subscript"/>
      <sz val="10"/>
      <name val="Arial"/>
      <charset val="134"/>
    </font>
    <font>
      <vertAlign val="superscript"/>
      <sz val="10"/>
      <color rgb="FF000000"/>
      <name val="Arial"/>
      <charset val="134"/>
    </font>
    <font>
      <b/>
      <i/>
      <vertAlign val="subscript"/>
      <sz val="10"/>
      <color rgb="FF000000"/>
      <name val="Arial"/>
      <charset val="134"/>
    </font>
    <font>
      <b/>
      <u/>
      <sz val="10"/>
      <name val="Arial"/>
      <charset val="134"/>
    </font>
    <font>
      <b/>
      <vertAlign val="subscript"/>
      <sz val="10"/>
      <name val="Arial"/>
      <charset val="134"/>
    </font>
    <font>
      <b/>
      <sz val="9"/>
      <name val="Times New Roman"/>
      <charset val="134"/>
    </font>
    <font>
      <sz val="9"/>
      <name val="Times New Roman"/>
      <charset val="134"/>
    </font>
    <font>
      <b/>
      <sz val="9"/>
      <name val="Times New Roman"/>
      <charset val="0"/>
    </font>
    <font>
      <sz val="9"/>
      <name val="Times New Roman"/>
      <charset val="0"/>
    </font>
  </fonts>
  <fills count="50">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indexed="43"/>
        <bgColor indexed="64"/>
      </patternFill>
    </fill>
    <fill>
      <patternFill patternType="solid">
        <fgColor theme="4" tint="0.599993896298105"/>
        <bgColor indexed="64"/>
      </patternFill>
    </fill>
    <fill>
      <patternFill patternType="solid">
        <fgColor theme="4" tint="0.79985961485641"/>
        <bgColor indexed="64"/>
      </patternFill>
    </fill>
    <fill>
      <patternFill patternType="solid">
        <fgColor theme="8" tint="0.799829096346934"/>
        <bgColor indexed="64"/>
      </patternFill>
    </fill>
    <fill>
      <patternFill patternType="solid">
        <fgColor rgb="FFFFFF99"/>
        <bgColor indexed="64"/>
      </patternFill>
    </fill>
    <fill>
      <patternFill patternType="solid">
        <fgColor rgb="FFDAEEF3"/>
        <bgColor indexed="64"/>
      </patternFill>
    </fill>
    <fill>
      <patternFill patternType="solid">
        <fgColor indexed="12"/>
        <bgColor indexed="64"/>
      </patternFill>
    </fill>
    <fill>
      <patternFill patternType="solid">
        <fgColor theme="0" tint="-0.149937437055574"/>
        <bgColor indexed="64"/>
      </patternFill>
    </fill>
    <fill>
      <patternFill patternType="solid">
        <fgColor theme="4" tint="0.799829096346934"/>
        <bgColor indexed="64"/>
      </patternFill>
    </fill>
    <fill>
      <patternFill patternType="solid">
        <fgColor rgb="FFFFFFCC"/>
        <bgColor indexed="64"/>
      </patternFill>
    </fill>
    <fill>
      <patternFill patternType="solid">
        <fgColor theme="4"/>
        <bgColor indexed="64"/>
      </patternFill>
    </fill>
    <fill>
      <patternFill patternType="solid">
        <fgColor theme="0" tint="-0.349986266670736"/>
        <bgColor indexed="64"/>
      </patternFill>
    </fill>
    <fill>
      <patternFill patternType="solid">
        <fgColor theme="0" tint="-0.249977111117893"/>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399822992645039"/>
        <bgColor indexed="64"/>
      </patternFill>
    </fill>
    <fill>
      <patternFill patternType="solid">
        <fgColor theme="5" tint="0.399822992645039"/>
        <bgColor indexed="64"/>
      </patternFill>
    </fill>
    <fill>
      <patternFill patternType="solid">
        <fgColor theme="6" tint="0.399822992645039"/>
        <bgColor indexed="64"/>
      </patternFill>
    </fill>
    <fill>
      <patternFill patternType="solid">
        <fgColor theme="7" tint="0.399822992645039"/>
        <bgColor indexed="64"/>
      </patternFill>
    </fill>
    <fill>
      <patternFill patternType="solid">
        <fgColor theme="8" tint="0.399822992645039"/>
        <bgColor indexed="64"/>
      </patternFill>
    </fill>
    <fill>
      <patternFill patternType="solid">
        <fgColor theme="9" tint="0.399822992645039"/>
        <bgColor indexed="64"/>
      </patternFill>
    </fill>
  </fills>
  <borders count="18">
    <border>
      <left/>
      <right/>
      <top/>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83">
    <xf numFmtId="0" fontId="0" fillId="0" borderId="0"/>
    <xf numFmtId="43" fontId="15" fillId="0" borderId="0" applyFont="0" applyFill="0" applyBorder="0" applyAlignment="0" applyProtection="0">
      <alignment vertical="center"/>
    </xf>
    <xf numFmtId="176" fontId="15" fillId="0" borderId="0" applyFont="0" applyFill="0" applyBorder="0" applyAlignment="0" applyProtection="0">
      <alignment vertical="center"/>
    </xf>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177" fontId="15"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5" fillId="13" borderId="10"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1" applyNumberFormat="0" applyFill="0" applyAlignment="0" applyProtection="0">
      <alignment vertical="center"/>
    </xf>
    <xf numFmtId="0" fontId="38" fillId="0" borderId="11" applyNumberFormat="0" applyFill="0" applyAlignment="0" applyProtection="0">
      <alignment vertical="center"/>
    </xf>
    <xf numFmtId="0" fontId="39" fillId="0" borderId="12" applyNumberFormat="0" applyFill="0" applyAlignment="0" applyProtection="0">
      <alignment vertical="center"/>
    </xf>
    <xf numFmtId="0" fontId="39" fillId="0" borderId="0" applyNumberFormat="0" applyFill="0" applyBorder="0" applyAlignment="0" applyProtection="0">
      <alignment vertical="center"/>
    </xf>
    <xf numFmtId="0" fontId="40" fillId="17" borderId="13" applyNumberFormat="0" applyAlignment="0" applyProtection="0">
      <alignment vertical="center"/>
    </xf>
    <xf numFmtId="0" fontId="41" fillId="18" borderId="14" applyNumberFormat="0" applyAlignment="0" applyProtection="0">
      <alignment vertical="center"/>
    </xf>
    <xf numFmtId="0" fontId="42" fillId="18" borderId="13" applyNumberFormat="0" applyAlignment="0" applyProtection="0">
      <alignment vertical="center"/>
    </xf>
    <xf numFmtId="0" fontId="43" fillId="19" borderId="15" applyNumberFormat="0" applyAlignment="0" applyProtection="0">
      <alignment vertical="center"/>
    </xf>
    <xf numFmtId="0" fontId="44" fillId="0" borderId="16" applyNumberFormat="0" applyFill="0" applyAlignment="0" applyProtection="0">
      <alignment vertical="center"/>
    </xf>
    <xf numFmtId="0" fontId="45" fillId="0" borderId="17" applyNumberFormat="0" applyFill="0" applyAlignment="0" applyProtection="0">
      <alignment vertical="center"/>
    </xf>
    <xf numFmtId="0" fontId="46"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26" fillId="14" borderId="0" applyNumberFormat="0" applyBorder="0" applyAlignment="0" applyProtection="0"/>
    <xf numFmtId="0" fontId="49" fillId="23" borderId="0" applyNumberFormat="0" applyBorder="0" applyAlignment="0" applyProtection="0">
      <alignment vertical="center"/>
    </xf>
    <xf numFmtId="0" fontId="49" fillId="5"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50" fillId="36" borderId="0" applyNumberFormat="0" applyBorder="0" applyAlignment="0" applyProtection="0">
      <alignment vertical="center"/>
    </xf>
    <xf numFmtId="0" fontId="50" fillId="37" borderId="0" applyNumberFormat="0" applyBorder="0" applyAlignment="0" applyProtection="0">
      <alignment vertical="center"/>
    </xf>
    <xf numFmtId="0" fontId="15" fillId="7" borderId="0" applyNumberFormat="0" applyBorder="0" applyAlignment="0" applyProtection="0"/>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50" fillId="43" borderId="0" applyNumberFormat="0" applyBorder="0" applyAlignment="0" applyProtection="0">
      <alignment vertical="center"/>
    </xf>
    <xf numFmtId="0" fontId="15" fillId="7" borderId="0" applyNumberFormat="0" applyBorder="0" applyAlignment="0" applyProtection="0"/>
    <xf numFmtId="0" fontId="15" fillId="7" borderId="0" applyNumberFormat="0" applyBorder="0" applyAlignment="0" applyProtection="0"/>
    <xf numFmtId="0" fontId="15" fillId="31" borderId="0" applyNumberFormat="0" applyBorder="0" applyAlignment="0" applyProtection="0"/>
    <xf numFmtId="0" fontId="26" fillId="44" borderId="0" applyNumberFormat="0" applyBorder="0" applyAlignment="0" applyProtection="0"/>
    <xf numFmtId="0" fontId="26" fillId="45" borderId="0" applyNumberFormat="0" applyBorder="0" applyAlignment="0" applyProtection="0"/>
    <xf numFmtId="0" fontId="26" fillId="46"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26" fillId="49" borderId="0" applyNumberFormat="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51" fillId="22" borderId="0" applyNumberFormat="0" applyBorder="0" applyAlignment="0" applyProtection="0"/>
    <xf numFmtId="0" fontId="0" fillId="0" borderId="0"/>
    <xf numFmtId="0" fontId="15" fillId="0" borderId="0"/>
    <xf numFmtId="0" fontId="0" fillId="0" borderId="0"/>
    <xf numFmtId="0" fontId="15" fillId="0" borderId="0"/>
    <xf numFmtId="0" fontId="0" fillId="0" borderId="0"/>
    <xf numFmtId="0" fontId="0" fillId="0" borderId="0"/>
    <xf numFmtId="0" fontId="0" fillId="0" borderId="0"/>
    <xf numFmtId="0" fontId="15" fillId="0" borderId="0"/>
    <xf numFmtId="0" fontId="15" fillId="0" borderId="0"/>
    <xf numFmtId="0" fontId="15" fillId="0" borderId="0"/>
    <xf numFmtId="0" fontId="15" fillId="0" borderId="0"/>
    <xf numFmtId="0" fontId="15" fillId="0" borderId="0"/>
    <xf numFmtId="0" fontId="0" fillId="0" borderId="0"/>
    <xf numFmtId="0" fontId="52" fillId="0" borderId="0"/>
    <xf numFmtId="0" fontId="15" fillId="13" borderId="10"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155">
    <xf numFmtId="0" fontId="0" fillId="0" borderId="0" xfId="0"/>
    <xf numFmtId="0" fontId="1" fillId="0" borderId="0" xfId="0" applyFont="1"/>
    <xf numFmtId="0" fontId="1" fillId="2" borderId="0" xfId="0" applyFont="1" applyFill="1"/>
    <xf numFmtId="0" fontId="2" fillId="0" borderId="0" xfId="0" applyFont="1"/>
    <xf numFmtId="0" fontId="3" fillId="0" borderId="0" xfId="0" applyFont="1"/>
    <xf numFmtId="0" fontId="1" fillId="0" borderId="0" xfId="0" applyFont="1" applyAlignment="1">
      <alignment horizontal="right"/>
    </xf>
    <xf numFmtId="0" fontId="4" fillId="0" borderId="0" xfId="0" applyFont="1"/>
    <xf numFmtId="0" fontId="4" fillId="0" borderId="0" xfId="0" applyFont="1" applyAlignment="1">
      <alignment horizontal="right"/>
    </xf>
    <xf numFmtId="0" fontId="3" fillId="0" borderId="1" xfId="0" applyFont="1" applyBorder="1"/>
    <xf numFmtId="0" fontId="1" fillId="0" borderId="2" xfId="0" applyFont="1" applyBorder="1"/>
    <xf numFmtId="0" fontId="3" fillId="0" borderId="0" xfId="0" applyFont="1" applyAlignment="1">
      <alignment horizontal="left"/>
    </xf>
    <xf numFmtId="0" fontId="5" fillId="0" borderId="0" xfId="0" applyFont="1" applyAlignment="1">
      <alignment horizontal="left" indent="1"/>
    </xf>
    <xf numFmtId="0" fontId="6" fillId="0" borderId="0" xfId="0" applyFont="1" applyAlignment="1">
      <alignment horizontal="left" indent="2"/>
    </xf>
    <xf numFmtId="0" fontId="7" fillId="0" borderId="0" xfId="0" applyFont="1" applyAlignment="1">
      <alignment horizontal="left" indent="1"/>
    </xf>
    <xf numFmtId="0" fontId="1" fillId="0" borderId="0" xfId="0" applyFont="1" applyAlignment="1">
      <alignment horizontal="left" indent="2"/>
    </xf>
    <xf numFmtId="0" fontId="0" fillId="0" borderId="0" xfId="0" applyFont="1" applyAlignment="1">
      <alignment horizontal="left" indent="2"/>
    </xf>
    <xf numFmtId="3" fontId="1" fillId="0" borderId="0" xfId="0" applyNumberFormat="1" applyFont="1" applyAlignment="1">
      <alignment horizontal="right"/>
    </xf>
    <xf numFmtId="0" fontId="0" fillId="2" borderId="0" xfId="0" applyFill="1"/>
    <xf numFmtId="0" fontId="0" fillId="2" borderId="3" xfId="0" applyFill="1" applyBorder="1"/>
    <xf numFmtId="0" fontId="3" fillId="3" borderId="0" xfId="0" applyFont="1" applyFill="1" applyAlignment="1">
      <alignment horizontal="left"/>
    </xf>
    <xf numFmtId="0" fontId="1" fillId="3" borderId="0" xfId="0" applyFont="1" applyFill="1" applyAlignment="1">
      <alignment horizontal="right"/>
    </xf>
    <xf numFmtId="0" fontId="0" fillId="3" borderId="0" xfId="0" applyFont="1" applyFill="1" applyAlignment="1">
      <alignment horizontal="left" indent="2"/>
    </xf>
    <xf numFmtId="3" fontId="1" fillId="3" borderId="0" xfId="0" applyNumberFormat="1" applyFont="1" applyFill="1" applyAlignment="1">
      <alignment horizontal="right"/>
    </xf>
    <xf numFmtId="3" fontId="0" fillId="0" borderId="0" xfId="0" applyNumberFormat="1"/>
    <xf numFmtId="0" fontId="3" fillId="3" borderId="0" xfId="0" applyFont="1" applyFill="1"/>
    <xf numFmtId="0" fontId="0" fillId="0" borderId="0" xfId="0" applyFont="1" applyAlignment="1">
      <alignment horizontal="left"/>
    </xf>
    <xf numFmtId="0" fontId="0" fillId="0" borderId="0" xfId="0" applyBorder="1"/>
    <xf numFmtId="0" fontId="8" fillId="0" borderId="0" xfId="0" applyFont="1"/>
    <xf numFmtId="0" fontId="0" fillId="0" borderId="0" xfId="0" applyFont="1"/>
    <xf numFmtId="0" fontId="3" fillId="4" borderId="4" xfId="0" applyFont="1" applyFill="1" applyBorder="1" applyAlignment="1">
      <alignment vertical="center"/>
    </xf>
    <xf numFmtId="1" fontId="9" fillId="5" borderId="5" xfId="64" applyNumberFormat="1" applyFont="1" applyFill="1" applyBorder="1" applyAlignment="1">
      <alignment vertical="center"/>
    </xf>
    <xf numFmtId="1" fontId="9" fillId="6" borderId="5" xfId="62" applyNumberFormat="1" applyFont="1" applyFill="1" applyBorder="1" applyAlignment="1">
      <alignment vertical="center"/>
    </xf>
    <xf numFmtId="0" fontId="10" fillId="7" borderId="4" xfId="42" applyFont="1" applyBorder="1" applyAlignment="1">
      <alignment horizontal="left" wrapText="1"/>
    </xf>
    <xf numFmtId="0" fontId="10" fillId="7" borderId="2" xfId="42" applyFont="1" applyBorder="1" applyAlignment="1">
      <alignment horizontal="center" wrapText="1"/>
    </xf>
    <xf numFmtId="0" fontId="10" fillId="0" borderId="2" xfId="42" applyFont="1" applyFill="1" applyBorder="1" applyAlignment="1">
      <alignment horizontal="center" wrapText="1"/>
    </xf>
    <xf numFmtId="0" fontId="0" fillId="0" borderId="2" xfId="0" applyBorder="1"/>
    <xf numFmtId="0" fontId="10" fillId="7" borderId="2" xfId="42" applyFont="1" applyBorder="1" applyAlignment="1">
      <alignment horizontal="left" wrapText="1"/>
    </xf>
    <xf numFmtId="0" fontId="10" fillId="7" borderId="5" xfId="42" applyFont="1" applyBorder="1" applyAlignment="1">
      <alignment horizontal="left" wrapText="1"/>
    </xf>
    <xf numFmtId="0" fontId="10" fillId="7" borderId="6" xfId="42" applyFont="1" applyBorder="1" applyAlignment="1">
      <alignment horizontal="center" wrapText="1"/>
    </xf>
    <xf numFmtId="0" fontId="10" fillId="0" borderId="7" xfId="42" applyFont="1" applyFill="1" applyBorder="1" applyAlignment="1">
      <alignment horizontal="center" wrapText="1"/>
    </xf>
    <xf numFmtId="0" fontId="0" fillId="0" borderId="7" xfId="0" applyBorder="1"/>
    <xf numFmtId="0" fontId="10" fillId="7" borderId="6" xfId="42" applyFont="1" applyBorder="1" applyAlignment="1">
      <alignment horizontal="left" wrapText="1"/>
    </xf>
    <xf numFmtId="0" fontId="0" fillId="0" borderId="0" xfId="0" applyFill="1"/>
    <xf numFmtId="0" fontId="0" fillId="0" borderId="0" xfId="0" applyFont="1" applyFill="1"/>
    <xf numFmtId="1" fontId="0" fillId="0" borderId="0" xfId="0" applyNumberFormat="1" applyFill="1"/>
    <xf numFmtId="0" fontId="0" fillId="0" borderId="0" xfId="0" applyFill="1" applyBorder="1"/>
    <xf numFmtId="0" fontId="8" fillId="0" borderId="0" xfId="0" applyFont="1" applyFill="1" applyBorder="1"/>
    <xf numFmtId="0" fontId="0" fillId="0" borderId="0" xfId="0" applyFont="1" applyFill="1" applyBorder="1"/>
    <xf numFmtId="0" fontId="3" fillId="0" borderId="0" xfId="0" applyFont="1" applyFill="1" applyBorder="1" applyAlignment="1">
      <alignment vertical="center"/>
    </xf>
    <xf numFmtId="0" fontId="9" fillId="0" borderId="0" xfId="70" applyFont="1" applyFill="1" applyBorder="1" applyAlignment="1">
      <alignment vertical="center"/>
    </xf>
    <xf numFmtId="1" fontId="9" fillId="0" borderId="0" xfId="64" applyNumberFormat="1" applyFont="1" applyFill="1" applyBorder="1" applyAlignment="1">
      <alignment vertical="center"/>
    </xf>
    <xf numFmtId="1" fontId="9" fillId="0" borderId="0" xfId="62" applyNumberFormat="1" applyFont="1" applyFill="1" applyBorder="1" applyAlignment="1">
      <alignment vertical="center"/>
    </xf>
    <xf numFmtId="1" fontId="0" fillId="0" borderId="0" xfId="0" applyNumberFormat="1" applyFill="1" applyBorder="1"/>
    <xf numFmtId="1" fontId="0" fillId="0" borderId="0" xfId="0" applyNumberFormat="1"/>
    <xf numFmtId="0" fontId="0" fillId="0" borderId="0" xfId="0" applyNumberFormat="1" applyFont="1" applyFill="1" applyBorder="1" applyAlignment="1" applyProtection="1"/>
    <xf numFmtId="0" fontId="3"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wrapText="1"/>
    </xf>
    <xf numFmtId="0" fontId="12" fillId="0" borderId="0" xfId="0" applyNumberFormat="1" applyFont="1" applyFill="1" applyBorder="1" applyAlignment="1" applyProtection="1"/>
    <xf numFmtId="0" fontId="13" fillId="0" borderId="0" xfId="0" applyFont="1" applyFill="1" applyBorder="1"/>
    <xf numFmtId="0" fontId="0" fillId="0" borderId="0" xfId="61" applyFill="1"/>
    <xf numFmtId="2" fontId="0" fillId="0" borderId="0" xfId="0" applyNumberFormat="1"/>
    <xf numFmtId="4" fontId="0" fillId="0" borderId="0" xfId="0" applyNumberFormat="1"/>
    <xf numFmtId="1" fontId="9" fillId="0" borderId="0" xfId="62" applyNumberFormat="1" applyFont="1" applyAlignment="1">
      <alignment vertical="center"/>
    </xf>
    <xf numFmtId="0" fontId="13" fillId="0" borderId="0" xfId="0" applyFont="1"/>
    <xf numFmtId="0" fontId="3" fillId="8" borderId="4" xfId="0" applyFont="1" applyFill="1" applyBorder="1" applyAlignment="1">
      <alignment vertical="center"/>
    </xf>
    <xf numFmtId="0" fontId="3" fillId="8" borderId="0" xfId="0" applyFont="1" applyFill="1" applyAlignment="1">
      <alignment vertical="center"/>
    </xf>
    <xf numFmtId="0" fontId="11" fillId="9" borderId="4" xfId="0" applyFont="1" applyFill="1" applyBorder="1" applyAlignment="1">
      <alignment horizontal="left" wrapText="1"/>
    </xf>
    <xf numFmtId="0" fontId="11" fillId="9" borderId="5" xfId="0" applyFont="1" applyFill="1" applyBorder="1" applyAlignment="1">
      <alignment horizontal="left" wrapText="1"/>
    </xf>
    <xf numFmtId="0" fontId="14" fillId="0" borderId="0" xfId="0" applyFont="1"/>
    <xf numFmtId="0" fontId="14" fillId="0" borderId="7" xfId="0" applyFont="1" applyBorder="1"/>
    <xf numFmtId="0" fontId="15" fillId="0" borderId="0" xfId="68"/>
    <xf numFmtId="0" fontId="16" fillId="10" borderId="0" xfId="68" applyFont="1" applyFill="1" applyBorder="1" applyAlignment="1">
      <alignment horizontal="left" vertical="center"/>
    </xf>
    <xf numFmtId="0" fontId="17" fillId="10" borderId="0" xfId="68" applyFont="1" applyFill="1" applyBorder="1" applyAlignment="1">
      <alignment vertical="center"/>
    </xf>
    <xf numFmtId="0" fontId="18" fillId="0" borderId="0" xfId="68" applyFont="1" applyFill="1" applyAlignment="1">
      <alignment horizontal="left" vertical="center"/>
    </xf>
    <xf numFmtId="0" fontId="19" fillId="4" borderId="5" xfId="68" applyFont="1" applyFill="1" applyBorder="1" applyAlignment="1">
      <alignment horizontal="left" vertical="center" wrapText="1"/>
    </xf>
    <xf numFmtId="1" fontId="20" fillId="0" borderId="5" xfId="68" applyNumberFormat="1" applyFont="1" applyFill="1" applyBorder="1" applyAlignment="1">
      <alignment horizontal="center" vertical="center"/>
    </xf>
    <xf numFmtId="0" fontId="21" fillId="4" borderId="0" xfId="68" applyFont="1" applyFill="1" applyBorder="1" applyAlignment="1">
      <alignment horizontal="left" vertical="center" wrapText="1"/>
    </xf>
    <xf numFmtId="2" fontId="22" fillId="0" borderId="0" xfId="68" applyNumberFormat="1" applyFont="1" applyFill="1" applyBorder="1" applyAlignment="1">
      <alignment horizontal="right" vertical="center"/>
    </xf>
    <xf numFmtId="0" fontId="14" fillId="0" borderId="0" xfId="0" applyFont="1" applyFill="1"/>
    <xf numFmtId="0" fontId="21" fillId="11" borderId="0" xfId="68" applyFont="1" applyFill="1" applyBorder="1" applyAlignment="1">
      <alignment horizontal="left" vertical="center" wrapText="1"/>
    </xf>
    <xf numFmtId="2" fontId="21" fillId="11" borderId="0" xfId="68" applyNumberFormat="1" applyFont="1" applyFill="1" applyBorder="1" applyAlignment="1">
      <alignment horizontal="right" vertical="center"/>
    </xf>
    <xf numFmtId="0" fontId="0" fillId="11" borderId="0" xfId="0" applyFill="1"/>
    <xf numFmtId="2" fontId="21" fillId="0" borderId="0" xfId="68" applyNumberFormat="1" applyFont="1" applyFill="1" applyBorder="1" applyAlignment="1">
      <alignment horizontal="right" vertical="center"/>
    </xf>
    <xf numFmtId="1" fontId="9" fillId="12" borderId="3" xfId="68" applyNumberFormat="1" applyFont="1" applyFill="1" applyBorder="1" applyAlignment="1">
      <alignment vertical="center"/>
    </xf>
    <xf numFmtId="0" fontId="0" fillId="0" borderId="0" xfId="0" applyNumberFormat="1"/>
    <xf numFmtId="0" fontId="3" fillId="4" borderId="3" xfId="0" applyFont="1" applyFill="1" applyBorder="1" applyAlignment="1">
      <alignment vertical="center"/>
    </xf>
    <xf numFmtId="0" fontId="3" fillId="4" borderId="3" xfId="0" applyFont="1" applyFill="1" applyBorder="1" applyAlignment="1">
      <alignment horizontal="center" vertical="center" wrapText="1"/>
    </xf>
    <xf numFmtId="0" fontId="10" fillId="7" borderId="3" xfId="42" applyFont="1" applyBorder="1" applyAlignment="1">
      <alignment horizontal="left" wrapText="1"/>
    </xf>
    <xf numFmtId="0" fontId="10" fillId="7" borderId="3" xfId="42" applyFont="1" applyBorder="1" applyAlignment="1">
      <alignment horizontal="center" wrapText="1"/>
    </xf>
    <xf numFmtId="0" fontId="0" fillId="0" borderId="3" xfId="0" applyBorder="1"/>
    <xf numFmtId="0" fontId="10" fillId="0" borderId="8" xfId="42" applyFont="1" applyFill="1" applyBorder="1" applyAlignment="1">
      <alignment horizontal="left" wrapText="1"/>
    </xf>
    <xf numFmtId="0" fontId="10" fillId="0" borderId="8" xfId="42" applyFont="1" applyFill="1" applyBorder="1" applyAlignment="1">
      <alignment horizontal="center" wrapText="1"/>
    </xf>
    <xf numFmtId="0" fontId="0" fillId="0" borderId="8" xfId="0" applyFill="1" applyBorder="1"/>
    <xf numFmtId="0" fontId="15" fillId="0" borderId="0" xfId="68" applyFont="1" applyFill="1" applyBorder="1"/>
    <xf numFmtId="0" fontId="8" fillId="0" borderId="0" xfId="0" applyNumberFormat="1" applyFont="1" applyFill="1" applyBorder="1" applyAlignment="1" applyProtection="1"/>
    <xf numFmtId="0" fontId="3" fillId="8" borderId="4" xfId="0" applyNumberFormat="1" applyFont="1" applyFill="1" applyBorder="1" applyAlignment="1" applyProtection="1">
      <alignment vertical="center"/>
    </xf>
    <xf numFmtId="0" fontId="3" fillId="8" borderId="0" xfId="0" applyNumberFormat="1" applyFont="1" applyFill="1" applyBorder="1" applyAlignment="1" applyProtection="1">
      <alignment vertical="center"/>
    </xf>
    <xf numFmtId="0" fontId="11" fillId="9" borderId="4" xfId="0" applyNumberFormat="1" applyFont="1" applyFill="1" applyBorder="1" applyAlignment="1" applyProtection="1">
      <alignment horizontal="left" wrapText="1"/>
    </xf>
    <xf numFmtId="0" fontId="15" fillId="0" borderId="3" xfId="68" applyBorder="1"/>
    <xf numFmtId="0" fontId="0" fillId="0" borderId="0" xfId="61" applyFill="1" applyBorder="1"/>
    <xf numFmtId="2" fontId="0" fillId="0" borderId="0" xfId="0" applyNumberFormat="1" applyFill="1" applyBorder="1"/>
    <xf numFmtId="0" fontId="9" fillId="13" borderId="6" xfId="68" applyFont="1" applyFill="1" applyBorder="1" applyAlignment="1">
      <alignment vertical="center"/>
    </xf>
    <xf numFmtId="0" fontId="3" fillId="4" borderId="6" xfId="67" applyFont="1" applyFill="1" applyBorder="1" applyAlignment="1">
      <alignment horizontal="center" vertical="center" wrapText="1"/>
    </xf>
    <xf numFmtId="0" fontId="15" fillId="0" borderId="0" xfId="68" applyFill="1" applyBorder="1"/>
    <xf numFmtId="9" fontId="15" fillId="0" borderId="0" xfId="68" applyNumberFormat="1" applyFill="1" applyBorder="1"/>
    <xf numFmtId="2" fontId="15" fillId="0" borderId="0" xfId="68" applyNumberFormat="1" applyFill="1" applyBorder="1"/>
    <xf numFmtId="0" fontId="23" fillId="0" borderId="0" xfId="68" applyFont="1" applyFill="1" applyBorder="1"/>
    <xf numFmtId="0" fontId="24" fillId="0" borderId="0" xfId="68" applyFont="1" applyFill="1" applyBorder="1"/>
    <xf numFmtId="2" fontId="15" fillId="0" borderId="0" xfId="68" applyNumberFormat="1" applyFont="1" applyFill="1" applyBorder="1"/>
    <xf numFmtId="0" fontId="15" fillId="0" borderId="0" xfId="68" applyFill="1"/>
    <xf numFmtId="178" fontId="15" fillId="0" borderId="0" xfId="68" applyNumberFormat="1"/>
    <xf numFmtId="0" fontId="3" fillId="0" borderId="0" xfId="67" applyFont="1" applyFill="1" applyBorder="1" applyAlignment="1">
      <alignment horizontal="center" vertical="center" wrapText="1"/>
    </xf>
    <xf numFmtId="0" fontId="9" fillId="13" borderId="5" xfId="68" applyFont="1" applyFill="1" applyBorder="1" applyAlignment="1">
      <alignment vertical="center"/>
    </xf>
    <xf numFmtId="1" fontId="23" fillId="0" borderId="0" xfId="68" applyNumberFormat="1" applyFont="1" applyFill="1" applyBorder="1"/>
    <xf numFmtId="178" fontId="15" fillId="0" borderId="0" xfId="68" applyNumberFormat="1" applyFont="1"/>
    <xf numFmtId="9" fontId="23" fillId="0" borderId="0" xfId="68" applyNumberFormat="1" applyFont="1" applyFill="1" applyBorder="1"/>
    <xf numFmtId="178" fontId="15" fillId="0" borderId="0" xfId="68" applyNumberFormat="1" applyFill="1" applyBorder="1"/>
    <xf numFmtId="0" fontId="23" fillId="0" borderId="0" xfId="68" applyFont="1"/>
    <xf numFmtId="178" fontId="15" fillId="0" borderId="0" xfId="68" applyNumberFormat="1" applyBorder="1"/>
    <xf numFmtId="0" fontId="15" fillId="0" borderId="7" xfId="68" applyBorder="1"/>
    <xf numFmtId="178" fontId="15" fillId="0" borderId="7" xfId="68" applyNumberFormat="1" applyBorder="1"/>
    <xf numFmtId="0" fontId="15" fillId="0" borderId="0" xfId="68" applyBorder="1"/>
    <xf numFmtId="178" fontId="15" fillId="0" borderId="0" xfId="68" applyNumberFormat="1" applyFill="1"/>
    <xf numFmtId="0" fontId="25" fillId="0" borderId="0" xfId="0" applyFont="1" applyFill="1"/>
    <xf numFmtId="0" fontId="26" fillId="0" borderId="0" xfId="25" applyFill="1"/>
    <xf numFmtId="0" fontId="9" fillId="0" borderId="0" xfId="68" applyFont="1" applyFill="1" applyBorder="1" applyAlignment="1">
      <alignment vertical="center"/>
    </xf>
    <xf numFmtId="178" fontId="26" fillId="14" borderId="0" xfId="25" applyNumberFormat="1"/>
    <xf numFmtId="0" fontId="26" fillId="14" borderId="0" xfId="25"/>
    <xf numFmtId="0" fontId="9" fillId="13" borderId="4" xfId="68" applyFont="1" applyFill="1" applyBorder="1" applyAlignment="1">
      <alignment vertical="center"/>
    </xf>
    <xf numFmtId="1" fontId="9" fillId="12" borderId="4" xfId="68" applyNumberFormat="1" applyFont="1" applyFill="1" applyBorder="1" applyAlignment="1">
      <alignment vertical="center"/>
    </xf>
    <xf numFmtId="0" fontId="27" fillId="0" borderId="0" xfId="68" applyFont="1" applyFill="1" applyBorder="1"/>
    <xf numFmtId="0" fontId="28" fillId="0" borderId="0" xfId="68" applyFont="1" applyFill="1"/>
    <xf numFmtId="9" fontId="0" fillId="0" borderId="0" xfId="0" applyNumberFormat="1"/>
    <xf numFmtId="0" fontId="26" fillId="0" borderId="0" xfId="25" applyFill="1" applyBorder="1"/>
    <xf numFmtId="1" fontId="9" fillId="0" borderId="0" xfId="68" applyNumberFormat="1" applyFont="1" applyFill="1" applyBorder="1" applyAlignment="1">
      <alignment vertical="center"/>
    </xf>
    <xf numFmtId="0" fontId="15" fillId="0" borderId="0" xfId="68" applyFont="1"/>
    <xf numFmtId="0" fontId="3" fillId="0" borderId="0" xfId="0" applyFont="1" applyAlignment="1">
      <alignment wrapText="1"/>
    </xf>
    <xf numFmtId="0" fontId="15" fillId="0" borderId="0" xfId="68" applyFont="1" applyBorder="1"/>
    <xf numFmtId="1" fontId="20" fillId="0" borderId="0" xfId="68" applyNumberFormat="1" applyFont="1" applyFill="1" applyBorder="1" applyAlignment="1">
      <alignment horizontal="left" vertical="center"/>
    </xf>
    <xf numFmtId="0" fontId="29" fillId="0" borderId="0" xfId="0" applyFont="1" applyBorder="1"/>
    <xf numFmtId="0" fontId="30" fillId="15" borderId="0" xfId="0" applyFont="1" applyFill="1"/>
    <xf numFmtId="0" fontId="24" fillId="15" borderId="0" xfId="25" applyFont="1" applyFill="1"/>
    <xf numFmtId="0" fontId="31" fillId="15" borderId="0" xfId="0" applyFont="1" applyFill="1"/>
    <xf numFmtId="0" fontId="24" fillId="15" borderId="4" xfId="68" applyFont="1" applyFill="1" applyBorder="1" applyAlignment="1">
      <alignment vertical="center"/>
    </xf>
    <xf numFmtId="1" fontId="24" fillId="15" borderId="4" xfId="68" applyNumberFormat="1" applyFont="1" applyFill="1" applyBorder="1" applyAlignment="1">
      <alignment vertical="center"/>
    </xf>
    <xf numFmtId="0" fontId="24" fillId="15" borderId="3" xfId="68" applyFont="1" applyFill="1" applyBorder="1"/>
    <xf numFmtId="0" fontId="24" fillId="15" borderId="4" xfId="68" applyFont="1" applyFill="1" applyBorder="1"/>
    <xf numFmtId="0" fontId="31" fillId="15" borderId="3" xfId="0" applyFont="1" applyFill="1" applyBorder="1"/>
    <xf numFmtId="0" fontId="15" fillId="16" borderId="0" xfId="68" applyFont="1" applyFill="1" applyBorder="1"/>
    <xf numFmtId="0" fontId="13" fillId="16" borderId="0" xfId="0" applyFont="1" applyFill="1" applyBorder="1"/>
    <xf numFmtId="0" fontId="14" fillId="16" borderId="0" xfId="0" applyFont="1" applyFill="1" applyBorder="1"/>
    <xf numFmtId="0" fontId="0" fillId="16" borderId="0" xfId="0" applyFill="1" applyBorder="1"/>
    <xf numFmtId="0" fontId="15" fillId="16" borderId="0" xfId="68" applyFill="1" applyBorder="1"/>
    <xf numFmtId="0" fontId="0" fillId="16" borderId="0" xfId="0" applyFill="1"/>
    <xf numFmtId="0" fontId="0" fillId="0" borderId="9" xfId="0" applyBorder="1"/>
    <xf numFmtId="0" fontId="16" fillId="10" borderId="0" xfId="68" applyFont="1" applyFill="1" applyBorder="1" applyAlignment="1" quotePrefix="1">
      <alignment horizontal="left" vertical="center"/>
    </xf>
  </cellXfs>
  <cellStyles count="8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20% - Accent5 2" xfId="49"/>
    <cellStyle name="20% - Accent5 3" xfId="50"/>
    <cellStyle name="40% - Accent3 2" xfId="51"/>
    <cellStyle name="60% - Accent1 2" xfId="52"/>
    <cellStyle name="60% - Accent2 2" xfId="53"/>
    <cellStyle name="60% - Accent3 2" xfId="54"/>
    <cellStyle name="60% - Accent4 2" xfId="55"/>
    <cellStyle name="60% - Accent5 2" xfId="56"/>
    <cellStyle name="60% - Accent6 2" xfId="57"/>
    <cellStyle name="Comma 2" xfId="58"/>
    <cellStyle name="Comma 2 2" xfId="59"/>
    <cellStyle name="Neutral 2" xfId="60"/>
    <cellStyle name="Normal 10" xfId="61"/>
    <cellStyle name="Normal 11 2 2" xfId="62"/>
    <cellStyle name="Normal 2" xfId="63"/>
    <cellStyle name="Normal 22" xfId="64"/>
    <cellStyle name="Normal 3" xfId="65"/>
    <cellStyle name="Normal 4" xfId="66"/>
    <cellStyle name="Normal 4 2" xfId="67"/>
    <cellStyle name="Normal 5" xfId="68"/>
    <cellStyle name="Normal 7" xfId="69"/>
    <cellStyle name="Normal 7 15" xfId="70"/>
    <cellStyle name="Normal 8" xfId="71"/>
    <cellStyle name="Normal 8 2" xfId="72"/>
    <cellStyle name="Normal 9 2" xfId="73"/>
    <cellStyle name="Normale_B2020" xfId="74"/>
    <cellStyle name="Note 2" xfId="75"/>
    <cellStyle name="Percent 2" xfId="76"/>
    <cellStyle name="Percent 3" xfId="77"/>
    <cellStyle name="Percent 3 2" xfId="78"/>
    <cellStyle name="Percent 4" xfId="79"/>
    <cellStyle name="Percent 4 2" xfId="80"/>
    <cellStyle name="Percent 5" xfId="81"/>
    <cellStyle name="Standard_Sce_D_Extraction" xfId="82"/>
  </cellStyle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148590</xdr:colOff>
      <xdr:row>22</xdr:row>
      <xdr:rowOff>19685</xdr:rowOff>
    </xdr:from>
    <xdr:to>
      <xdr:col>19</xdr:col>
      <xdr:colOff>19685</xdr:colOff>
      <xdr:row>76</xdr:row>
      <xdr:rowOff>65405</xdr:rowOff>
    </xdr:to>
    <xdr:pic>
      <xdr:nvPicPr>
        <xdr:cNvPr id="2" name="Picture 1"/>
        <xdr:cNvPicPr>
          <a:picLocks noChangeAspect="1"/>
        </xdr:cNvPicPr>
      </xdr:nvPicPr>
      <xdr:blipFill>
        <a:blip r:embed="rId1"/>
        <a:srcRect t="24951" r="27663"/>
        <a:stretch>
          <a:fillRect/>
        </a:stretch>
      </xdr:blipFill>
      <xdr:spPr>
        <a:xfrm>
          <a:off x="6200140" y="3750310"/>
          <a:ext cx="13637895" cy="86182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t_CANReg_IN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EC_Comm"/>
      <sheetName val="SEC_Processes"/>
      <sheetName val="Tech_Dem_Sum"/>
      <sheetName val="HydrogenBlendingForHeavyInd"/>
      <sheetName val="Demands"/>
      <sheetName val="attached_energy_demand_split"/>
      <sheetName val="attached_energy_demand_summariz"/>
      <sheetName val="attached_mining"/>
      <sheetName val="Tech_fuel"/>
      <sheetName val="Fuel_tech_steam"/>
      <sheetName val="EMI"/>
      <sheetName val="attached_cons"/>
      <sheetName val="attached_ipp"/>
      <sheetName val="attached_smelting"/>
      <sheetName val="attached_petroleum"/>
      <sheetName val="attached_cement"/>
      <sheetName val="attached_chemicals"/>
      <sheetName val="attached_iron"/>
      <sheetName val="attached_others"/>
      <sheetName val="attached_forestry"/>
    </sheetNames>
    <sheetDataSet>
      <sheetData sheetId="0"/>
      <sheetData sheetId="1"/>
      <sheetData sheetId="2"/>
      <sheetData sheetId="3"/>
      <sheetData sheetId="4"/>
      <sheetData sheetId="5">
        <row r="6">
          <cell r="A6">
            <v>0.0207246590371655</v>
          </cell>
          <cell r="B6">
            <v>0.0216934658061337</v>
          </cell>
          <cell r="C6">
            <v>0.0213934931755858</v>
          </cell>
          <cell r="D6">
            <v>0.0233000948138204</v>
          </cell>
        </row>
        <row r="8">
          <cell r="A8">
            <v>0.0206069139508455</v>
          </cell>
          <cell r="B8">
            <v>0.0210916294485409</v>
          </cell>
          <cell r="C8">
            <v>0.02102967448633</v>
          </cell>
          <cell r="D8">
            <v>0.0229492798370929</v>
          </cell>
        </row>
        <row r="10">
          <cell r="A10">
            <v>0.0199087438710615</v>
          </cell>
          <cell r="B10">
            <v>0.0202885549117574</v>
          </cell>
          <cell r="C10">
            <v>0.0201116701113584</v>
          </cell>
          <cell r="D10">
            <v>0.0222223809455457</v>
          </cell>
        </row>
        <row r="12">
          <cell r="A12">
            <v>0.019131142691048</v>
          </cell>
          <cell r="B12">
            <v>0.0192322364169783</v>
          </cell>
          <cell r="C12">
            <v>0.0192099222047578</v>
          </cell>
          <cell r="D12">
            <v>0.0212585220509218</v>
          </cell>
        </row>
        <row r="14">
          <cell r="A14">
            <v>0.0188308994526831</v>
          </cell>
          <cell r="B14">
            <v>0.0187485070114251</v>
          </cell>
          <cell r="C14">
            <v>0.018841834190357</v>
          </cell>
          <cell r="D14">
            <v>0.0207811308875425</v>
          </cell>
        </row>
        <row r="16">
          <cell r="A16">
            <v>0.0188922096207154</v>
          </cell>
          <cell r="B16">
            <v>0.0186780472400084</v>
          </cell>
          <cell r="C16">
            <v>0.0189356699331529</v>
          </cell>
          <cell r="D16">
            <v>0.0207247431264493</v>
          </cell>
        </row>
        <row r="18">
          <cell r="A18">
            <v>0.0197356728752531</v>
          </cell>
          <cell r="B18">
            <v>0.0193543241840057</v>
          </cell>
          <cell r="C18">
            <v>0.0198847069007047</v>
          </cell>
          <cell r="D18">
            <v>0.0213134263086159</v>
          </cell>
        </row>
        <row r="20">
          <cell r="A20">
            <v>0.0205351902664844</v>
          </cell>
          <cell r="B20">
            <v>0.0204723701496402</v>
          </cell>
          <cell r="C20">
            <v>0.0208389906197208</v>
          </cell>
          <cell r="D20">
            <v>0.0224691056303517</v>
          </cell>
        </row>
        <row r="22">
          <cell r="A22">
            <v>0.0208967198623784</v>
          </cell>
          <cell r="B22">
            <v>0.021278922422278</v>
          </cell>
          <cell r="C22">
            <v>0.0211595818818846</v>
          </cell>
          <cell r="D22">
            <v>0.0228058793544892</v>
          </cell>
        </row>
        <row r="24">
          <cell r="A24">
            <v>0.0208657701701157</v>
          </cell>
          <cell r="B24">
            <v>0.0217388347288327</v>
          </cell>
          <cell r="C24">
            <v>0.0212246785407572</v>
          </cell>
          <cell r="D24">
            <v>0.0228335510535675</v>
          </cell>
        </row>
        <row r="26">
          <cell r="A26">
            <v>0.0208182800695852</v>
          </cell>
          <cell r="B26">
            <v>0.0219554256218374</v>
          </cell>
          <cell r="C26">
            <v>0.021196759693815</v>
          </cell>
          <cell r="D26">
            <v>0.0227154557821904</v>
          </cell>
        </row>
        <row r="28">
          <cell r="A28">
            <v>0.0209309345114678</v>
          </cell>
          <cell r="B28">
            <v>0.0221215642248193</v>
          </cell>
          <cell r="C28">
            <v>0.0213786036359911</v>
          </cell>
          <cell r="D28">
            <v>0.0228898262899369</v>
          </cell>
        </row>
        <row r="39">
          <cell r="A39">
            <v>0.0215588607712188</v>
          </cell>
          <cell r="B39">
            <v>0.020811553801597</v>
          </cell>
          <cell r="C39">
            <v>0.0225377088372482</v>
          </cell>
          <cell r="D39">
            <v>0.0269775312483662</v>
          </cell>
        </row>
        <row r="41">
          <cell r="A41">
            <v>0.021716461727875</v>
          </cell>
          <cell r="B41">
            <v>0.0201796299239725</v>
          </cell>
          <cell r="C41">
            <v>0.022471121655479</v>
          </cell>
          <cell r="D41">
            <v>0.026652958693426</v>
          </cell>
        </row>
        <row r="43">
          <cell r="A43">
            <v>0.0210410330240004</v>
          </cell>
          <cell r="B43">
            <v>0.0196148395220663</v>
          </cell>
          <cell r="C43">
            <v>0.0209246883499341</v>
          </cell>
          <cell r="D43">
            <v>0.0249170715686325</v>
          </cell>
        </row>
        <row r="45">
          <cell r="A45">
            <v>0.0186236423856643</v>
          </cell>
          <cell r="B45">
            <v>0.0172789981084644</v>
          </cell>
          <cell r="C45">
            <v>0.0184080758697192</v>
          </cell>
          <cell r="D45">
            <v>0.0223149487779418</v>
          </cell>
        </row>
        <row r="47">
          <cell r="A47">
            <v>0.0171569347582401</v>
          </cell>
          <cell r="B47">
            <v>0.0155886992614423</v>
          </cell>
          <cell r="C47">
            <v>0.0169703204195258</v>
          </cell>
          <cell r="D47">
            <v>0.0206945793819697</v>
          </cell>
        </row>
        <row r="49">
          <cell r="A49">
            <v>0.016996069788382</v>
          </cell>
          <cell r="B49">
            <v>0.0150973156957682</v>
          </cell>
          <cell r="C49">
            <v>0.0166723480117681</v>
          </cell>
          <cell r="D49">
            <v>0.0203373562220637</v>
          </cell>
        </row>
        <row r="51">
          <cell r="A51">
            <v>0.0181900219421491</v>
          </cell>
          <cell r="B51">
            <v>0.0157162719062912</v>
          </cell>
          <cell r="C51">
            <v>0.0178993947669431</v>
          </cell>
          <cell r="D51">
            <v>0.0215779233299048</v>
          </cell>
        </row>
        <row r="53">
          <cell r="A53">
            <v>0.0209674919745702</v>
          </cell>
          <cell r="B53">
            <v>0.0181694864820914</v>
          </cell>
          <cell r="C53">
            <v>0.0207530234250215</v>
          </cell>
          <cell r="D53">
            <v>0.0244372230846757</v>
          </cell>
        </row>
        <row r="55">
          <cell r="A55">
            <v>0.0218963821038514</v>
          </cell>
          <cell r="B55">
            <v>0.0199388030090388</v>
          </cell>
          <cell r="C55">
            <v>0.021834856434323</v>
          </cell>
          <cell r="D55">
            <v>0.0257055276901567</v>
          </cell>
        </row>
        <row r="57">
          <cell r="A57">
            <v>0.0217155355129377</v>
          </cell>
          <cell r="B57">
            <v>0.0205951831792654</v>
          </cell>
          <cell r="C57">
            <v>0.0218516633411387</v>
          </cell>
          <cell r="D57">
            <v>0.0255927943653416</v>
          </cell>
        </row>
        <row r="59">
          <cell r="A59">
            <v>0.0212535167287306</v>
          </cell>
          <cell r="B59">
            <v>0.0207273778877354</v>
          </cell>
          <cell r="C59">
            <v>0.0215704297529681</v>
          </cell>
          <cell r="D59">
            <v>0.0251280963570105</v>
          </cell>
        </row>
        <row r="61">
          <cell r="A61">
            <v>0.0210192787763135</v>
          </cell>
          <cell r="B61">
            <v>0.0207157550987243</v>
          </cell>
          <cell r="C61">
            <v>0.0217091411685177</v>
          </cell>
          <cell r="D61">
            <v>0.0254920738775338</v>
          </cell>
        </row>
        <row r="68">
          <cell r="A68">
            <v>0.0211149417251545</v>
          </cell>
          <cell r="B68">
            <v>0.0174477618854123</v>
          </cell>
          <cell r="C68">
            <v>0.0189900151087194</v>
          </cell>
          <cell r="D68">
            <v>0.027052832396289</v>
          </cell>
        </row>
        <row r="70">
          <cell r="A70">
            <v>0.019269377650939</v>
          </cell>
          <cell r="B70">
            <v>0.0152457918759897</v>
          </cell>
          <cell r="C70">
            <v>0.0166572327084534</v>
          </cell>
          <cell r="D70">
            <v>0.025013577036883</v>
          </cell>
        </row>
        <row r="72">
          <cell r="A72">
            <v>0.0185538915735157</v>
          </cell>
          <cell r="B72">
            <v>0.0140147850596432</v>
          </cell>
          <cell r="C72">
            <v>0.0158290452354489</v>
          </cell>
          <cell r="D72">
            <v>0.023696203770169</v>
          </cell>
        </row>
        <row r="74">
          <cell r="A74">
            <v>0.0188033521186996</v>
          </cell>
          <cell r="B74">
            <v>0.0138604432096002</v>
          </cell>
          <cell r="C74">
            <v>0.0159024621248745</v>
          </cell>
          <cell r="D74">
            <v>0.0235544674010497</v>
          </cell>
        </row>
        <row r="76">
          <cell r="A76">
            <v>0.0202757842956449</v>
          </cell>
          <cell r="B76">
            <v>0.0147551071793505</v>
          </cell>
          <cell r="C76">
            <v>0.0171052366659126</v>
          </cell>
          <cell r="D76">
            <v>0.0243002057667018</v>
          </cell>
        </row>
        <row r="78">
          <cell r="A78">
            <v>0.0226727094068072</v>
          </cell>
          <cell r="B78">
            <v>0.0171866616430302</v>
          </cell>
          <cell r="C78">
            <v>0.0198225161188549</v>
          </cell>
          <cell r="D78">
            <v>0.0269606064596627</v>
          </cell>
        </row>
        <row r="80">
          <cell r="A80">
            <v>0.0227084613240583</v>
          </cell>
          <cell r="B80">
            <v>0.0185329663536096</v>
          </cell>
          <cell r="C80">
            <v>0.0205767152130325</v>
          </cell>
          <cell r="D80">
            <v>0.0281941532212526</v>
          </cell>
        </row>
        <row r="82">
          <cell r="A82">
            <v>0.0220528299189836</v>
          </cell>
          <cell r="B82">
            <v>0.0189446065338263</v>
          </cell>
          <cell r="C82">
            <v>0.0201344120759709</v>
          </cell>
          <cell r="D82">
            <v>0.0277591077183275</v>
          </cell>
        </row>
        <row r="84">
          <cell r="A84">
            <v>0.0211925188192021</v>
          </cell>
          <cell r="B84">
            <v>0.0187938640201366</v>
          </cell>
          <cell r="C84">
            <v>0.019900470527556</v>
          </cell>
          <cell r="D84">
            <v>0.0270225001421144</v>
          </cell>
        </row>
        <row r="86">
          <cell r="A86">
            <v>0.0211344683567324</v>
          </cell>
          <cell r="B86">
            <v>0.0189293212414044</v>
          </cell>
          <cell r="C86">
            <v>0.02010785636109</v>
          </cell>
          <cell r="D86">
            <v>0.0267517944660614</v>
          </cell>
        </row>
        <row r="88">
          <cell r="A88">
            <v>0.0216015909557287</v>
          </cell>
          <cell r="B88">
            <v>0.0190946892738074</v>
          </cell>
          <cell r="C88">
            <v>0.0209690367288275</v>
          </cell>
          <cell r="D88">
            <v>0.0283933513791526</v>
          </cell>
        </row>
        <row r="90">
          <cell r="A90">
            <v>0.0217726786365968</v>
          </cell>
          <cell r="B90">
            <v>0.0183466180817403</v>
          </cell>
          <cell r="C90">
            <v>0.0206911985722815</v>
          </cell>
          <cell r="D90">
            <v>0.0283097816617008</v>
          </cell>
        </row>
      </sheetData>
      <sheetData sheetId="6">
        <row r="7">
          <cell r="B7">
            <v>0.0211002816156798</v>
          </cell>
        </row>
        <row r="7">
          <cell r="F7">
            <v>0.0216553453978117</v>
          </cell>
        </row>
        <row r="7">
          <cell r="J7">
            <v>0.0204476011470482</v>
          </cell>
        </row>
        <row r="8">
          <cell r="B8">
            <v>0.0202044634746338</v>
          </cell>
        </row>
        <row r="8">
          <cell r="F8">
            <v>0.0197617928172299</v>
          </cell>
        </row>
        <row r="8">
          <cell r="J8">
            <v>0.0196677712262799</v>
          </cell>
        </row>
        <row r="9">
          <cell r="B9">
            <v>0.0191598666763358</v>
          </cell>
        </row>
        <row r="9">
          <cell r="F9">
            <v>0.0176014946901204</v>
          </cell>
        </row>
        <row r="9">
          <cell r="J9">
            <v>0.018694170222981</v>
          </cell>
        </row>
        <row r="10">
          <cell r="B10">
            <v>0.0183190275812949</v>
          </cell>
        </row>
        <row r="10">
          <cell r="F10">
            <v>0.0167442934477807</v>
          </cell>
        </row>
        <row r="10">
          <cell r="J10">
            <v>0.0182927072632818</v>
          </cell>
        </row>
        <row r="11">
          <cell r="B11">
            <v>0.0183672329720752</v>
          </cell>
        </row>
        <row r="11">
          <cell r="F11">
            <v>0.0168878417223846</v>
          </cell>
        </row>
        <row r="11">
          <cell r="J11">
            <v>0.0186847046314231</v>
          </cell>
        </row>
        <row r="12">
          <cell r="B12">
            <v>0.0195161233742294</v>
          </cell>
        </row>
        <row r="12">
          <cell r="F12">
            <v>0.0187422674180833</v>
          </cell>
        </row>
        <row r="12">
          <cell r="J12">
            <v>0.0202773606371594</v>
          </cell>
        </row>
        <row r="13">
          <cell r="B13">
            <v>0.0203929774116346</v>
          </cell>
        </row>
        <row r="13">
          <cell r="F13">
            <v>0.0203766512243404</v>
          </cell>
        </row>
        <row r="13">
          <cell r="J13">
            <v>0.0209540796923718</v>
          </cell>
        </row>
        <row r="14">
          <cell r="B14">
            <v>0.0210417023326588</v>
          </cell>
        </row>
        <row r="14">
          <cell r="F14">
            <v>0.0207782387307691</v>
          </cell>
        </row>
        <row r="14">
          <cell r="J14">
            <v>0.0208747607724865</v>
          </cell>
        </row>
        <row r="15">
          <cell r="B15">
            <v>0.0210314702528813</v>
          </cell>
        </row>
        <row r="15">
          <cell r="F15">
            <v>0.0206919007593365</v>
          </cell>
        </row>
        <row r="15">
          <cell r="J15">
            <v>0.0204798297196384</v>
          </cell>
        </row>
        <row r="16">
          <cell r="B16">
            <v>0.0207724666848622</v>
          </cell>
        </row>
        <row r="16">
          <cell r="F16">
            <v>0.0204346889564006</v>
          </cell>
        </row>
        <row r="16">
          <cell r="J16">
            <v>0.0197118704281246</v>
          </cell>
        </row>
        <row r="17">
          <cell r="B17">
            <v>0.0208717090489964</v>
          </cell>
        </row>
        <row r="17">
          <cell r="F17">
            <v>0.0208022312711157</v>
          </cell>
        </row>
        <row r="17">
          <cell r="J17">
            <v>0.0198829262198221</v>
          </cell>
        </row>
        <row r="18">
          <cell r="B18">
            <v>0.0210488298607682</v>
          </cell>
        </row>
        <row r="18">
          <cell r="F18">
            <v>0.0211656433177729</v>
          </cell>
        </row>
        <row r="18">
          <cell r="J18">
            <v>0.0203556140616899</v>
          </cell>
        </row>
        <row r="19">
          <cell r="B19">
            <v>0.0202895899307037</v>
          </cell>
        </row>
        <row r="19">
          <cell r="F19">
            <v>0.0235399975380162</v>
          </cell>
        </row>
        <row r="19">
          <cell r="J19">
            <v>0.0179551706223591</v>
          </cell>
        </row>
        <row r="20">
          <cell r="B20">
            <v>0.0188706568826577</v>
          </cell>
        </row>
        <row r="20">
          <cell r="F20">
            <v>0.0213085433268016</v>
          </cell>
        </row>
        <row r="20">
          <cell r="J20">
            <v>0.0165276898379839</v>
          </cell>
        </row>
        <row r="21">
          <cell r="B21">
            <v>0.017500502969476</v>
          </cell>
        </row>
        <row r="21">
          <cell r="F21">
            <v>0.0184793639312763</v>
          </cell>
        </row>
        <row r="21">
          <cell r="J21">
            <v>0.0151049714226367</v>
          </cell>
        </row>
        <row r="22">
          <cell r="B22">
            <v>0.016421193779789</v>
          </cell>
        </row>
        <row r="22">
          <cell r="F22">
            <v>0.0171996217128879</v>
          </cell>
        </row>
        <row r="22">
          <cell r="J22">
            <v>0.0145346694510143</v>
          </cell>
        </row>
        <row r="23">
          <cell r="B23">
            <v>0.0161398429577345</v>
          </cell>
        </row>
        <row r="23">
          <cell r="F23">
            <v>0.017030245273227</v>
          </cell>
        </row>
        <row r="23">
          <cell r="J23">
            <v>0.0145766560632275</v>
          </cell>
        </row>
        <row r="24">
          <cell r="B24">
            <v>0.0171295457469424</v>
          </cell>
        </row>
        <row r="24">
          <cell r="F24">
            <v>0.0187148851387562</v>
          </cell>
        </row>
        <row r="24">
          <cell r="J24">
            <v>0.0159708190171488</v>
          </cell>
        </row>
        <row r="25">
          <cell r="B25">
            <v>0.0184909585816698</v>
          </cell>
        </row>
        <row r="25">
          <cell r="F25">
            <v>0.0213435574080405</v>
          </cell>
        </row>
        <row r="25">
          <cell r="J25">
            <v>0.017507673056402</v>
          </cell>
        </row>
        <row r="26">
          <cell r="B26">
            <v>0.019740368004096</v>
          </cell>
        </row>
        <row r="26">
          <cell r="F26">
            <v>0.022952067498314</v>
          </cell>
        </row>
        <row r="26">
          <cell r="J26">
            <v>0.0181633093566083</v>
          </cell>
        </row>
        <row r="27">
          <cell r="B27">
            <v>0.0204205397465977</v>
          </cell>
        </row>
        <row r="27">
          <cell r="F27">
            <v>0.0237104459107458</v>
          </cell>
        </row>
        <row r="27">
          <cell r="J27">
            <v>0.0183806633707893</v>
          </cell>
        </row>
        <row r="28">
          <cell r="B28">
            <v>0.0206910653610991</v>
          </cell>
        </row>
        <row r="28">
          <cell r="F28">
            <v>0.0239937611707896</v>
          </cell>
        </row>
        <row r="28">
          <cell r="J28">
            <v>0.0181982264852034</v>
          </cell>
        </row>
        <row r="29">
          <cell r="B29">
            <v>0.0209631637065674</v>
          </cell>
        </row>
        <row r="29">
          <cell r="F29">
            <v>0.0244748252753431</v>
          </cell>
        </row>
        <row r="29">
          <cell r="J29">
            <v>0.0185635004741136</v>
          </cell>
        </row>
        <row r="30">
          <cell r="B30">
            <v>0.02077782488644</v>
          </cell>
        </row>
        <row r="30">
          <cell r="F30">
            <v>0.0241373966840562</v>
          </cell>
        </row>
        <row r="30">
          <cell r="J30">
            <v>0.0185677903428599</v>
          </cell>
        </row>
        <row r="31">
          <cell r="B31">
            <v>0.02082812933826</v>
          </cell>
        </row>
        <row r="31">
          <cell r="F31">
            <v>0.0222158485714042</v>
          </cell>
        </row>
        <row r="31">
          <cell r="J31">
            <v>0.0190035809983424</v>
          </cell>
        </row>
        <row r="32">
          <cell r="B32">
            <v>0.0196922594663782</v>
          </cell>
        </row>
        <row r="32">
          <cell r="F32">
            <v>0.0200672016482474</v>
          </cell>
        </row>
        <row r="32">
          <cell r="J32">
            <v>0.0182360668333811</v>
          </cell>
        </row>
        <row r="33">
          <cell r="B33">
            <v>0.0185404013701219</v>
          </cell>
        </row>
        <row r="33">
          <cell r="F33">
            <v>0.0177877243294525</v>
          </cell>
        </row>
        <row r="33">
          <cell r="J33">
            <v>0.0180488788244157</v>
          </cell>
        </row>
        <row r="34">
          <cell r="B34">
            <v>0.0175903530927638</v>
          </cell>
        </row>
        <row r="34">
          <cell r="F34">
            <v>0.0165945078402487</v>
          </cell>
        </row>
        <row r="34">
          <cell r="J34">
            <v>0.0178367974242188</v>
          </cell>
        </row>
        <row r="35">
          <cell r="B35">
            <v>0.0174698671638847</v>
          </cell>
        </row>
        <row r="35">
          <cell r="F35">
            <v>0.0165122579121173</v>
          </cell>
        </row>
        <row r="35">
          <cell r="J35">
            <v>0.0179196866315109</v>
          </cell>
        </row>
        <row r="36">
          <cell r="B36">
            <v>0.0185481158114173</v>
          </cell>
        </row>
        <row r="36">
          <cell r="F36">
            <v>0.0182536626877173</v>
          </cell>
        </row>
        <row r="36">
          <cell r="J36">
            <v>0.0190563823055931</v>
          </cell>
        </row>
        <row r="37">
          <cell r="B37">
            <v>0.0197346377775574</v>
          </cell>
        </row>
        <row r="37">
          <cell r="F37">
            <v>0.0202626994046479</v>
          </cell>
        </row>
        <row r="37">
          <cell r="J37">
            <v>0.0200496726024586</v>
          </cell>
        </row>
        <row r="38">
          <cell r="B38">
            <v>0.0206212544677413</v>
          </cell>
        </row>
        <row r="38">
          <cell r="F38">
            <v>0.0211728179792687</v>
          </cell>
        </row>
        <row r="38">
          <cell r="J38">
            <v>0.0202070282387246</v>
          </cell>
        </row>
        <row r="39">
          <cell r="B39">
            <v>0.0208617629033817</v>
          </cell>
        </row>
        <row r="39">
          <cell r="F39">
            <v>0.0213427940914599</v>
          </cell>
        </row>
        <row r="39">
          <cell r="J39">
            <v>0.0200711115816849</v>
          </cell>
        </row>
        <row r="40">
          <cell r="B40">
            <v>0.0207872227642541</v>
          </cell>
        </row>
        <row r="40">
          <cell r="F40">
            <v>0.021302546509601</v>
          </cell>
        </row>
        <row r="40">
          <cell r="J40">
            <v>0.0194493690686834</v>
          </cell>
        </row>
        <row r="41">
          <cell r="B41">
            <v>0.0209999265660562</v>
          </cell>
        </row>
        <row r="41">
          <cell r="F41">
            <v>0.0217291485724036</v>
          </cell>
        </row>
        <row r="41">
          <cell r="J41">
            <v>0.0195342580822668</v>
          </cell>
        </row>
        <row r="42">
          <cell r="B42">
            <v>0.0212075715419054</v>
          </cell>
        </row>
        <row r="42">
          <cell r="F42">
            <v>0.0225545958608362</v>
          </cell>
        </row>
        <row r="42">
          <cell r="J42">
            <v>0.0197043184719007</v>
          </cell>
        </row>
        <row r="43">
          <cell r="B43">
            <v>0.0260079601453114</v>
          </cell>
        </row>
        <row r="43">
          <cell r="F43">
            <v>0.0251920133192881</v>
          </cell>
        </row>
        <row r="43">
          <cell r="J43">
            <v>0.0275173289487935</v>
          </cell>
        </row>
        <row r="44">
          <cell r="B44">
            <v>0.0252822319214758</v>
          </cell>
        </row>
        <row r="44">
          <cell r="F44">
            <v>0.0240114562974125</v>
          </cell>
        </row>
        <row r="44">
          <cell r="J44">
            <v>0.0277838877425648</v>
          </cell>
        </row>
        <row r="45">
          <cell r="B45">
            <v>0.0239165993198236</v>
          </cell>
        </row>
        <row r="45">
          <cell r="F45">
            <v>0.021583935635486</v>
          </cell>
        </row>
        <row r="45">
          <cell r="J45">
            <v>0.0271634046792845</v>
          </cell>
        </row>
        <row r="46">
          <cell r="B46">
            <v>0.0226308904433103</v>
          </cell>
        </row>
        <row r="46">
          <cell r="F46">
            <v>0.0195664574996017</v>
          </cell>
        </row>
        <row r="46">
          <cell r="J46">
            <v>0.0264600564870365</v>
          </cell>
        </row>
        <row r="47">
          <cell r="B47">
            <v>0.0221985165054664</v>
          </cell>
        </row>
        <row r="47">
          <cell r="F47">
            <v>0.0189268898351184</v>
          </cell>
        </row>
        <row r="47">
          <cell r="J47">
            <v>0.0262897766559996</v>
          </cell>
        </row>
        <row r="48">
          <cell r="B48">
            <v>0.0228944317474162</v>
          </cell>
        </row>
        <row r="48">
          <cell r="F48">
            <v>0.0193167729407143</v>
          </cell>
        </row>
        <row r="48">
          <cell r="J48">
            <v>0.0271326799881913</v>
          </cell>
        </row>
        <row r="49">
          <cell r="B49">
            <v>0.0243699220566265</v>
          </cell>
        </row>
        <row r="49">
          <cell r="F49">
            <v>0.0217136791659968</v>
          </cell>
        </row>
        <row r="49">
          <cell r="J49">
            <v>0.0290504282573624</v>
          </cell>
        </row>
        <row r="50">
          <cell r="B50">
            <v>0.0252966565536165</v>
          </cell>
        </row>
        <row r="50">
          <cell r="F50">
            <v>0.0231546162990083</v>
          </cell>
        </row>
        <row r="50">
          <cell r="J50">
            <v>0.0286632300357195</v>
          </cell>
        </row>
        <row r="51">
          <cell r="B51">
            <v>0.0253035348263485</v>
          </cell>
        </row>
        <row r="51">
          <cell r="F51">
            <v>0.0233585702637121</v>
          </cell>
        </row>
        <row r="51">
          <cell r="J51">
            <v>0.0276251966812703</v>
          </cell>
        </row>
        <row r="52">
          <cell r="B52">
            <v>0.0249695860312862</v>
          </cell>
        </row>
        <row r="52">
          <cell r="F52">
            <v>0.023127630615324</v>
          </cell>
        </row>
        <row r="52">
          <cell r="J52">
            <v>0.0265421596561366</v>
          </cell>
        </row>
        <row r="53">
          <cell r="B53">
            <v>0.0251936667769471</v>
          </cell>
        </row>
        <row r="53">
          <cell r="F53">
            <v>0.0230669226777415</v>
          </cell>
        </row>
        <row r="53">
          <cell r="J53">
            <v>0.0266645076886405</v>
          </cell>
        </row>
        <row r="54">
          <cell r="B54">
            <v>0.025793097568826</v>
          </cell>
        </row>
        <row r="54">
          <cell r="F54">
            <v>0.0246581494217923</v>
          </cell>
        </row>
        <row r="54">
          <cell r="J54">
            <v>0.0276156565931663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019689041731052X"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D98"/>
  <sheetViews>
    <sheetView tabSelected="1" zoomScale="54" zoomScaleNormal="54" workbookViewId="0">
      <selection activeCell="Q13" sqref="Q13"/>
    </sheetView>
  </sheetViews>
  <sheetFormatPr defaultColWidth="9" defaultRowHeight="12.5"/>
  <cols>
    <col min="1" max="1" width="9" style="26"/>
    <col min="2" max="2" width="27.2727272727273" customWidth="1"/>
    <col min="3" max="3" width="22.5454545454545" customWidth="1"/>
    <col min="4" max="4" width="38" customWidth="1"/>
    <col min="5" max="11" width="12.8181818181818"/>
    <col min="13" max="13" width="12.8181818181818"/>
    <col min="18" max="18" width="10.5454545454545" customWidth="1"/>
    <col min="19" max="19" width="68.7636363636364" customWidth="1"/>
    <col min="20" max="20" width="36.8181818181818" customWidth="1"/>
    <col min="22" max="28" width="12.8181818181818"/>
  </cols>
  <sheetData>
    <row r="1" ht="21" customHeight="1" spans="2:20">
      <c r="B1" s="4" t="s">
        <v>0</v>
      </c>
      <c r="C1" t="s">
        <v>1</v>
      </c>
      <c r="F1" s="123"/>
      <c r="S1" s="136" t="s">
        <v>2</v>
      </c>
      <c r="T1" t="s">
        <v>3</v>
      </c>
    </row>
    <row r="2" ht="14.5" spans="1:54">
      <c r="A2" s="103"/>
      <c r="B2" s="109"/>
      <c r="C2" s="109"/>
      <c r="D2" s="124"/>
      <c r="E2" s="109"/>
      <c r="F2" s="109"/>
      <c r="G2" s="109"/>
      <c r="H2" s="109"/>
      <c r="I2" s="109"/>
      <c r="J2" s="109"/>
      <c r="K2" s="109"/>
      <c r="L2" s="109"/>
      <c r="M2" s="70"/>
      <c r="N2" s="70"/>
      <c r="O2" s="70"/>
      <c r="P2" s="70"/>
      <c r="Q2" s="70"/>
      <c r="Y2" s="70"/>
      <c r="Z2" s="70"/>
      <c r="AA2" s="70"/>
      <c r="AB2" s="70"/>
      <c r="AC2" s="70"/>
      <c r="AD2" s="70"/>
      <c r="AE2" s="70"/>
      <c r="AF2" s="70"/>
      <c r="AG2" s="70"/>
      <c r="AH2" s="70"/>
      <c r="AI2" s="70"/>
      <c r="AJ2" s="70"/>
      <c r="AK2" s="70"/>
      <c r="AL2" s="70"/>
      <c r="AM2" s="70"/>
      <c r="AN2" s="70"/>
      <c r="AO2" s="70"/>
      <c r="AP2" s="70"/>
      <c r="AQ2" s="70"/>
      <c r="AR2" s="70"/>
      <c r="AS2" s="70"/>
      <c r="AT2" s="70"/>
      <c r="AU2" s="70"/>
      <c r="AV2" s="126"/>
      <c r="AW2" s="126"/>
      <c r="AX2" s="110"/>
      <c r="AY2" s="110"/>
      <c r="AZ2" s="110"/>
      <c r="BA2" s="110"/>
      <c r="BB2" s="110"/>
    </row>
    <row r="3" ht="14.5" spans="1:20">
      <c r="A3" s="125"/>
      <c r="B3" s="126" t="s">
        <v>4</v>
      </c>
      <c r="C3" s="70"/>
      <c r="D3" s="70"/>
      <c r="E3" s="70"/>
      <c r="F3" s="70"/>
      <c r="G3" s="70"/>
      <c r="H3" s="70"/>
      <c r="J3" s="134"/>
      <c r="K3" s="134"/>
      <c r="L3" s="125"/>
      <c r="M3" s="135"/>
      <c r="N3" s="135"/>
      <c r="O3" s="70"/>
      <c r="P3" s="70"/>
      <c r="Q3" s="70"/>
      <c r="T3" s="127" t="s">
        <v>5</v>
      </c>
    </row>
    <row r="4" ht="15.25" spans="1:28">
      <c r="A4" s="121"/>
      <c r="B4" s="112" t="s">
        <v>6</v>
      </c>
      <c r="C4" s="112" t="s">
        <v>7</v>
      </c>
      <c r="D4" s="112" t="s">
        <v>8</v>
      </c>
      <c r="E4" s="112" t="s">
        <v>9</v>
      </c>
      <c r="F4" s="112" t="s">
        <v>10</v>
      </c>
      <c r="G4" s="112" t="s">
        <v>11</v>
      </c>
      <c r="H4" s="112" t="s">
        <v>12</v>
      </c>
      <c r="I4" t="s">
        <v>13</v>
      </c>
      <c r="J4" s="121"/>
      <c r="K4" s="121"/>
      <c r="L4" s="121"/>
      <c r="M4" s="70"/>
      <c r="N4" s="70"/>
      <c r="O4" s="70"/>
      <c r="P4" s="70"/>
      <c r="Q4" s="70"/>
      <c r="R4" s="128" t="s">
        <v>14</v>
      </c>
      <c r="S4" s="128" t="s">
        <v>7</v>
      </c>
      <c r="T4" s="128" t="s">
        <v>15</v>
      </c>
      <c r="U4" s="128" t="s">
        <v>16</v>
      </c>
      <c r="V4" s="129" t="s">
        <v>17</v>
      </c>
      <c r="W4" s="129" t="s">
        <v>18</v>
      </c>
      <c r="X4" s="129" t="s">
        <v>19</v>
      </c>
      <c r="Y4" s="129" t="s">
        <v>20</v>
      </c>
      <c r="Z4" s="129" t="s">
        <v>21</v>
      </c>
      <c r="AA4" s="129" t="s">
        <v>22</v>
      </c>
      <c r="AB4" s="129" t="s">
        <v>23</v>
      </c>
    </row>
    <row r="5" ht="14.5" spans="1:28">
      <c r="A5" s="121"/>
      <c r="B5" s="110" t="s">
        <v>24</v>
      </c>
      <c r="C5" s="110" t="s">
        <v>25</v>
      </c>
      <c r="D5" s="110" t="s">
        <v>26</v>
      </c>
      <c r="E5" s="110" t="s">
        <v>27</v>
      </c>
      <c r="F5" s="110" t="s">
        <v>28</v>
      </c>
      <c r="G5" s="110"/>
      <c r="H5" s="110"/>
      <c r="I5" t="s">
        <v>29</v>
      </c>
      <c r="J5" s="26"/>
      <c r="K5" s="26"/>
      <c r="L5" s="121"/>
      <c r="M5" s="70"/>
      <c r="N5" s="70"/>
      <c r="O5" s="70"/>
      <c r="P5" s="70"/>
      <c r="Q5" s="70"/>
      <c r="R5" s="137" t="s">
        <v>30</v>
      </c>
      <c r="S5" s="121" t="s">
        <v>25</v>
      </c>
      <c r="T5" s="26"/>
      <c r="U5" s="26"/>
      <c r="V5">
        <v>1</v>
      </c>
      <c r="W5">
        <v>1</v>
      </c>
      <c r="X5">
        <v>1</v>
      </c>
      <c r="Y5">
        <v>1</v>
      </c>
      <c r="Z5">
        <v>1</v>
      </c>
      <c r="AA5">
        <v>1</v>
      </c>
      <c r="AB5">
        <v>1</v>
      </c>
    </row>
    <row r="6" ht="14.5" spans="1:28">
      <c r="A6" s="121"/>
      <c r="B6" s="110"/>
      <c r="C6" s="110" t="s">
        <v>31</v>
      </c>
      <c r="D6" s="110" t="s">
        <v>32</v>
      </c>
      <c r="E6" s="110" t="s">
        <v>27</v>
      </c>
      <c r="F6" s="110" t="s">
        <v>28</v>
      </c>
      <c r="G6" s="110"/>
      <c r="H6" s="110"/>
      <c r="I6" t="s">
        <v>29</v>
      </c>
      <c r="L6" s="70"/>
      <c r="M6" s="70"/>
      <c r="N6" s="70"/>
      <c r="O6" s="70"/>
      <c r="P6" s="70"/>
      <c r="Q6" s="70"/>
      <c r="R6" s="137" t="s">
        <v>30</v>
      </c>
      <c r="S6" s="121" t="s">
        <v>31</v>
      </c>
      <c r="T6" s="26"/>
      <c r="U6" s="26"/>
      <c r="V6">
        <v>1</v>
      </c>
      <c r="W6">
        <v>1</v>
      </c>
      <c r="X6">
        <v>1</v>
      </c>
      <c r="Y6">
        <v>1</v>
      </c>
      <c r="Z6">
        <v>1</v>
      </c>
      <c r="AA6">
        <v>1</v>
      </c>
      <c r="AB6">
        <v>1</v>
      </c>
    </row>
    <row r="7" ht="14.5" spans="3:29">
      <c r="C7" s="42"/>
      <c r="D7" s="43"/>
      <c r="E7" s="122"/>
      <c r="F7" s="122"/>
      <c r="G7" s="122"/>
      <c r="H7" s="122"/>
      <c r="I7" s="42"/>
      <c r="J7" s="42"/>
      <c r="K7" s="42"/>
      <c r="L7" s="42"/>
      <c r="M7" s="42"/>
      <c r="N7" s="42"/>
      <c r="O7" s="42"/>
      <c r="P7" s="42"/>
      <c r="Q7" s="42"/>
      <c r="R7" s="93"/>
      <c r="S7" s="42"/>
      <c r="T7" s="138"/>
      <c r="U7" s="45"/>
      <c r="V7" s="42"/>
      <c r="W7" s="42"/>
      <c r="X7" s="42"/>
      <c r="Y7" s="42"/>
      <c r="Z7" s="42"/>
      <c r="AA7" s="42"/>
      <c r="AB7" s="42"/>
      <c r="AC7" s="42"/>
    </row>
    <row r="9" ht="14.5" spans="2:17">
      <c r="B9" s="70"/>
      <c r="C9" s="70"/>
      <c r="D9" s="127" t="s">
        <v>33</v>
      </c>
      <c r="E9" s="70"/>
      <c r="F9" s="70"/>
      <c r="G9" s="70"/>
      <c r="H9" s="70"/>
      <c r="I9" s="70"/>
      <c r="J9" s="70"/>
      <c r="K9" s="70"/>
      <c r="L9" s="70"/>
      <c r="M9" s="70"/>
      <c r="N9" s="70"/>
      <c r="O9" s="70"/>
      <c r="P9" s="70"/>
      <c r="Q9" s="70"/>
    </row>
    <row r="10" ht="14.5" spans="2:21">
      <c r="B10" s="128" t="s">
        <v>7</v>
      </c>
      <c r="C10" s="128" t="s">
        <v>15</v>
      </c>
      <c r="D10" s="128" t="s">
        <v>16</v>
      </c>
      <c r="E10" s="129" t="s">
        <v>17</v>
      </c>
      <c r="F10" s="129" t="s">
        <v>18</v>
      </c>
      <c r="G10" s="129" t="s">
        <v>19</v>
      </c>
      <c r="H10" s="129" t="s">
        <v>20</v>
      </c>
      <c r="I10" s="129" t="s">
        <v>21</v>
      </c>
      <c r="J10" s="129" t="s">
        <v>22</v>
      </c>
      <c r="K10" s="129" t="s">
        <v>23</v>
      </c>
      <c r="L10" s="134"/>
      <c r="M10" s="134"/>
      <c r="N10" s="134"/>
      <c r="R10" s="26"/>
      <c r="S10" s="26"/>
      <c r="T10" s="26"/>
      <c r="U10" s="26"/>
    </row>
    <row r="11" ht="14.5" spans="2:81">
      <c r="B11" s="103" t="s">
        <v>25</v>
      </c>
      <c r="C11" s="103"/>
      <c r="D11" s="93" t="s">
        <v>34</v>
      </c>
      <c r="E11" s="103"/>
      <c r="F11" s="103"/>
      <c r="G11" s="103"/>
      <c r="H11" s="103"/>
      <c r="I11" s="103"/>
      <c r="J11" s="103"/>
      <c r="K11" s="103"/>
      <c r="L11" s="42"/>
      <c r="M11" s="42"/>
      <c r="N11" s="42"/>
      <c r="R11" s="26"/>
      <c r="S11" s="26"/>
      <c r="T11" s="26"/>
      <c r="U11" s="26"/>
      <c r="V11" s="139">
        <f>0.8/1.8</f>
        <v>0.444444444444444</v>
      </c>
      <c r="W11" s="139">
        <f t="shared" ref="W11:AB11" si="0">0.8/1.8</f>
        <v>0.444444444444444</v>
      </c>
      <c r="X11" s="139">
        <f t="shared" si="0"/>
        <v>0.444444444444444</v>
      </c>
      <c r="Y11" s="139">
        <f t="shared" si="0"/>
        <v>0.444444444444444</v>
      </c>
      <c r="Z11" s="139">
        <f t="shared" si="0"/>
        <v>0.444444444444444</v>
      </c>
      <c r="AA11" s="139">
        <f t="shared" si="0"/>
        <v>0.444444444444444</v>
      </c>
      <c r="AB11" s="139">
        <f t="shared" si="0"/>
        <v>0.444444444444444</v>
      </c>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row>
    <row r="12" s="89" customFormat="1" ht="14.5" spans="1:82">
      <c r="A12" s="26"/>
      <c r="B12" s="103"/>
      <c r="C12" s="130" t="s">
        <v>35</v>
      </c>
      <c r="D12" s="103"/>
      <c r="E12" s="103">
        <f>DATA_SOURCE!W18/(SUM(DATA_SOURCE!W18:W26)-SUM(DATA_SOURCE!W20:W21))</f>
        <v>0.6875</v>
      </c>
      <c r="F12" s="103">
        <f>DATA_SOURCE!AV18/(SUM(DATA_SOURCE!AV18:AV26)-SUM(DATA_SOURCE!AV20:AV21))</f>
        <v>0.568181818181818</v>
      </c>
      <c r="G12" s="103">
        <f>DATA_SOURCE!BU18/(SUM(DATA_SOURCE!BU18:BU26)-SUM(DATA_SOURCE!BU20:BU21))</f>
        <v>0.252717391304348</v>
      </c>
      <c r="H12" s="103">
        <f>DATA_SOURCE!CT18/(SUM(DATA_SOURCE!CT18:CT26)-SUM(DATA_SOURCE!CT20:CT21))</f>
        <v>0.774999999999999</v>
      </c>
      <c r="I12" s="103">
        <f>DATA_SOURCE!DS18/(SUM(DATA_SOURCE!DS18:DS26)-SUM(DATA_SOURCE!DS20:DS21))</f>
        <v>0.648648648648648</v>
      </c>
      <c r="J12" s="103">
        <f>DATA_SOURCE!ER18/(SUM(DATA_SOURCE!ER18:ER26)-SUM(DATA_SOURCE!ER20:ER21))</f>
        <v>0.559701492537313</v>
      </c>
      <c r="K12" s="103">
        <f>DATA_SOURCE!FQ18/(SUM(DATA_SOURCE!FQ18:FQ26)-SUM(DATA_SOURCE!FQ20:FQ21))</f>
        <v>0.231788079470199</v>
      </c>
      <c r="L12" s="45"/>
      <c r="M12" s="109">
        <f t="shared" ref="M12:M17" si="1">AVERAGE(E12:K12)</f>
        <v>0.531933918591761</v>
      </c>
      <c r="N12" s="45"/>
      <c r="O12" s="26"/>
      <c r="P12" s="26"/>
      <c r="Q12" s="26"/>
      <c r="R12" s="26"/>
      <c r="S12" s="26"/>
      <c r="T12" s="26"/>
      <c r="U12" s="26"/>
      <c r="V12" s="139">
        <f>0.8/1.8</f>
        <v>0.444444444444444</v>
      </c>
      <c r="W12" s="139">
        <f t="shared" ref="W12:AB12" si="2">0.8/1.8</f>
        <v>0.444444444444444</v>
      </c>
      <c r="X12" s="139">
        <f t="shared" si="2"/>
        <v>0.444444444444444</v>
      </c>
      <c r="Y12" s="139">
        <f t="shared" si="2"/>
        <v>0.444444444444444</v>
      </c>
      <c r="Z12" s="139">
        <f t="shared" si="2"/>
        <v>0.444444444444444</v>
      </c>
      <c r="AA12" s="139">
        <f t="shared" si="2"/>
        <v>0.444444444444444</v>
      </c>
      <c r="AB12" s="139">
        <f t="shared" si="2"/>
        <v>0.444444444444444</v>
      </c>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154"/>
    </row>
    <row r="13" ht="14.5" spans="2:81">
      <c r="B13" s="103"/>
      <c r="C13" s="130" t="s">
        <v>36</v>
      </c>
      <c r="D13" s="103"/>
      <c r="E13" s="103">
        <f>DATA_SOURCE!W19/(SUM(DATA_SOURCE!W18:W26)-SUM(DATA_SOURCE!W20:W21))</f>
        <v>0</v>
      </c>
      <c r="F13" s="103">
        <f>DATA_SOURCE!AV19/(SUM(DATA_SOURCE!AV18:AV26)-SUM(DATA_SOURCE!AV20:AV21))</f>
        <v>0.0984848484848485</v>
      </c>
      <c r="G13" s="103">
        <f>DATA_SOURCE!BU19/(SUM(DATA_SOURCE!BU18:BU26)-SUM(DATA_SOURCE!BU20:BU21))</f>
        <v>0.614130434782609</v>
      </c>
      <c r="H13" s="103">
        <f>DATA_SOURCE!CT19/(SUM(DATA_SOURCE!CT18:CT26)-SUM(DATA_SOURCE!CT20:CT21))</f>
        <v>0.025</v>
      </c>
      <c r="I13" s="103">
        <f>DATA_SOURCE!DS19/(SUM(DATA_SOURCE!DS18:DS26)-SUM(DATA_SOURCE!DS20:DS21))</f>
        <v>0.351351351351351</v>
      </c>
      <c r="J13" s="103">
        <f>DATA_SOURCE!ER19/(SUM(DATA_SOURCE!ER18:ER26)-SUM(DATA_SOURCE!ER20:ER21))</f>
        <v>0.373134328358209</v>
      </c>
      <c r="K13" s="103">
        <f>DATA_SOURCE!FQ19/(SUM(DATA_SOURCE!FQ18:FQ26)-SUM(DATA_SOURCE!FQ20:FQ21))</f>
        <v>0.748344370860927</v>
      </c>
      <c r="L13" s="45"/>
      <c r="M13" s="109">
        <f t="shared" si="1"/>
        <v>0.315777904833992</v>
      </c>
      <c r="N13" s="45"/>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row>
    <row r="14" ht="14.5" spans="2:81">
      <c r="B14" s="103"/>
      <c r="C14" s="93" t="s">
        <v>37</v>
      </c>
      <c r="D14" s="103"/>
      <c r="E14" s="103">
        <f>DATA_SOURCE!W22/(SUM(DATA_SOURCE!W18:W26)-SUM(DATA_SOURCE!W20:W21))</f>
        <v>0.3125</v>
      </c>
      <c r="F14" s="103">
        <f>DATA_SOURCE!AV22/(SUM(DATA_SOURCE!AV18:AV26)-SUM(DATA_SOURCE!AV20:AV21))</f>
        <v>0.0151515151515151</v>
      </c>
      <c r="G14" s="103">
        <f>DATA_SOURCE!BU22/(SUM(DATA_SOURCE!BU18:BU26)-SUM(DATA_SOURCE!BU20:BU21))</f>
        <v>0.0353260869565218</v>
      </c>
      <c r="H14" s="103">
        <f>DATA_SOURCE!CT22/(SUM(DATA_SOURCE!CT18:CT26)-SUM(DATA_SOURCE!CT20:CT21))</f>
        <v>0</v>
      </c>
      <c r="I14" s="103">
        <f>DATA_SOURCE!DS22/(SUM(DATA_SOURCE!DS18:DS26)-SUM(DATA_SOURCE!DS20:DS21))</f>
        <v>0</v>
      </c>
      <c r="J14" s="103">
        <f>DATA_SOURCE!ER22/(SUM(DATA_SOURCE!ER18:ER26)-SUM(DATA_SOURCE!ER20:ER21))</f>
        <v>0</v>
      </c>
      <c r="K14" s="103">
        <f>DATA_SOURCE!FQ22/(SUM(DATA_SOURCE!FQ18:FQ26)-SUM(DATA_SOURCE!FQ20:FQ21))</f>
        <v>0</v>
      </c>
      <c r="L14" s="45"/>
      <c r="M14" s="109">
        <f t="shared" si="1"/>
        <v>0.051853943158291</v>
      </c>
      <c r="N14" s="45"/>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row>
    <row r="15" ht="14.5" spans="2:81">
      <c r="B15" s="103"/>
      <c r="C15" s="47" t="s">
        <v>38</v>
      </c>
      <c r="D15" s="103"/>
      <c r="E15" s="103">
        <f>DATA_SOURCE!W23/(SUM(DATA_SOURCE!W18:W26)-SUM(DATA_SOURCE!W20:W21))</f>
        <v>0</v>
      </c>
      <c r="F15" s="103">
        <f>DATA_SOURCE!AV23/(SUM(DATA_SOURCE!AV18:AV26)-SUM(DATA_SOURCE!AV20:AV21))</f>
        <v>0.00757575757575757</v>
      </c>
      <c r="G15" s="103">
        <f>DATA_SOURCE!BU23/(SUM(DATA_SOURCE!BU18:BU26)-SUM(DATA_SOURCE!BU20:BU21))</f>
        <v>0.00815217391304348</v>
      </c>
      <c r="H15" s="103">
        <f>DATA_SOURCE!CT23/(SUM(DATA_SOURCE!CT18:CT26)-SUM(DATA_SOURCE!CT20:CT21))</f>
        <v>0</v>
      </c>
      <c r="I15" s="103">
        <f>DATA_SOURCE!DS23/(SUM(DATA_SOURCE!DS18:DS26)-SUM(DATA_SOURCE!DS20:DS21))</f>
        <v>0</v>
      </c>
      <c r="J15" s="103">
        <f>DATA_SOURCE!ER23/(SUM(DATA_SOURCE!ER18:ER26)-SUM(DATA_SOURCE!ER20:ER21))</f>
        <v>0</v>
      </c>
      <c r="K15" s="103">
        <f>DATA_SOURCE!FQ23/(SUM(DATA_SOURCE!FQ18:FQ26)-SUM(DATA_SOURCE!FQ20:FQ21))</f>
        <v>0</v>
      </c>
      <c r="L15" s="45"/>
      <c r="M15" s="109">
        <f t="shared" si="1"/>
        <v>0.00224684735554301</v>
      </c>
      <c r="N15" s="45"/>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row>
    <row r="16" ht="14.5" spans="2:81">
      <c r="B16" s="103"/>
      <c r="C16" s="93" t="s">
        <v>39</v>
      </c>
      <c r="D16" s="103"/>
      <c r="E16" s="103">
        <f>DATA_SOURCE!W24/(SUM(DATA_SOURCE!W18:W26)-SUM(DATA_SOURCE!W20:W21))</f>
        <v>0</v>
      </c>
      <c r="F16" s="103">
        <f>DATA_SOURCE!AV24/(SUM(DATA_SOURCE!AV18:AV26)-SUM(DATA_SOURCE!AV20:AV21))</f>
        <v>0.00757575757575757</v>
      </c>
      <c r="G16" s="103">
        <f>DATA_SOURCE!BU24/(SUM(DATA_SOURCE!BU18:BU26)-SUM(DATA_SOURCE!BU20:BU21))</f>
        <v>0</v>
      </c>
      <c r="H16" s="103">
        <f>DATA_SOURCE!CT24/(SUM(DATA_SOURCE!CT18:CT26)-SUM(DATA_SOURCE!CT20:CT21))</f>
        <v>0</v>
      </c>
      <c r="I16" s="103">
        <f>DATA_SOURCE!DS24/(SUM(DATA_SOURCE!DS18:DS26)-SUM(DATA_SOURCE!DS20:DS21))</f>
        <v>0</v>
      </c>
      <c r="J16" s="103">
        <f>DATA_SOURCE!ER24/(SUM(DATA_SOURCE!ER18:ER26)-SUM(DATA_SOURCE!ER20:ER21))</f>
        <v>0</v>
      </c>
      <c r="K16" s="103">
        <f>DATA_SOURCE!FQ24/(SUM(DATA_SOURCE!FQ18:FQ26)-SUM(DATA_SOURCE!FQ20:FQ21))</f>
        <v>0.0132450331125828</v>
      </c>
      <c r="L16" s="45"/>
      <c r="M16" s="109">
        <f t="shared" si="1"/>
        <v>0.00297439866976291</v>
      </c>
      <c r="N16" s="45"/>
      <c r="O16" s="26"/>
      <c r="P16" s="26"/>
      <c r="Q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row>
    <row r="17" ht="14.5" spans="2:81">
      <c r="B17" s="103"/>
      <c r="C17" s="93" t="s">
        <v>40</v>
      </c>
      <c r="D17" s="103"/>
      <c r="E17" s="103">
        <f>DATA_SOURCE!W25/(SUM(DATA_SOURCE!W18:W26)-SUM(DATA_SOURCE!W20:W21))</f>
        <v>0</v>
      </c>
      <c r="F17" s="103">
        <f>DATA_SOURCE!AV25/(SUM(DATA_SOURCE!AV18:AV26)-SUM(DATA_SOURCE!AV20:AV21))</f>
        <v>0.303030303030303</v>
      </c>
      <c r="G17" s="103">
        <f>DATA_SOURCE!BU25/(SUM(DATA_SOURCE!BU18:BU26)-SUM(DATA_SOURCE!BU20:BU21))</f>
        <v>0.0896739130434783</v>
      </c>
      <c r="H17" s="103">
        <f>DATA_SOURCE!CT25/(SUM(DATA_SOURCE!CT18:CT26)-SUM(DATA_SOURCE!CT20:CT21))</f>
        <v>0.2</v>
      </c>
      <c r="I17" s="103">
        <f>DATA_SOURCE!DS25/(SUM(DATA_SOURCE!DS18:DS26)-SUM(DATA_SOURCE!DS20:DS21))</f>
        <v>0</v>
      </c>
      <c r="J17" s="103">
        <f>DATA_SOURCE!ER25/(SUM(DATA_SOURCE!ER18:ER26)-SUM(DATA_SOURCE!ER20:ER21))</f>
        <v>0.0671641791044776</v>
      </c>
      <c r="K17" s="103">
        <f>DATA_SOURCE!FQ25/(SUM(DATA_SOURCE!FQ18:FQ26)-SUM(DATA_SOURCE!FQ20:FQ21))</f>
        <v>0.00662251655629139</v>
      </c>
      <c r="L17" s="45"/>
      <c r="M17" s="109">
        <f t="shared" si="1"/>
        <v>0.09521298739065</v>
      </c>
      <c r="N17" s="45"/>
      <c r="O17" s="26"/>
      <c r="P17" s="26"/>
      <c r="Q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row>
    <row r="18" ht="14.5" spans="2:81">
      <c r="B18" s="103" t="s">
        <v>31</v>
      </c>
      <c r="C18" s="103"/>
      <c r="D18" s="93" t="s">
        <v>41</v>
      </c>
      <c r="E18" s="103"/>
      <c r="F18" s="103"/>
      <c r="G18" s="103"/>
      <c r="H18" s="103"/>
      <c r="I18" s="103"/>
      <c r="J18" s="103"/>
      <c r="K18" s="103"/>
      <c r="L18" s="45"/>
      <c r="M18" s="42"/>
      <c r="N18" s="45"/>
      <c r="O18" s="26"/>
      <c r="P18" s="26"/>
      <c r="Q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row>
    <row r="19" s="89" customFormat="1" ht="14.5" spans="1:82">
      <c r="A19" s="26"/>
      <c r="B19" s="45"/>
      <c r="C19" s="93" t="s">
        <v>42</v>
      </c>
      <c r="D19" s="103"/>
      <c r="E19" s="103">
        <f>1-E20</f>
        <v>0.196808510638298</v>
      </c>
      <c r="F19" s="103">
        <f t="shared" ref="F19:K19" si="3">1-F20</f>
        <v>0.217886178861789</v>
      </c>
      <c r="G19" s="103">
        <f t="shared" si="3"/>
        <v>0.324742268041237</v>
      </c>
      <c r="H19" s="103">
        <f t="shared" si="3"/>
        <v>0.251489868891538</v>
      </c>
      <c r="I19" s="103">
        <f t="shared" si="3"/>
        <v>0.191111111111111</v>
      </c>
      <c r="J19" s="103">
        <f t="shared" si="3"/>
        <v>0.288335517693316</v>
      </c>
      <c r="K19" s="103">
        <f t="shared" si="3"/>
        <v>0.191729323308271</v>
      </c>
      <c r="L19" s="45"/>
      <c r="M19" s="109">
        <f>AVERAGE(E19:K19)</f>
        <v>0.237443254077937</v>
      </c>
      <c r="N19" s="45"/>
      <c r="O19" s="26"/>
      <c r="P19" s="26"/>
      <c r="Q19" s="26"/>
      <c r="R19"/>
      <c r="S19"/>
      <c r="U19"/>
      <c r="V19"/>
      <c r="W19"/>
      <c r="X19"/>
      <c r="Y19"/>
      <c r="Z19"/>
      <c r="AA19"/>
      <c r="AB19"/>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154"/>
    </row>
    <row r="20" ht="14.5" spans="2:17">
      <c r="B20" s="103"/>
      <c r="C20" s="103" t="s">
        <v>43</v>
      </c>
      <c r="D20" s="103"/>
      <c r="E20" s="103">
        <f>DATA_SOURCE!W32/(DATA_SOURCE!W32+DATA_SOURCE!W31)</f>
        <v>0.803191489361702</v>
      </c>
      <c r="F20" s="103">
        <f>DATA_SOURCE!AV32/(DATA_SOURCE!AV32+DATA_SOURCE!AV31)</f>
        <v>0.782113821138211</v>
      </c>
      <c r="G20" s="103">
        <f>DATA_SOURCE!BU32/(DATA_SOURCE!BU32+DATA_SOURCE!BU31)</f>
        <v>0.675257731958763</v>
      </c>
      <c r="H20" s="103">
        <f>DATA_SOURCE!CT32/(DATA_SOURCE!CT32+DATA_SOURCE!CT31)</f>
        <v>0.748510131108462</v>
      </c>
      <c r="I20" s="103">
        <f>DATA_SOURCE!DS32/(DATA_SOURCE!DS32+DATA_SOURCE!DS31)</f>
        <v>0.808888888888889</v>
      </c>
      <c r="J20" s="103">
        <f>DATA_SOURCE!ER32/(DATA_SOURCE!ER32+DATA_SOURCE!ER31)</f>
        <v>0.711664482306684</v>
      </c>
      <c r="K20" s="103">
        <f>DATA_SOURCE!FQ32/(DATA_SOURCE!FQ32+DATA_SOURCE!FQ31)</f>
        <v>0.808270676691729</v>
      </c>
      <c r="L20" s="45"/>
      <c r="M20" s="109">
        <f>AVERAGE(E20:K20)</f>
        <v>0.762556745922063</v>
      </c>
      <c r="N20" s="45"/>
      <c r="O20" s="26"/>
      <c r="P20" s="26"/>
      <c r="Q20" s="26"/>
    </row>
    <row r="21" ht="15.5" spans="3:20">
      <c r="C21" t="s">
        <v>35</v>
      </c>
      <c r="E21">
        <v>0</v>
      </c>
      <c r="F21">
        <v>0</v>
      </c>
      <c r="G21">
        <v>0</v>
      </c>
      <c r="H21">
        <v>0</v>
      </c>
      <c r="I21">
        <v>0</v>
      </c>
      <c r="J21">
        <v>0</v>
      </c>
      <c r="K21">
        <v>0</v>
      </c>
      <c r="L21" s="26"/>
      <c r="R21" s="140" t="s">
        <v>44</v>
      </c>
      <c r="T21" s="141" t="s">
        <v>5</v>
      </c>
    </row>
    <row r="22" ht="14.5" spans="2:28">
      <c r="B22" s="70"/>
      <c r="C22" s="70"/>
      <c r="D22" s="70"/>
      <c r="E22" s="70"/>
      <c r="F22" s="70"/>
      <c r="G22" s="70"/>
      <c r="H22" s="70"/>
      <c r="I22" s="70"/>
      <c r="J22" s="70"/>
      <c r="K22" s="70"/>
      <c r="R22" s="142"/>
      <c r="S22" s="142"/>
      <c r="U22" s="142"/>
      <c r="V22" s="142"/>
      <c r="W22" s="142"/>
      <c r="X22" s="142"/>
      <c r="Y22" s="142"/>
      <c r="Z22" s="142"/>
      <c r="AA22" s="142"/>
      <c r="AB22" s="142"/>
    </row>
    <row r="23" ht="14.5" spans="18:28">
      <c r="R23" s="143" t="s">
        <v>14</v>
      </c>
      <c r="S23" s="143" t="s">
        <v>7</v>
      </c>
      <c r="T23" s="143" t="s">
        <v>15</v>
      </c>
      <c r="U23" s="143" t="s">
        <v>16</v>
      </c>
      <c r="V23" s="144" t="s">
        <v>17</v>
      </c>
      <c r="W23" s="144" t="s">
        <v>18</v>
      </c>
      <c r="X23" s="144" t="s">
        <v>19</v>
      </c>
      <c r="Y23" s="144" t="s">
        <v>20</v>
      </c>
      <c r="Z23" s="144" t="s">
        <v>21</v>
      </c>
      <c r="AA23" s="144" t="s">
        <v>22</v>
      </c>
      <c r="AB23" s="144" t="s">
        <v>23</v>
      </c>
    </row>
    <row r="24" ht="14.5" spans="18:39">
      <c r="R24" s="145" t="s">
        <v>45</v>
      </c>
      <c r="S24" s="146" t="s">
        <v>25</v>
      </c>
      <c r="T24" s="142"/>
      <c r="U24" s="142"/>
      <c r="V24" s="142">
        <f>AG24*Demands!P13*2</f>
        <v>6.39999999999999</v>
      </c>
      <c r="W24" s="142">
        <f>AH24*Demands!Q13*2</f>
        <v>26.4</v>
      </c>
      <c r="X24" s="142">
        <f>AI24*Demands!R13*2</f>
        <v>73.4</v>
      </c>
      <c r="Y24" s="142">
        <f>AJ24*Demands!S13*2</f>
        <v>7.99999999999997</v>
      </c>
      <c r="Z24" s="142">
        <f>AK24*Demands!T13*2</f>
        <v>15</v>
      </c>
      <c r="AA24" s="142">
        <f>AL24*Demands!U13*2</f>
        <v>26.8</v>
      </c>
      <c r="AB24" s="142">
        <f>AM24*Demands!V13*2</f>
        <v>30.2</v>
      </c>
      <c r="AG24" s="147">
        <f>Demands!P8</f>
        <v>7.4</v>
      </c>
      <c r="AH24" s="147">
        <f>Demands!Q8</f>
        <v>34.2</v>
      </c>
      <c r="AI24" s="147">
        <f>Demands!R8</f>
        <v>60</v>
      </c>
      <c r="AJ24" s="147">
        <f>Demands!S8</f>
        <v>24.9</v>
      </c>
      <c r="AK24" s="147">
        <f>Demands!T8</f>
        <v>74.5</v>
      </c>
      <c r="AL24" s="147">
        <f>Demands!U8</f>
        <v>56.6</v>
      </c>
      <c r="AM24" s="147">
        <f>Demands!V8</f>
        <v>32.3</v>
      </c>
    </row>
    <row r="25" ht="14.5" spans="18:28">
      <c r="R25" s="142" t="s">
        <v>45</v>
      </c>
      <c r="S25" s="145" t="s">
        <v>31</v>
      </c>
      <c r="T25" s="147"/>
      <c r="U25" s="147"/>
      <c r="V25" s="147">
        <f>(AG24*2-V24)</f>
        <v>8.40000000000001</v>
      </c>
      <c r="W25" s="147">
        <f>(AH24*2-W24)</f>
        <v>42</v>
      </c>
      <c r="X25" s="147">
        <f>AI24*2-X24</f>
        <v>46.6</v>
      </c>
      <c r="Y25" s="147">
        <f>AJ24*2-Y24</f>
        <v>41.8</v>
      </c>
      <c r="Z25" s="147">
        <f>AK24*2-Z24</f>
        <v>134</v>
      </c>
      <c r="AA25" s="147">
        <f>AL24*2-AA24</f>
        <v>86.4</v>
      </c>
      <c r="AB25" s="147">
        <f>AM24*2-AB24</f>
        <v>34.4</v>
      </c>
    </row>
    <row r="26" ht="14.5" spans="18:28">
      <c r="R26" s="148" t="s">
        <v>46</v>
      </c>
      <c r="S26" s="148" t="s">
        <v>25</v>
      </c>
      <c r="T26" s="149"/>
      <c r="U26" s="149"/>
      <c r="V26" s="150">
        <v>100</v>
      </c>
      <c r="W26" s="150">
        <v>100</v>
      </c>
      <c r="X26" s="150">
        <v>100</v>
      </c>
      <c r="Y26" s="150">
        <v>100</v>
      </c>
      <c r="Z26" s="150">
        <v>100</v>
      </c>
      <c r="AA26" s="150">
        <v>100</v>
      </c>
      <c r="AB26" s="150">
        <v>100</v>
      </c>
    </row>
    <row r="27" ht="14.5" spans="4:28">
      <c r="D27" t="s">
        <v>47</v>
      </c>
      <c r="E27" s="17">
        <f>1/Demands!P13</f>
        <v>2.3125</v>
      </c>
      <c r="F27" s="17">
        <f>1/Demands!Q13</f>
        <v>2.59090909090909</v>
      </c>
      <c r="G27" s="17">
        <f>1/Demands!R13</f>
        <v>1.63487738419619</v>
      </c>
      <c r="H27" s="17">
        <f>1/Demands!S13</f>
        <v>6.225</v>
      </c>
      <c r="I27" s="17">
        <f>1/Demands!T13</f>
        <v>9.93333333333333</v>
      </c>
      <c r="J27" s="17">
        <f>1/Demands!U13</f>
        <v>4.22388059701493</v>
      </c>
      <c r="K27" s="17">
        <f>1/Demands!V13</f>
        <v>2.13907284768212</v>
      </c>
      <c r="R27" s="148" t="s">
        <v>46</v>
      </c>
      <c r="S27" s="148" t="s">
        <v>31</v>
      </c>
      <c r="T27" s="149"/>
      <c r="U27" s="149"/>
      <c r="V27" s="150">
        <v>100</v>
      </c>
      <c r="W27" s="150">
        <v>100</v>
      </c>
      <c r="X27" s="150">
        <v>100</v>
      </c>
      <c r="Y27" s="150">
        <v>100</v>
      </c>
      <c r="Z27" s="150">
        <v>100</v>
      </c>
      <c r="AA27" s="150">
        <v>100</v>
      </c>
      <c r="AB27" s="150">
        <v>100</v>
      </c>
    </row>
    <row r="28" ht="14.5" spans="4:28">
      <c r="D28" t="s">
        <v>48</v>
      </c>
      <c r="E28" s="17">
        <f>Demands!P14*100</f>
        <v>56.7567567567568</v>
      </c>
      <c r="F28" s="17">
        <f>Demands!Q14*100</f>
        <v>61.4035087719298</v>
      </c>
      <c r="G28" s="17">
        <f>Demands!R14*100</f>
        <v>38.8333333333333</v>
      </c>
      <c r="H28" s="17">
        <f>Demands!S14*100</f>
        <v>83.9357429718875</v>
      </c>
      <c r="I28" s="17">
        <f>Demands!T14*100</f>
        <v>89.9328859060403</v>
      </c>
      <c r="J28" s="17">
        <f>Demands!U14*100</f>
        <v>76.3250883392226</v>
      </c>
      <c r="K28" s="17">
        <f>Demands!V14*100</f>
        <v>53.250773993808</v>
      </c>
      <c r="R28" s="151" t="s">
        <v>49</v>
      </c>
      <c r="S28" s="152" t="s">
        <v>31</v>
      </c>
      <c r="T28" s="151"/>
      <c r="U28" s="151"/>
      <c r="V28" s="149">
        <v>1</v>
      </c>
      <c r="W28" s="149">
        <v>1</v>
      </c>
      <c r="X28" s="149">
        <v>1</v>
      </c>
      <c r="Y28" s="149">
        <v>1</v>
      </c>
      <c r="Z28" s="149">
        <v>1</v>
      </c>
      <c r="AA28" s="149">
        <v>1</v>
      </c>
      <c r="AB28" s="149">
        <v>1</v>
      </c>
    </row>
    <row r="29" ht="14.5" spans="18:28">
      <c r="R29" s="151" t="s">
        <v>49</v>
      </c>
      <c r="S29" s="152" t="s">
        <v>25</v>
      </c>
      <c r="T29" s="151"/>
      <c r="U29" s="151"/>
      <c r="V29" s="149">
        <v>1</v>
      </c>
      <c r="W29" s="149">
        <v>1</v>
      </c>
      <c r="X29" s="149">
        <v>1</v>
      </c>
      <c r="Y29" s="149">
        <v>1</v>
      </c>
      <c r="Z29" s="149">
        <v>1</v>
      </c>
      <c r="AA29" s="149">
        <v>1</v>
      </c>
      <c r="AB29" s="149">
        <v>1</v>
      </c>
    </row>
    <row r="32" ht="15.5" spans="2:11">
      <c r="B32" s="70"/>
      <c r="C32" s="70"/>
      <c r="D32" s="127" t="s">
        <v>50</v>
      </c>
      <c r="E32" s="70"/>
      <c r="F32" s="70"/>
      <c r="G32" s="131"/>
      <c r="H32" s="70"/>
      <c r="I32" s="70"/>
      <c r="J32" s="70"/>
      <c r="K32" s="70"/>
    </row>
    <row r="33" ht="14.5" spans="2:11">
      <c r="B33" s="128" t="s">
        <v>7</v>
      </c>
      <c r="C33" s="128" t="s">
        <v>15</v>
      </c>
      <c r="D33" s="128" t="s">
        <v>16</v>
      </c>
      <c r="E33" s="129" t="s">
        <v>17</v>
      </c>
      <c r="F33" s="129" t="s">
        <v>18</v>
      </c>
      <c r="G33" s="129" t="s">
        <v>19</v>
      </c>
      <c r="H33" s="129" t="s">
        <v>20</v>
      </c>
      <c r="I33" s="129" t="s">
        <v>21</v>
      </c>
      <c r="J33" s="129" t="s">
        <v>22</v>
      </c>
      <c r="K33" s="129" t="s">
        <v>23</v>
      </c>
    </row>
    <row r="34" ht="14.5" spans="2:11">
      <c r="B34" s="103" t="s">
        <v>25</v>
      </c>
      <c r="C34" s="103"/>
      <c r="D34" s="93" t="s">
        <v>34</v>
      </c>
      <c r="E34" s="103"/>
      <c r="F34" s="103"/>
      <c r="G34" s="103"/>
      <c r="H34" s="103"/>
      <c r="I34" s="103"/>
      <c r="J34" s="103"/>
      <c r="K34" s="103"/>
    </row>
    <row r="35" ht="14.5" spans="2:11">
      <c r="B35" s="103"/>
      <c r="C35" s="130" t="s">
        <v>35</v>
      </c>
      <c r="D35" s="103"/>
      <c r="E35" s="103">
        <f>E12+0.25</f>
        <v>0.9375</v>
      </c>
      <c r="F35" s="103">
        <f t="shared" ref="F35:K35" si="4">F12+0.25</f>
        <v>0.818181818181818</v>
      </c>
      <c r="G35" s="103">
        <f t="shared" si="4"/>
        <v>0.502717391304348</v>
      </c>
      <c r="H35" s="103">
        <v>1</v>
      </c>
      <c r="I35" s="103">
        <f t="shared" si="4"/>
        <v>0.898648648648648</v>
      </c>
      <c r="J35" s="103">
        <f t="shared" si="4"/>
        <v>0.809701492537313</v>
      </c>
      <c r="K35" s="103">
        <f t="shared" si="4"/>
        <v>0.481788079470199</v>
      </c>
    </row>
    <row r="36" ht="14.5" spans="2:28">
      <c r="B36" s="103"/>
      <c r="C36" s="130" t="s">
        <v>36</v>
      </c>
      <c r="D36" s="103"/>
      <c r="E36" s="103"/>
      <c r="F36" s="103"/>
      <c r="G36" s="103"/>
      <c r="H36" s="103"/>
      <c r="I36" s="103"/>
      <c r="J36" s="103"/>
      <c r="K36" s="103"/>
      <c r="R36" s="151"/>
      <c r="S36" s="153"/>
      <c r="T36" s="153"/>
      <c r="U36" s="153"/>
      <c r="V36" s="153"/>
      <c r="W36" s="153"/>
      <c r="X36" s="153"/>
      <c r="Y36" s="153"/>
      <c r="Z36" s="153"/>
      <c r="AA36" s="153"/>
      <c r="AB36" s="153"/>
    </row>
    <row r="37" ht="14.5" spans="2:18">
      <c r="B37" s="103"/>
      <c r="C37" s="93" t="s">
        <v>37</v>
      </c>
      <c r="D37" s="103"/>
      <c r="E37" s="103"/>
      <c r="F37" s="103"/>
      <c r="G37" s="103"/>
      <c r="H37" s="103"/>
      <c r="I37" s="103"/>
      <c r="J37" s="103"/>
      <c r="K37" s="103"/>
      <c r="R37" s="26"/>
    </row>
    <row r="38" ht="14.5" spans="2:18">
      <c r="B38" s="103"/>
      <c r="C38" s="47" t="s">
        <v>38</v>
      </c>
      <c r="D38" s="103"/>
      <c r="E38" s="103"/>
      <c r="F38" s="103"/>
      <c r="G38" s="103"/>
      <c r="H38" s="103"/>
      <c r="I38" s="103"/>
      <c r="J38" s="103"/>
      <c r="K38" s="103"/>
      <c r="R38" s="26"/>
    </row>
    <row r="39" ht="14.5" spans="2:11">
      <c r="B39" s="103"/>
      <c r="C39" s="93" t="s">
        <v>39</v>
      </c>
      <c r="D39" s="103"/>
      <c r="E39" s="103"/>
      <c r="F39" s="103"/>
      <c r="G39" s="103"/>
      <c r="H39" s="103"/>
      <c r="I39" s="103"/>
      <c r="J39" s="103"/>
      <c r="K39" s="103"/>
    </row>
    <row r="40" ht="14.5" spans="2:11">
      <c r="B40" s="103"/>
      <c r="C40" s="93" t="s">
        <v>40</v>
      </c>
      <c r="D40" s="103"/>
      <c r="E40" s="103"/>
      <c r="F40" s="103"/>
      <c r="G40" s="103"/>
      <c r="H40" s="103"/>
      <c r="I40" s="103"/>
      <c r="J40" s="103"/>
      <c r="K40" s="103"/>
    </row>
    <row r="41" ht="14.5" spans="2:11">
      <c r="B41" s="103" t="s">
        <v>31</v>
      </c>
      <c r="C41" s="103"/>
      <c r="D41" s="93" t="s">
        <v>41</v>
      </c>
      <c r="E41" s="103"/>
      <c r="F41" s="103"/>
      <c r="G41" s="103"/>
      <c r="H41" s="103"/>
      <c r="I41" s="103"/>
      <c r="J41" s="103"/>
      <c r="K41" s="103"/>
    </row>
    <row r="42" ht="14.5" spans="2:11">
      <c r="B42" s="103"/>
      <c r="C42" s="93" t="s">
        <v>42</v>
      </c>
      <c r="D42" s="103"/>
      <c r="E42" s="103"/>
      <c r="F42" s="103"/>
      <c r="G42" s="103"/>
      <c r="H42" s="103"/>
      <c r="I42" s="103"/>
      <c r="J42" s="103"/>
      <c r="K42" s="103"/>
    </row>
    <row r="43" ht="14.5" spans="2:11">
      <c r="B43" s="103"/>
      <c r="C43" s="103" t="s">
        <v>43</v>
      </c>
      <c r="D43" s="103"/>
      <c r="E43" s="103"/>
      <c r="F43" s="103"/>
      <c r="G43" s="103"/>
      <c r="H43" s="103"/>
      <c r="I43" s="103"/>
      <c r="J43" s="103"/>
      <c r="K43" s="103"/>
    </row>
    <row r="44" spans="3:11">
      <c r="C44" t="s">
        <v>35</v>
      </c>
      <c r="E44" s="132">
        <v>0.5</v>
      </c>
      <c r="F44" s="132">
        <v>0.5</v>
      </c>
      <c r="G44" s="132">
        <v>0.5</v>
      </c>
      <c r="H44" s="132">
        <v>0.5</v>
      </c>
      <c r="I44" s="132">
        <v>0.5</v>
      </c>
      <c r="J44" s="132">
        <v>0.5</v>
      </c>
      <c r="K44" s="132">
        <v>0.5</v>
      </c>
    </row>
    <row r="62" ht="14.5" spans="1:14">
      <c r="A62" s="45"/>
      <c r="B62" s="103"/>
      <c r="C62" s="103"/>
      <c r="D62" s="133"/>
      <c r="E62" s="103"/>
      <c r="F62" s="103"/>
      <c r="G62" s="103"/>
      <c r="H62" s="103"/>
      <c r="I62" s="103"/>
      <c r="J62" s="103"/>
      <c r="K62" s="103"/>
      <c r="L62" s="45"/>
      <c r="M62" s="45"/>
      <c r="N62" s="45"/>
    </row>
    <row r="63" ht="14.5" spans="1:14">
      <c r="A63" s="125"/>
      <c r="B63" s="125"/>
      <c r="C63" s="125"/>
      <c r="D63" s="125"/>
      <c r="E63" s="134"/>
      <c r="F63" s="134"/>
      <c r="G63" s="134"/>
      <c r="H63" s="134"/>
      <c r="I63" s="134"/>
      <c r="J63" s="134"/>
      <c r="K63" s="134"/>
      <c r="L63" s="45"/>
      <c r="M63" s="45"/>
      <c r="N63" s="45"/>
    </row>
    <row r="64" spans="1:14">
      <c r="A64" s="45"/>
      <c r="B64" s="45"/>
      <c r="C64" s="45"/>
      <c r="D64" s="45"/>
      <c r="E64" s="45"/>
      <c r="F64" s="45"/>
      <c r="G64" s="45"/>
      <c r="H64" s="45"/>
      <c r="I64" s="45"/>
      <c r="J64" s="45"/>
      <c r="K64" s="45"/>
      <c r="L64" s="45"/>
      <c r="M64" s="45"/>
      <c r="N64" s="45"/>
    </row>
    <row r="65" spans="1:14">
      <c r="A65" s="45"/>
      <c r="B65" s="45"/>
      <c r="C65" s="45"/>
      <c r="D65" s="45"/>
      <c r="E65" s="45"/>
      <c r="F65" s="45"/>
      <c r="G65" s="45"/>
      <c r="H65" s="45"/>
      <c r="I65" s="45"/>
      <c r="J65" s="45"/>
      <c r="K65" s="45"/>
      <c r="L65" s="45"/>
      <c r="M65" s="45"/>
      <c r="N65" s="45"/>
    </row>
    <row r="66" ht="14.5" spans="1:14">
      <c r="A66" s="45"/>
      <c r="B66" s="103"/>
      <c r="C66" s="103"/>
      <c r="D66" s="133"/>
      <c r="E66" s="103"/>
      <c r="F66" s="103"/>
      <c r="G66" s="103"/>
      <c r="H66" s="103"/>
      <c r="I66" s="103"/>
      <c r="J66" s="103"/>
      <c r="K66" s="103"/>
      <c r="L66" s="103"/>
      <c r="M66" s="103"/>
      <c r="N66" s="45"/>
    </row>
    <row r="67" ht="14.5" spans="1:14">
      <c r="A67" s="45"/>
      <c r="B67" s="125"/>
      <c r="C67" s="125"/>
      <c r="D67" s="125"/>
      <c r="E67" s="134"/>
      <c r="F67" s="134"/>
      <c r="G67" s="134"/>
      <c r="H67" s="134"/>
      <c r="I67" s="134"/>
      <c r="J67" s="134"/>
      <c r="K67" s="134"/>
      <c r="L67" s="134"/>
      <c r="M67" s="134"/>
      <c r="N67" s="45"/>
    </row>
    <row r="68" ht="14.5" spans="1:14">
      <c r="A68" s="45"/>
      <c r="B68" s="103"/>
      <c r="C68" s="103"/>
      <c r="D68" s="93"/>
      <c r="E68" s="103"/>
      <c r="F68" s="103"/>
      <c r="G68" s="103"/>
      <c r="H68" s="103"/>
      <c r="I68" s="103"/>
      <c r="J68" s="103"/>
      <c r="K68" s="103"/>
      <c r="L68" s="45"/>
      <c r="M68" s="45"/>
      <c r="N68" s="45"/>
    </row>
    <row r="69" ht="14.5" spans="1:14">
      <c r="A69" s="45"/>
      <c r="B69" s="103"/>
      <c r="C69" s="130"/>
      <c r="D69" s="103"/>
      <c r="E69" s="103"/>
      <c r="F69" s="103"/>
      <c r="G69" s="103"/>
      <c r="H69" s="103"/>
      <c r="I69" s="103"/>
      <c r="J69" s="103"/>
      <c r="K69" s="103"/>
      <c r="L69" s="45"/>
      <c r="M69" s="103"/>
      <c r="N69" s="45"/>
    </row>
    <row r="70" ht="14.5" spans="1:14">
      <c r="A70" s="45"/>
      <c r="B70" s="103"/>
      <c r="C70" s="130"/>
      <c r="D70" s="103"/>
      <c r="E70" s="103"/>
      <c r="F70" s="103"/>
      <c r="G70" s="103"/>
      <c r="H70" s="103"/>
      <c r="I70" s="103"/>
      <c r="J70" s="103"/>
      <c r="K70" s="103"/>
      <c r="L70" s="45"/>
      <c r="M70" s="103"/>
      <c r="N70" s="45"/>
    </row>
    <row r="71" ht="14.5" spans="1:14">
      <c r="A71" s="45"/>
      <c r="B71" s="103"/>
      <c r="C71" s="93"/>
      <c r="D71" s="103"/>
      <c r="E71" s="103"/>
      <c r="F71" s="103"/>
      <c r="G71" s="103"/>
      <c r="H71" s="103"/>
      <c r="I71" s="103"/>
      <c r="J71" s="103"/>
      <c r="K71" s="103"/>
      <c r="L71" s="45"/>
      <c r="M71" s="103"/>
      <c r="N71" s="45"/>
    </row>
    <row r="72" ht="14.5" spans="1:14">
      <c r="A72" s="45"/>
      <c r="B72" s="103"/>
      <c r="C72" s="47"/>
      <c r="D72" s="103"/>
      <c r="E72" s="103"/>
      <c r="F72" s="103"/>
      <c r="G72" s="103"/>
      <c r="H72" s="103"/>
      <c r="I72" s="103"/>
      <c r="J72" s="103"/>
      <c r="K72" s="103"/>
      <c r="L72" s="45"/>
      <c r="M72" s="103"/>
      <c r="N72" s="45"/>
    </row>
    <row r="73" ht="14.5" spans="1:14">
      <c r="A73" s="45"/>
      <c r="B73" s="103"/>
      <c r="C73" s="93"/>
      <c r="D73" s="103"/>
      <c r="E73" s="103"/>
      <c r="F73" s="103"/>
      <c r="G73" s="103"/>
      <c r="H73" s="103"/>
      <c r="I73" s="103"/>
      <c r="J73" s="103"/>
      <c r="K73" s="103"/>
      <c r="L73" s="45"/>
      <c r="M73" s="103"/>
      <c r="N73" s="45"/>
    </row>
    <row r="74" ht="14.5" spans="1:14">
      <c r="A74" s="45"/>
      <c r="B74" s="103"/>
      <c r="C74" s="93"/>
      <c r="D74" s="103"/>
      <c r="E74" s="103"/>
      <c r="F74" s="103"/>
      <c r="G74" s="103"/>
      <c r="H74" s="103"/>
      <c r="I74" s="103"/>
      <c r="J74" s="103"/>
      <c r="K74" s="103"/>
      <c r="L74" s="45"/>
      <c r="M74" s="103"/>
      <c r="N74" s="45"/>
    </row>
    <row r="75" ht="14.5" spans="1:14">
      <c r="A75" s="45"/>
      <c r="B75" s="103"/>
      <c r="C75" s="93"/>
      <c r="D75" s="103"/>
      <c r="E75" s="103"/>
      <c r="F75" s="103"/>
      <c r="G75" s="103"/>
      <c r="H75" s="103"/>
      <c r="I75" s="103"/>
      <c r="J75" s="103"/>
      <c r="K75" s="103"/>
      <c r="L75" s="45"/>
      <c r="M75" s="103"/>
      <c r="N75" s="45"/>
    </row>
    <row r="76" ht="14.5" spans="1:14">
      <c r="A76" s="45"/>
      <c r="B76" s="103"/>
      <c r="C76" s="103"/>
      <c r="D76" s="93"/>
      <c r="E76" s="103"/>
      <c r="F76" s="103"/>
      <c r="G76" s="103"/>
      <c r="H76" s="103"/>
      <c r="I76" s="103"/>
      <c r="J76" s="103"/>
      <c r="K76" s="103"/>
      <c r="L76" s="45"/>
      <c r="M76" s="45"/>
      <c r="N76" s="45"/>
    </row>
    <row r="77" ht="14.5" spans="1:14">
      <c r="A77" s="45"/>
      <c r="B77" s="103"/>
      <c r="C77" s="103"/>
      <c r="D77" s="103"/>
      <c r="E77" s="103"/>
      <c r="F77" s="103"/>
      <c r="G77" s="103"/>
      <c r="H77" s="103"/>
      <c r="I77" s="103"/>
      <c r="J77" s="103"/>
      <c r="K77" s="103"/>
      <c r="L77" s="45"/>
      <c r="M77" s="103"/>
      <c r="N77" s="45"/>
    </row>
    <row r="78" ht="14.5" spans="1:14">
      <c r="A78" s="45"/>
      <c r="B78" s="103"/>
      <c r="C78" s="93"/>
      <c r="D78" s="103"/>
      <c r="E78" s="103"/>
      <c r="F78" s="103"/>
      <c r="G78" s="103"/>
      <c r="H78" s="103"/>
      <c r="I78" s="103"/>
      <c r="J78" s="103"/>
      <c r="K78" s="103"/>
      <c r="L78" s="45"/>
      <c r="M78" s="103"/>
      <c r="N78" s="45"/>
    </row>
    <row r="79" spans="1:14">
      <c r="A79" s="45"/>
      <c r="B79" s="45"/>
      <c r="C79" s="45"/>
      <c r="D79" s="45"/>
      <c r="E79" s="45"/>
      <c r="F79" s="45"/>
      <c r="G79" s="45"/>
      <c r="H79" s="45"/>
      <c r="I79" s="45"/>
      <c r="J79" s="45"/>
      <c r="K79" s="45"/>
      <c r="L79" s="45"/>
      <c r="M79" s="45"/>
      <c r="N79" s="45"/>
    </row>
    <row r="80" spans="1:14">
      <c r="A80" s="45"/>
      <c r="B80" s="45"/>
      <c r="C80" s="45"/>
      <c r="D80" s="45"/>
      <c r="E80" s="45"/>
      <c r="F80" s="45"/>
      <c r="G80" s="45"/>
      <c r="H80" s="45"/>
      <c r="I80" s="45"/>
      <c r="J80" s="45"/>
      <c r="K80" s="45"/>
      <c r="L80" s="45"/>
      <c r="M80" s="45"/>
      <c r="N80" s="45"/>
    </row>
    <row r="81" spans="1:14">
      <c r="A81" s="45"/>
      <c r="B81" s="45"/>
      <c r="C81" s="45"/>
      <c r="D81" s="45"/>
      <c r="E81" s="45"/>
      <c r="F81" s="45"/>
      <c r="G81" s="45"/>
      <c r="H81" s="45"/>
      <c r="I81" s="45"/>
      <c r="J81" s="45"/>
      <c r="K81" s="45"/>
      <c r="L81" s="45"/>
      <c r="M81" s="45"/>
      <c r="N81" s="45"/>
    </row>
    <row r="82" spans="1:14">
      <c r="A82" s="45"/>
      <c r="B82" s="45"/>
      <c r="C82" s="45"/>
      <c r="D82" s="45"/>
      <c r="E82" s="45"/>
      <c r="F82" s="45"/>
      <c r="G82" s="45"/>
      <c r="H82" s="45"/>
      <c r="I82" s="45"/>
      <c r="J82" s="45"/>
      <c r="K82" s="45"/>
      <c r="L82" s="45"/>
      <c r="M82" s="45"/>
      <c r="N82" s="45"/>
    </row>
    <row r="83" spans="1:14">
      <c r="A83" s="45"/>
      <c r="B83" s="45"/>
      <c r="C83" s="45"/>
      <c r="D83" s="45"/>
      <c r="E83" s="45"/>
      <c r="F83" s="45"/>
      <c r="G83" s="45"/>
      <c r="H83" s="45"/>
      <c r="I83" s="45"/>
      <c r="J83" s="45"/>
      <c r="K83" s="45"/>
      <c r="L83" s="45"/>
      <c r="M83" s="45"/>
      <c r="N83" s="45"/>
    </row>
    <row r="84" spans="1:14">
      <c r="A84" s="45"/>
      <c r="B84" s="45"/>
      <c r="C84" s="45"/>
      <c r="D84" s="45"/>
      <c r="E84" s="45"/>
      <c r="F84" s="45"/>
      <c r="G84" s="45"/>
      <c r="H84" s="45"/>
      <c r="I84" s="45"/>
      <c r="J84" s="45"/>
      <c r="K84" s="45"/>
      <c r="L84" s="45"/>
      <c r="M84" s="45"/>
      <c r="N84" s="45"/>
    </row>
    <row r="85" spans="1:14">
      <c r="A85" s="45"/>
      <c r="B85" s="45"/>
      <c r="C85" s="45"/>
      <c r="D85" s="45"/>
      <c r="E85" s="45"/>
      <c r="F85" s="45"/>
      <c r="G85" s="45"/>
      <c r="H85" s="45"/>
      <c r="I85" s="45"/>
      <c r="J85" s="45"/>
      <c r="K85" s="45"/>
      <c r="L85" s="45"/>
      <c r="M85" s="45"/>
      <c r="N85" s="45"/>
    </row>
    <row r="86" ht="14.5" spans="1:14">
      <c r="A86" s="45"/>
      <c r="B86" s="103"/>
      <c r="C86" s="103"/>
      <c r="D86" s="133"/>
      <c r="E86" s="103"/>
      <c r="F86" s="103"/>
      <c r="G86" s="103"/>
      <c r="H86" s="103"/>
      <c r="I86" s="103"/>
      <c r="J86" s="103"/>
      <c r="K86" s="103"/>
      <c r="L86" s="45"/>
      <c r="M86" s="45"/>
      <c r="N86" s="45"/>
    </row>
    <row r="87" ht="14.5" spans="1:14">
      <c r="A87" s="45"/>
      <c r="B87" s="125"/>
      <c r="C87" s="125"/>
      <c r="D87" s="125"/>
      <c r="E87" s="134"/>
      <c r="F87" s="134"/>
      <c r="G87" s="134"/>
      <c r="H87" s="134"/>
      <c r="I87" s="134"/>
      <c r="J87" s="134"/>
      <c r="K87" s="134"/>
      <c r="L87" s="45"/>
      <c r="M87" s="45"/>
      <c r="N87" s="45"/>
    </row>
    <row r="88" ht="14.5" spans="1:14">
      <c r="A88" s="45"/>
      <c r="B88" s="103"/>
      <c r="C88" s="103"/>
      <c r="D88" s="93"/>
      <c r="E88" s="103"/>
      <c r="F88" s="103"/>
      <c r="G88" s="103"/>
      <c r="H88" s="103"/>
      <c r="I88" s="103"/>
      <c r="J88" s="103"/>
      <c r="K88" s="103"/>
      <c r="L88" s="45"/>
      <c r="M88" s="45"/>
      <c r="N88" s="45"/>
    </row>
    <row r="89" ht="14.5" spans="1:14">
      <c r="A89" s="45"/>
      <c r="B89" s="103"/>
      <c r="C89" s="130"/>
      <c r="D89" s="103"/>
      <c r="E89" s="103"/>
      <c r="F89" s="103"/>
      <c r="G89" s="103"/>
      <c r="H89" s="103"/>
      <c r="I89" s="103"/>
      <c r="J89" s="103"/>
      <c r="K89" s="103"/>
      <c r="L89" s="45"/>
      <c r="M89" s="45"/>
      <c r="N89" s="45"/>
    </row>
    <row r="90" ht="14.5" spans="1:14">
      <c r="A90" s="45"/>
      <c r="B90" s="103"/>
      <c r="C90" s="130"/>
      <c r="D90" s="103"/>
      <c r="E90" s="103"/>
      <c r="F90" s="103"/>
      <c r="G90" s="103"/>
      <c r="H90" s="103"/>
      <c r="I90" s="103"/>
      <c r="J90" s="103"/>
      <c r="K90" s="103"/>
      <c r="L90" s="45"/>
      <c r="M90" s="45"/>
      <c r="N90" s="45"/>
    </row>
    <row r="91" ht="14.5" spans="1:14">
      <c r="A91" s="45"/>
      <c r="B91" s="103"/>
      <c r="C91" s="93"/>
      <c r="D91" s="103"/>
      <c r="E91" s="103"/>
      <c r="F91" s="103"/>
      <c r="G91" s="103"/>
      <c r="H91" s="103"/>
      <c r="I91" s="103"/>
      <c r="J91" s="103"/>
      <c r="K91" s="103"/>
      <c r="L91" s="45"/>
      <c r="M91" s="45"/>
      <c r="N91" s="45"/>
    </row>
    <row r="92" ht="14.5" spans="1:14">
      <c r="A92" s="45"/>
      <c r="B92" s="103"/>
      <c r="C92" s="47"/>
      <c r="D92" s="103"/>
      <c r="E92" s="103"/>
      <c r="F92" s="103"/>
      <c r="G92" s="103"/>
      <c r="H92" s="103"/>
      <c r="I92" s="103"/>
      <c r="J92" s="103"/>
      <c r="K92" s="103"/>
      <c r="L92" s="45"/>
      <c r="M92" s="45"/>
      <c r="N92" s="45"/>
    </row>
    <row r="93" ht="14.5" spans="1:14">
      <c r="A93" s="45"/>
      <c r="B93" s="103"/>
      <c r="C93" s="93"/>
      <c r="D93" s="103"/>
      <c r="E93" s="103"/>
      <c r="F93" s="103"/>
      <c r="G93" s="103"/>
      <c r="H93" s="103"/>
      <c r="I93" s="103"/>
      <c r="J93" s="103"/>
      <c r="K93" s="103"/>
      <c r="L93" s="45"/>
      <c r="M93" s="45"/>
      <c r="N93" s="45"/>
    </row>
    <row r="94" ht="14.5" spans="1:14">
      <c r="A94" s="45"/>
      <c r="B94" s="103"/>
      <c r="C94" s="93"/>
      <c r="D94" s="103"/>
      <c r="E94" s="103"/>
      <c r="F94" s="103"/>
      <c r="G94" s="103"/>
      <c r="H94" s="103"/>
      <c r="I94" s="103"/>
      <c r="J94" s="103"/>
      <c r="K94" s="103"/>
      <c r="L94" s="45"/>
      <c r="M94" s="45"/>
      <c r="N94" s="45"/>
    </row>
    <row r="95" ht="14.5" spans="1:14">
      <c r="A95" s="45"/>
      <c r="B95" s="103"/>
      <c r="C95" s="93"/>
      <c r="D95" s="103"/>
      <c r="E95" s="103"/>
      <c r="F95" s="103"/>
      <c r="G95" s="103"/>
      <c r="H95" s="103"/>
      <c r="I95" s="103"/>
      <c r="J95" s="103"/>
      <c r="K95" s="103"/>
      <c r="L95" s="45"/>
      <c r="M95" s="45"/>
      <c r="N95" s="45"/>
    </row>
    <row r="96" ht="14.5" spans="1:14">
      <c r="A96" s="45"/>
      <c r="B96" s="103"/>
      <c r="C96" s="103"/>
      <c r="D96" s="93"/>
      <c r="E96" s="103"/>
      <c r="F96" s="103"/>
      <c r="G96" s="103"/>
      <c r="H96" s="103"/>
      <c r="I96" s="103"/>
      <c r="J96" s="103"/>
      <c r="K96" s="103"/>
      <c r="L96" s="45"/>
      <c r="M96" s="45"/>
      <c r="N96" s="45"/>
    </row>
    <row r="97" ht="14.5" spans="1:14">
      <c r="A97" s="45"/>
      <c r="B97" s="103"/>
      <c r="C97" s="103"/>
      <c r="D97" s="103"/>
      <c r="E97" s="103"/>
      <c r="F97" s="103"/>
      <c r="G97" s="103"/>
      <c r="H97" s="103"/>
      <c r="I97" s="103"/>
      <c r="J97" s="103"/>
      <c r="K97" s="103"/>
      <c r="L97" s="45"/>
      <c r="M97" s="45"/>
      <c r="N97" s="45"/>
    </row>
    <row r="98" ht="14.5" spans="1:14">
      <c r="A98" s="45"/>
      <c r="B98" s="103"/>
      <c r="C98" s="93"/>
      <c r="D98" s="103"/>
      <c r="E98" s="103"/>
      <c r="F98" s="103"/>
      <c r="G98" s="103"/>
      <c r="H98" s="103"/>
      <c r="I98" s="103"/>
      <c r="J98" s="103"/>
      <c r="K98" s="103"/>
      <c r="L98" s="45"/>
      <c r="M98" s="45"/>
      <c r="N98" s="45"/>
    </row>
  </sheetData>
  <hyperlinks>
    <hyperlink ref="T1" r:id="rId3" location="b0250" display="Mapping Canadian energy flow from primary fuel to end use - ScienceDirect"/>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23"/>
  <sheetViews>
    <sheetView zoomScale="70" zoomScaleNormal="70" workbookViewId="0">
      <selection activeCell="K22" sqref="K22"/>
    </sheetView>
  </sheetViews>
  <sheetFormatPr defaultColWidth="9" defaultRowHeight="12.5"/>
  <cols>
    <col min="3" max="3" width="14.8181818181818" customWidth="1"/>
    <col min="4" max="4" width="15.1818181818182" customWidth="1"/>
    <col min="5" max="5" width="12.8181818181818" customWidth="1"/>
    <col min="8" max="10" width="8.72727272727273"/>
    <col min="12" max="12" width="14.8181818181818" customWidth="1"/>
    <col min="13" max="13" width="26.1818181818182" customWidth="1"/>
    <col min="17" max="17" width="9.72727272727273" customWidth="1"/>
  </cols>
  <sheetData>
    <row r="1" spans="9:10">
      <c r="I1" s="45"/>
      <c r="J1" s="45"/>
    </row>
    <row r="2" spans="9:10">
      <c r="I2" s="45"/>
      <c r="J2" s="45"/>
    </row>
    <row r="3" ht="14.5" spans="3:17">
      <c r="C3" s="70"/>
      <c r="D3" s="70"/>
      <c r="E3" s="70" t="s">
        <v>5</v>
      </c>
      <c r="F3" s="70"/>
      <c r="G3" s="70"/>
      <c r="H3" s="70"/>
      <c r="I3" s="103"/>
      <c r="J3" s="103"/>
      <c r="K3" s="110" t="s">
        <v>4</v>
      </c>
      <c r="L3" s="110"/>
      <c r="M3" s="110"/>
      <c r="N3" s="110"/>
      <c r="O3" s="110"/>
      <c r="P3" s="110"/>
      <c r="Q3" s="110"/>
    </row>
    <row r="4" ht="26.75" spans="3:27">
      <c r="C4" s="101" t="s">
        <v>7</v>
      </c>
      <c r="D4" s="101" t="s">
        <v>15</v>
      </c>
      <c r="E4" s="101" t="s">
        <v>16</v>
      </c>
      <c r="F4" s="101" t="s">
        <v>30</v>
      </c>
      <c r="G4" s="102" t="s">
        <v>51</v>
      </c>
      <c r="H4" s="102" t="s">
        <v>52</v>
      </c>
      <c r="I4" s="111"/>
      <c r="J4" s="111"/>
      <c r="K4" s="112" t="s">
        <v>6</v>
      </c>
      <c r="L4" s="112" t="s">
        <v>7</v>
      </c>
      <c r="M4" s="112" t="s">
        <v>8</v>
      </c>
      <c r="N4" s="112" t="s">
        <v>9</v>
      </c>
      <c r="O4" s="112" t="s">
        <v>10</v>
      </c>
      <c r="P4" s="112" t="s">
        <v>11</v>
      </c>
      <c r="Q4" s="112" t="s">
        <v>12</v>
      </c>
      <c r="V4" s="42"/>
      <c r="W4" s="42"/>
      <c r="X4" s="42"/>
      <c r="Y4" s="42"/>
      <c r="Z4" s="42"/>
      <c r="AA4" s="42"/>
    </row>
    <row r="5" ht="14.5" spans="3:27">
      <c r="C5" s="93" t="s">
        <v>53</v>
      </c>
      <c r="D5" s="103" t="s">
        <v>54</v>
      </c>
      <c r="E5" s="93" t="s">
        <v>39</v>
      </c>
      <c r="F5" s="103">
        <v>1</v>
      </c>
      <c r="G5" s="104"/>
      <c r="H5" s="105">
        <v>1</v>
      </c>
      <c r="I5" s="113"/>
      <c r="J5" s="103"/>
      <c r="K5" s="110" t="s">
        <v>55</v>
      </c>
      <c r="L5" s="114" t="s">
        <v>56</v>
      </c>
      <c r="M5" s="110" t="s">
        <v>57</v>
      </c>
      <c r="N5" s="110" t="s">
        <v>27</v>
      </c>
      <c r="O5" s="114" t="s">
        <v>58</v>
      </c>
      <c r="P5" s="110" t="s">
        <v>59</v>
      </c>
      <c r="Q5" s="110"/>
      <c r="V5" s="42"/>
      <c r="W5" s="42"/>
      <c r="X5" s="42"/>
      <c r="Y5" s="42"/>
      <c r="Z5" s="42"/>
      <c r="AA5" s="42"/>
    </row>
    <row r="6" ht="14.5" spans="3:27">
      <c r="C6" s="93" t="s">
        <v>60</v>
      </c>
      <c r="D6" s="106" t="s">
        <v>61</v>
      </c>
      <c r="E6" s="93" t="s">
        <v>37</v>
      </c>
      <c r="F6" s="103">
        <v>1</v>
      </c>
      <c r="G6" s="104"/>
      <c r="H6" s="105">
        <v>1</v>
      </c>
      <c r="I6" s="115"/>
      <c r="J6" s="103"/>
      <c r="K6" s="110"/>
      <c r="L6" s="93" t="s">
        <v>62</v>
      </c>
      <c r="M6" s="116"/>
      <c r="N6" s="116" t="s">
        <v>27</v>
      </c>
      <c r="O6" s="116" t="s">
        <v>28</v>
      </c>
      <c r="P6" s="116"/>
      <c r="Q6" s="110"/>
      <c r="V6" s="42"/>
      <c r="W6" s="109"/>
      <c r="X6" s="109"/>
      <c r="Y6" s="109"/>
      <c r="Z6" s="109"/>
      <c r="AA6" s="42"/>
    </row>
    <row r="7" ht="14.5" spans="3:27">
      <c r="C7" s="103" t="s">
        <v>63</v>
      </c>
      <c r="D7" s="103" t="s">
        <v>61</v>
      </c>
      <c r="E7" s="103" t="s">
        <v>43</v>
      </c>
      <c r="F7" s="103">
        <v>1</v>
      </c>
      <c r="G7" s="103"/>
      <c r="H7" s="105">
        <v>1</v>
      </c>
      <c r="I7" s="106"/>
      <c r="J7" s="103"/>
      <c r="K7" s="110"/>
      <c r="L7" s="47" t="s">
        <v>64</v>
      </c>
      <c r="M7" s="116"/>
      <c r="N7" s="116" t="s">
        <v>27</v>
      </c>
      <c r="O7" s="116" t="s">
        <v>28</v>
      </c>
      <c r="P7" s="116"/>
      <c r="Q7" s="110"/>
      <c r="V7" s="42"/>
      <c r="W7" s="42"/>
      <c r="X7" s="42"/>
      <c r="Y7" s="42"/>
      <c r="Z7" s="42"/>
      <c r="AA7" s="42"/>
    </row>
    <row r="8" ht="14.5" spans="3:27">
      <c r="C8" s="103" t="s">
        <v>65</v>
      </c>
      <c r="D8" s="103" t="s">
        <v>66</v>
      </c>
      <c r="E8" s="103" t="s">
        <v>36</v>
      </c>
      <c r="F8" s="103">
        <v>1</v>
      </c>
      <c r="G8" s="103"/>
      <c r="H8" s="105">
        <v>1</v>
      </c>
      <c r="I8" s="117"/>
      <c r="J8" s="70"/>
      <c r="K8" s="110"/>
      <c r="L8" s="93" t="s">
        <v>67</v>
      </c>
      <c r="M8" s="116"/>
      <c r="N8" s="116" t="s">
        <v>27</v>
      </c>
      <c r="O8" s="116" t="s">
        <v>28</v>
      </c>
      <c r="P8" s="116"/>
      <c r="Q8" s="110"/>
      <c r="V8" s="42"/>
      <c r="W8" s="109"/>
      <c r="X8" s="109"/>
      <c r="Y8" s="109"/>
      <c r="Z8" s="109"/>
      <c r="AA8" s="42"/>
    </row>
    <row r="9" ht="14.5" spans="3:27">
      <c r="C9" s="47" t="s">
        <v>64</v>
      </c>
      <c r="D9" s="93" t="s">
        <v>68</v>
      </c>
      <c r="E9" s="45" t="s">
        <v>38</v>
      </c>
      <c r="F9" s="103">
        <v>1</v>
      </c>
      <c r="G9" s="103"/>
      <c r="H9" s="105">
        <v>1</v>
      </c>
      <c r="I9" s="117"/>
      <c r="J9" s="70"/>
      <c r="K9" s="110"/>
      <c r="L9" s="93" t="s">
        <v>53</v>
      </c>
      <c r="M9" s="118" t="s">
        <v>69</v>
      </c>
      <c r="N9" s="118" t="s">
        <v>27</v>
      </c>
      <c r="O9" s="118" t="s">
        <v>28</v>
      </c>
      <c r="P9" s="26"/>
      <c r="Q9" s="110"/>
      <c r="V9" s="42"/>
      <c r="W9" s="109"/>
      <c r="X9" s="109"/>
      <c r="Y9" s="109"/>
      <c r="Z9" s="109"/>
      <c r="AA9" s="42"/>
    </row>
    <row r="10" ht="14.5" spans="3:27">
      <c r="C10" s="93" t="s">
        <v>67</v>
      </c>
      <c r="D10" s="107" t="s">
        <v>70</v>
      </c>
      <c r="E10" s="103" t="s">
        <v>40</v>
      </c>
      <c r="F10" s="103">
        <v>1</v>
      </c>
      <c r="G10" s="103"/>
      <c r="H10" s="105">
        <v>1</v>
      </c>
      <c r="I10" s="117"/>
      <c r="J10" s="70"/>
      <c r="K10" s="110"/>
      <c r="L10" s="93" t="s">
        <v>60</v>
      </c>
      <c r="N10" s="118" t="s">
        <v>27</v>
      </c>
      <c r="O10" s="118" t="s">
        <v>28</v>
      </c>
      <c r="Q10" s="110"/>
      <c r="V10" s="42"/>
      <c r="W10" s="109"/>
      <c r="X10" s="109"/>
      <c r="Y10" s="109"/>
      <c r="Z10" s="109"/>
      <c r="AA10" s="42"/>
    </row>
    <row r="11" ht="14.5" spans="3:27">
      <c r="C11" s="93" t="s">
        <v>62</v>
      </c>
      <c r="D11" s="47" t="s">
        <v>71</v>
      </c>
      <c r="E11" s="45" t="s">
        <v>42</v>
      </c>
      <c r="F11" s="103">
        <v>1</v>
      </c>
      <c r="G11" s="103"/>
      <c r="H11" s="105">
        <v>1</v>
      </c>
      <c r="I11" s="117"/>
      <c r="J11" s="70"/>
      <c r="K11" s="110"/>
      <c r="L11" s="70" t="s">
        <v>65</v>
      </c>
      <c r="M11" s="110"/>
      <c r="N11" s="110" t="s">
        <v>27</v>
      </c>
      <c r="O11" s="110" t="s">
        <v>28</v>
      </c>
      <c r="P11" s="114" t="s">
        <v>72</v>
      </c>
      <c r="Q11" s="110"/>
      <c r="V11" s="42"/>
      <c r="W11" s="42"/>
      <c r="X11" s="42"/>
      <c r="Y11" s="42"/>
      <c r="Z11" s="42"/>
      <c r="AA11" s="42"/>
    </row>
    <row r="12" ht="14.5" spans="3:27">
      <c r="C12" s="93" t="s">
        <v>56</v>
      </c>
      <c r="D12" s="93" t="s">
        <v>73</v>
      </c>
      <c r="E12" s="103" t="s">
        <v>35</v>
      </c>
      <c r="F12" s="103">
        <v>1</v>
      </c>
      <c r="G12" s="104"/>
      <c r="H12" s="108">
        <v>31.54</v>
      </c>
      <c r="I12" s="117"/>
      <c r="J12" s="70"/>
      <c r="K12" s="118"/>
      <c r="L12" s="119" t="s">
        <v>63</v>
      </c>
      <c r="M12" s="120"/>
      <c r="N12" s="120" t="s">
        <v>27</v>
      </c>
      <c r="O12" s="120" t="s">
        <v>28</v>
      </c>
      <c r="P12" s="120"/>
      <c r="Q12" s="118"/>
      <c r="V12" s="42"/>
      <c r="W12" s="42"/>
      <c r="X12" s="42"/>
      <c r="Y12" s="42"/>
      <c r="Z12" s="42"/>
      <c r="AA12" s="42"/>
    </row>
    <row r="13" ht="14.5" spans="3:27">
      <c r="C13" s="103"/>
      <c r="D13" s="103"/>
      <c r="E13" s="93"/>
      <c r="F13" s="103"/>
      <c r="G13" s="104"/>
      <c r="H13" s="45"/>
      <c r="I13" s="70"/>
      <c r="J13" s="70"/>
      <c r="K13" s="118"/>
      <c r="P13" s="70"/>
      <c r="Q13" s="118"/>
      <c r="V13" s="42"/>
      <c r="W13" s="42"/>
      <c r="X13" s="42"/>
      <c r="Y13" s="42"/>
      <c r="Z13" s="42"/>
      <c r="AA13" s="42"/>
    </row>
    <row r="14" ht="14.5" spans="3:27">
      <c r="C14" s="43"/>
      <c r="D14" s="109"/>
      <c r="E14" s="43"/>
      <c r="F14" s="42"/>
      <c r="G14" s="42"/>
      <c r="H14" s="42"/>
      <c r="I14" s="42"/>
      <c r="J14" s="70"/>
      <c r="K14" s="118"/>
      <c r="Q14" s="121"/>
      <c r="V14" s="42"/>
      <c r="W14" s="42"/>
      <c r="X14" s="42"/>
      <c r="Y14" s="42"/>
      <c r="Z14" s="42"/>
      <c r="AA14" s="42"/>
    </row>
    <row r="15" ht="14.5" spans="3:27">
      <c r="C15" s="103"/>
      <c r="D15" s="109"/>
      <c r="E15" s="103"/>
      <c r="F15" s="109"/>
      <c r="G15" s="42"/>
      <c r="H15" s="42"/>
      <c r="I15" s="42"/>
      <c r="J15" s="70"/>
      <c r="K15" s="121"/>
      <c r="L15" s="103"/>
      <c r="M15" s="122"/>
      <c r="N15" s="122"/>
      <c r="O15" s="110"/>
      <c r="Q15" s="26"/>
      <c r="V15" s="42"/>
      <c r="W15" s="42"/>
      <c r="X15" s="42"/>
      <c r="Y15" s="42"/>
      <c r="Z15" s="42"/>
      <c r="AA15" s="42"/>
    </row>
    <row r="16" ht="14.5" spans="3:27">
      <c r="C16" s="103"/>
      <c r="D16" s="107"/>
      <c r="E16" s="103"/>
      <c r="F16" s="45"/>
      <c r="G16" s="45"/>
      <c r="H16" s="45"/>
      <c r="I16" s="42"/>
      <c r="J16" s="42"/>
      <c r="K16" s="42"/>
      <c r="L16" s="103"/>
      <c r="M16" s="122"/>
      <c r="N16" s="122"/>
      <c r="O16" s="110"/>
      <c r="V16" s="42"/>
      <c r="W16" s="42"/>
      <c r="X16" s="42"/>
      <c r="Y16" s="42"/>
      <c r="Z16" s="42"/>
      <c r="AA16" s="42"/>
    </row>
    <row r="17" ht="14.5" spans="3:27">
      <c r="C17" s="103"/>
      <c r="D17" s="103"/>
      <c r="E17" s="103"/>
      <c r="F17" s="45"/>
      <c r="G17" s="45"/>
      <c r="H17" s="45"/>
      <c r="I17" s="45"/>
      <c r="J17" s="42"/>
      <c r="K17" s="42"/>
      <c r="L17" s="103"/>
      <c r="M17" s="122"/>
      <c r="N17" s="122"/>
      <c r="O17" s="110"/>
      <c r="V17" s="42"/>
      <c r="W17" s="42"/>
      <c r="X17" s="42"/>
      <c r="Y17" s="42"/>
      <c r="Z17" s="42"/>
      <c r="AA17" s="42"/>
    </row>
    <row r="18" ht="14.5" spans="3:27">
      <c r="C18" s="103"/>
      <c r="D18" s="103"/>
      <c r="E18" s="103"/>
      <c r="F18" s="45"/>
      <c r="G18" s="45"/>
      <c r="H18" s="45"/>
      <c r="I18" s="45"/>
      <c r="J18" s="42"/>
      <c r="K18" s="42"/>
      <c r="L18" s="103"/>
      <c r="M18" s="122"/>
      <c r="N18" s="122"/>
      <c r="O18" s="110"/>
      <c r="V18" s="42"/>
      <c r="W18" s="42"/>
      <c r="X18" s="42"/>
      <c r="Y18" s="42"/>
      <c r="Z18" s="42"/>
      <c r="AA18" s="42"/>
    </row>
    <row r="19" spans="3:14">
      <c r="C19" s="45"/>
      <c r="D19" s="45"/>
      <c r="E19" s="45"/>
      <c r="F19" s="45"/>
      <c r="G19" s="45"/>
      <c r="H19" s="45"/>
      <c r="I19" s="45"/>
      <c r="J19" s="45"/>
      <c r="K19" s="45"/>
      <c r="L19" s="45"/>
      <c r="M19" s="42"/>
      <c r="N19" s="42"/>
    </row>
    <row r="20" spans="3:14">
      <c r="C20" s="42"/>
      <c r="D20" s="42"/>
      <c r="E20" s="42"/>
      <c r="F20" s="42"/>
      <c r="G20" s="42"/>
      <c r="H20" s="42"/>
      <c r="I20" s="45"/>
      <c r="J20" s="45"/>
      <c r="K20" s="45"/>
      <c r="L20" s="45"/>
      <c r="M20" s="42"/>
      <c r="N20" s="42"/>
    </row>
    <row r="21" spans="9:14">
      <c r="I21" s="42"/>
      <c r="J21" s="45"/>
      <c r="K21" s="45"/>
      <c r="L21" s="45"/>
      <c r="M21" s="42"/>
      <c r="N21" s="42"/>
    </row>
    <row r="22" spans="10:14">
      <c r="J22" s="45"/>
      <c r="K22" s="45"/>
      <c r="L22" s="42"/>
      <c r="M22" s="42"/>
      <c r="N22" s="42"/>
    </row>
    <row r="23" spans="10:11">
      <c r="J23" s="42"/>
      <c r="K23" s="42"/>
    </row>
  </sheetData>
  <conditionalFormatting sqref="G5:G6">
    <cfRule type="iconSet" priority="2">
      <iconSet iconSet="3Arrows">
        <cfvo type="percent" val="0"/>
        <cfvo type="percent" val="33"/>
        <cfvo type="percent" val="67"/>
      </iconSet>
    </cfRule>
  </conditionalFormatting>
  <conditionalFormatting sqref="G12:G13">
    <cfRule type="iconSet" priority="1">
      <iconSet iconSet="3Arrows">
        <cfvo type="percent" val="0"/>
        <cfvo type="percent" val="33"/>
        <cfvo type="percent" val="67"/>
      </iconSet>
    </cfRule>
  </conditionalFormatting>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V46"/>
  <sheetViews>
    <sheetView zoomScale="78" zoomScaleNormal="78" workbookViewId="0">
      <selection activeCell="K21" sqref="K21"/>
    </sheetView>
  </sheetViews>
  <sheetFormatPr defaultColWidth="9" defaultRowHeight="12.5"/>
  <cols>
    <col min="3" max="3" width="15.7272727272727" customWidth="1"/>
    <col min="4" max="4" width="10.5454545454545" customWidth="1"/>
    <col min="5" max="5" width="12.8181818181818"/>
    <col min="6" max="6" width="12" customWidth="1"/>
  </cols>
  <sheetData>
    <row r="4" ht="13" spans="3:11">
      <c r="C4" s="27" t="s">
        <v>5</v>
      </c>
      <c r="D4" s="27"/>
      <c r="E4" s="28"/>
      <c r="J4" s="27"/>
      <c r="K4" s="28"/>
    </row>
    <row r="5" ht="14.5" spans="2:12">
      <c r="B5" s="85" t="s">
        <v>14</v>
      </c>
      <c r="C5" s="85" t="s">
        <v>74</v>
      </c>
      <c r="D5" s="85" t="s">
        <v>75</v>
      </c>
      <c r="E5" s="86">
        <v>2020</v>
      </c>
      <c r="F5" s="83" t="s">
        <v>17</v>
      </c>
      <c r="G5" s="83" t="s">
        <v>18</v>
      </c>
      <c r="H5" s="83" t="s">
        <v>19</v>
      </c>
      <c r="I5" s="83" t="s">
        <v>20</v>
      </c>
      <c r="J5" s="83" t="s">
        <v>21</v>
      </c>
      <c r="K5" s="83" t="s">
        <v>22</v>
      </c>
      <c r="L5" s="83" t="s">
        <v>23</v>
      </c>
    </row>
    <row r="6" ht="20" spans="2:16">
      <c r="B6" s="87" t="s">
        <v>76</v>
      </c>
      <c r="C6" s="87" t="s">
        <v>77</v>
      </c>
      <c r="D6" s="87" t="s">
        <v>78</v>
      </c>
      <c r="E6" s="88" t="s">
        <v>79</v>
      </c>
      <c r="F6" s="89"/>
      <c r="G6" s="89"/>
      <c r="H6" s="89"/>
      <c r="I6" s="89"/>
      <c r="J6" s="89"/>
      <c r="K6" s="89"/>
      <c r="L6" s="89"/>
      <c r="P6" t="s">
        <v>80</v>
      </c>
    </row>
    <row r="7" spans="2:12">
      <c r="B7" s="90" t="s">
        <v>81</v>
      </c>
      <c r="C7" s="90"/>
      <c r="D7" s="90"/>
      <c r="E7" s="91"/>
      <c r="F7" s="92"/>
      <c r="G7" s="92"/>
      <c r="H7" s="90"/>
      <c r="I7" s="90"/>
      <c r="J7" s="90"/>
      <c r="K7" s="90"/>
      <c r="L7" s="92"/>
    </row>
    <row r="8" ht="14.5" spans="2:22">
      <c r="B8" s="47" t="s">
        <v>82</v>
      </c>
      <c r="C8" s="47" t="s">
        <v>34</v>
      </c>
      <c r="D8" s="47" t="s">
        <v>27</v>
      </c>
      <c r="E8" s="52"/>
      <c r="F8" s="45">
        <f>P8*Demands!P13</f>
        <v>3.2</v>
      </c>
      <c r="G8" s="45">
        <f>Q8*Demands!Q13</f>
        <v>13.2</v>
      </c>
      <c r="H8" s="45">
        <f>R8*Demands!R13</f>
        <v>36.7</v>
      </c>
      <c r="I8" s="45">
        <f>S8*Demands!S13</f>
        <v>4</v>
      </c>
      <c r="J8" s="45">
        <f>T8*Demands!T13</f>
        <v>7.5</v>
      </c>
      <c r="K8" s="45">
        <f>U8*Demands!U13</f>
        <v>13.4</v>
      </c>
      <c r="L8" s="45">
        <f>V8*Demands!V13</f>
        <v>15.1</v>
      </c>
      <c r="P8" s="98">
        <f>DATA_SOURCE!X13</f>
        <v>7.4</v>
      </c>
      <c r="Q8" s="98">
        <f>DATA_SOURCE!AW13</f>
        <v>34.2</v>
      </c>
      <c r="R8" s="98">
        <f>DATA_SOURCE!BV13</f>
        <v>60</v>
      </c>
      <c r="S8" s="98">
        <f>DATA_SOURCE!CU13</f>
        <v>24.9</v>
      </c>
      <c r="T8" s="98">
        <f>DATA_SOURCE!DT13</f>
        <v>74.5</v>
      </c>
      <c r="U8" s="98">
        <f>DATA_SOURCE!ES13</f>
        <v>56.6</v>
      </c>
      <c r="V8" s="98">
        <f>DATA_SOURCE!FR13</f>
        <v>32.3</v>
      </c>
    </row>
    <row r="9" ht="14.5" spans="2:12">
      <c r="B9" s="47" t="s">
        <v>82</v>
      </c>
      <c r="C9" s="93" t="s">
        <v>41</v>
      </c>
      <c r="D9" s="47" t="s">
        <v>27</v>
      </c>
      <c r="E9" s="52"/>
      <c r="F9" s="45">
        <f>P8*Demands!P14</f>
        <v>4.2</v>
      </c>
      <c r="G9" s="45">
        <f>Q8*Demands!Q14</f>
        <v>21</v>
      </c>
      <c r="H9" s="45">
        <f>R8*Demands!R14</f>
        <v>23.3</v>
      </c>
      <c r="I9" s="45">
        <f>S8*Demands!S14</f>
        <v>20.9</v>
      </c>
      <c r="J9" s="45">
        <f>T8*Demands!T14</f>
        <v>67</v>
      </c>
      <c r="K9" s="45">
        <f>U8*Demands!U14</f>
        <v>43.2</v>
      </c>
      <c r="L9" s="45">
        <f>V8*Demands!V14</f>
        <v>17.2</v>
      </c>
    </row>
    <row r="10" ht="14.5" spans="2:12">
      <c r="B10" s="45"/>
      <c r="C10" s="93"/>
      <c r="D10" s="47"/>
      <c r="E10" s="52"/>
      <c r="F10" s="45"/>
      <c r="G10" s="45"/>
      <c r="H10" s="47"/>
      <c r="I10" s="47"/>
      <c r="J10" s="99"/>
      <c r="K10" s="100"/>
      <c r="L10" s="45"/>
    </row>
    <row r="11" spans="2:12">
      <c r="B11" s="47"/>
      <c r="C11" s="47"/>
      <c r="D11" s="47"/>
      <c r="E11" s="52"/>
      <c r="F11" s="45"/>
      <c r="G11" s="45"/>
      <c r="H11" s="47"/>
      <c r="I11" s="47"/>
      <c r="J11" s="99"/>
      <c r="K11" s="100"/>
      <c r="L11" s="45"/>
    </row>
    <row r="12" spans="2:16">
      <c r="B12" s="45"/>
      <c r="C12" s="47"/>
      <c r="D12" s="47"/>
      <c r="E12" s="52"/>
      <c r="F12" s="45"/>
      <c r="G12" s="45"/>
      <c r="H12" s="47"/>
      <c r="I12" s="47"/>
      <c r="J12" s="99"/>
      <c r="K12" s="100"/>
      <c r="L12" s="45"/>
      <c r="P12" t="s">
        <v>83</v>
      </c>
    </row>
    <row r="13" ht="14.5" spans="2:22">
      <c r="B13" s="45"/>
      <c r="C13" s="47"/>
      <c r="D13" s="47"/>
      <c r="E13" s="52"/>
      <c r="F13" s="45"/>
      <c r="G13" s="45"/>
      <c r="H13" s="47"/>
      <c r="I13" s="47"/>
      <c r="J13" s="99"/>
      <c r="K13" s="100"/>
      <c r="L13" s="45"/>
      <c r="P13" s="70">
        <f>DATA_SOURCE!X15</f>
        <v>0.432432432432432</v>
      </c>
      <c r="Q13" s="70">
        <f>DATA_SOURCE!AW15</f>
        <v>0.385964912280702</v>
      </c>
      <c r="R13" s="70">
        <f>DATA_SOURCE!BV15</f>
        <v>0.611666666666667</v>
      </c>
      <c r="S13" s="70">
        <f>DATA_SOURCE!CU15</f>
        <v>0.160642570281124</v>
      </c>
      <c r="T13" s="70">
        <f>DATA_SOURCE!DT15</f>
        <v>0.100671140939597</v>
      </c>
      <c r="U13" s="70">
        <f>DATA_SOURCE!ES15</f>
        <v>0.236749116607774</v>
      </c>
      <c r="V13" s="70">
        <f>DATA_SOURCE!FR15</f>
        <v>0.46749226006192</v>
      </c>
    </row>
    <row r="14" ht="14.5" spans="2:22">
      <c r="B14" s="45"/>
      <c r="C14" s="47"/>
      <c r="D14" s="47"/>
      <c r="E14" s="52"/>
      <c r="F14" s="45">
        <f>F9*0.33</f>
        <v>1.386</v>
      </c>
      <c r="G14" s="45">
        <f t="shared" ref="G14:L14" si="0">G9*0.33</f>
        <v>6.93</v>
      </c>
      <c r="H14" s="45">
        <f t="shared" si="0"/>
        <v>7.689</v>
      </c>
      <c r="I14" s="45">
        <f t="shared" si="0"/>
        <v>6.897</v>
      </c>
      <c r="J14" s="45">
        <f t="shared" si="0"/>
        <v>22.11</v>
      </c>
      <c r="K14" s="45">
        <f t="shared" si="0"/>
        <v>14.256</v>
      </c>
      <c r="L14" s="45">
        <f t="shared" si="0"/>
        <v>5.676</v>
      </c>
      <c r="P14" s="70">
        <f t="shared" ref="P14:V14" si="1">1-P13</f>
        <v>0.567567567567568</v>
      </c>
      <c r="Q14" s="70">
        <f t="shared" si="1"/>
        <v>0.614035087719298</v>
      </c>
      <c r="R14" s="70">
        <f t="shared" si="1"/>
        <v>0.388333333333333</v>
      </c>
      <c r="S14" s="70">
        <f t="shared" si="1"/>
        <v>0.839357429718876</v>
      </c>
      <c r="T14" s="70">
        <f t="shared" si="1"/>
        <v>0.899328859060403</v>
      </c>
      <c r="U14" s="70">
        <f t="shared" si="1"/>
        <v>0.763250883392226</v>
      </c>
      <c r="V14" s="70">
        <f t="shared" si="1"/>
        <v>0.53250773993808</v>
      </c>
    </row>
    <row r="15" spans="2:11">
      <c r="B15" s="45"/>
      <c r="C15" s="45"/>
      <c r="D15" s="45"/>
      <c r="E15" s="45"/>
      <c r="F15" s="45"/>
      <c r="G15" s="45"/>
      <c r="H15" s="47"/>
      <c r="I15" s="47"/>
      <c r="J15" s="99"/>
      <c r="K15" s="100"/>
    </row>
    <row r="16" spans="2:11">
      <c r="B16" s="45"/>
      <c r="C16" s="45"/>
      <c r="D16" s="45"/>
      <c r="E16" s="45"/>
      <c r="F16" s="45"/>
      <c r="G16" s="45"/>
      <c r="H16" s="47"/>
      <c r="I16" s="47"/>
      <c r="J16" s="99"/>
      <c r="K16" s="100"/>
    </row>
    <row r="17" ht="13" spans="2:11">
      <c r="B17" s="45"/>
      <c r="C17" s="45"/>
      <c r="D17" s="46"/>
      <c r="E17" s="47"/>
      <c r="F17" s="45"/>
      <c r="G17" s="45"/>
      <c r="H17" s="47"/>
      <c r="I17" s="47"/>
      <c r="J17" s="99"/>
      <c r="K17" s="100"/>
    </row>
    <row r="18" ht="13" spans="2:11">
      <c r="B18" s="48"/>
      <c r="C18" s="48"/>
      <c r="D18" s="48"/>
      <c r="E18" s="48"/>
      <c r="F18" s="45"/>
      <c r="G18" s="45"/>
      <c r="H18" s="47"/>
      <c r="I18" s="47"/>
      <c r="J18" s="99"/>
      <c r="K18" s="100"/>
    </row>
    <row r="19" ht="13" spans="2:11">
      <c r="B19" s="54"/>
      <c r="C19" s="54"/>
      <c r="D19" s="94"/>
      <c r="E19" s="54"/>
      <c r="F19" s="54"/>
      <c r="G19" s="45"/>
      <c r="H19" s="47"/>
      <c r="I19" s="47"/>
      <c r="J19" s="99"/>
      <c r="K19" s="100"/>
    </row>
    <row r="20" ht="13" spans="2:11">
      <c r="B20" s="95" t="s">
        <v>14</v>
      </c>
      <c r="C20" s="95" t="s">
        <v>74</v>
      </c>
      <c r="D20" s="95" t="s">
        <v>84</v>
      </c>
      <c r="E20" s="95">
        <v>2020</v>
      </c>
      <c r="F20" s="96" t="s">
        <v>85</v>
      </c>
      <c r="G20" s="45"/>
      <c r="H20" s="47"/>
      <c r="I20" s="47"/>
      <c r="J20" s="99"/>
      <c r="K20" s="100"/>
    </row>
    <row r="21" ht="20" spans="2:11">
      <c r="B21" s="97" t="s">
        <v>76</v>
      </c>
      <c r="C21" s="97" t="s">
        <v>77</v>
      </c>
      <c r="D21" s="97"/>
      <c r="E21" s="97"/>
      <c r="F21" s="54"/>
      <c r="G21" s="45"/>
      <c r="H21" s="47"/>
      <c r="I21" s="47"/>
      <c r="J21" s="99"/>
      <c r="K21" s="100"/>
    </row>
    <row r="22" spans="2:11">
      <c r="B22" s="97" t="s">
        <v>81</v>
      </c>
      <c r="C22" s="97"/>
      <c r="D22" s="97"/>
      <c r="E22" s="97"/>
      <c r="F22" s="54"/>
      <c r="G22" s="45"/>
      <c r="H22" s="47"/>
      <c r="I22" s="47"/>
      <c r="J22" s="99"/>
      <c r="K22" s="100"/>
    </row>
    <row r="23" spans="2:11">
      <c r="B23" s="54" t="s">
        <v>86</v>
      </c>
      <c r="C23" s="47" t="s">
        <v>34</v>
      </c>
      <c r="D23" s="57" t="s">
        <v>87</v>
      </c>
      <c r="E23" s="57">
        <v>0.0941780821917808</v>
      </c>
      <c r="F23" s="54" t="s">
        <v>88</v>
      </c>
      <c r="G23" s="45"/>
      <c r="H23" s="47"/>
      <c r="I23" s="47"/>
      <c r="J23" s="99"/>
      <c r="K23" s="100"/>
    </row>
    <row r="24" spans="2:11">
      <c r="B24" s="54" t="s">
        <v>86</v>
      </c>
      <c r="C24" s="47" t="s">
        <v>34</v>
      </c>
      <c r="D24" s="57" t="s">
        <v>89</v>
      </c>
      <c r="E24" s="57">
        <v>0.102739726027397</v>
      </c>
      <c r="F24" s="54" t="s">
        <v>88</v>
      </c>
      <c r="G24" s="45"/>
      <c r="H24" s="47"/>
      <c r="I24" s="47"/>
      <c r="J24" s="99"/>
      <c r="K24" s="100"/>
    </row>
    <row r="25" spans="2:11">
      <c r="B25" s="54" t="s">
        <v>86</v>
      </c>
      <c r="C25" s="47" t="s">
        <v>34</v>
      </c>
      <c r="D25" s="57" t="s">
        <v>90</v>
      </c>
      <c r="E25" s="57">
        <v>0.00856164383561644</v>
      </c>
      <c r="F25" s="54" t="s">
        <v>88</v>
      </c>
      <c r="G25" s="45"/>
      <c r="H25" s="47"/>
      <c r="I25" s="47"/>
      <c r="J25" s="99"/>
      <c r="K25" s="100"/>
    </row>
    <row r="26" spans="2:11">
      <c r="B26" s="54" t="s">
        <v>86</v>
      </c>
      <c r="C26" s="47" t="s">
        <v>34</v>
      </c>
      <c r="D26" s="57" t="s">
        <v>91</v>
      </c>
      <c r="E26" s="57">
        <v>0.126826484018265</v>
      </c>
      <c r="F26" s="54" t="s">
        <v>88</v>
      </c>
      <c r="G26" s="45"/>
      <c r="H26" s="47"/>
      <c r="I26" s="47"/>
      <c r="J26" s="99"/>
      <c r="K26" s="100"/>
    </row>
    <row r="27" spans="2:11">
      <c r="B27" s="54" t="s">
        <v>86</v>
      </c>
      <c r="C27" s="47" t="s">
        <v>34</v>
      </c>
      <c r="D27" s="57" t="s">
        <v>92</v>
      </c>
      <c r="E27" s="57">
        <v>0.138356164383562</v>
      </c>
      <c r="F27" s="54" t="s">
        <v>88</v>
      </c>
      <c r="G27" s="45"/>
      <c r="H27" s="47"/>
      <c r="I27" s="47"/>
      <c r="J27" s="99"/>
      <c r="K27" s="100"/>
    </row>
    <row r="28" spans="2:11">
      <c r="B28" s="54" t="s">
        <v>86</v>
      </c>
      <c r="C28" s="47" t="s">
        <v>34</v>
      </c>
      <c r="D28" s="57" t="s">
        <v>93</v>
      </c>
      <c r="E28" s="57">
        <v>0.0115296803652968</v>
      </c>
      <c r="F28" s="54" t="s">
        <v>88</v>
      </c>
      <c r="G28" s="45"/>
      <c r="H28" s="47"/>
      <c r="I28" s="47"/>
      <c r="J28" s="99"/>
      <c r="K28" s="100"/>
    </row>
    <row r="29" spans="2:11">
      <c r="B29" s="54" t="s">
        <v>86</v>
      </c>
      <c r="C29" s="47" t="s">
        <v>34</v>
      </c>
      <c r="D29" s="57" t="s">
        <v>94</v>
      </c>
      <c r="E29" s="57">
        <v>0.0992009132420091</v>
      </c>
      <c r="F29" s="54" t="s">
        <v>88</v>
      </c>
      <c r="G29" s="45"/>
      <c r="H29" s="47"/>
      <c r="I29" s="47"/>
      <c r="J29" s="99"/>
      <c r="K29" s="100"/>
    </row>
    <row r="30" spans="2:11">
      <c r="B30" s="54" t="s">
        <v>86</v>
      </c>
      <c r="C30" s="47" t="s">
        <v>34</v>
      </c>
      <c r="D30" s="57" t="s">
        <v>95</v>
      </c>
      <c r="E30" s="57">
        <v>0.108219178082192</v>
      </c>
      <c r="F30" s="54" t="s">
        <v>88</v>
      </c>
      <c r="G30" s="45"/>
      <c r="H30" s="47"/>
      <c r="I30" s="47"/>
      <c r="J30" s="99"/>
      <c r="K30" s="100"/>
    </row>
    <row r="31" spans="2:11">
      <c r="B31" s="54" t="s">
        <v>86</v>
      </c>
      <c r="C31" s="47" t="s">
        <v>34</v>
      </c>
      <c r="D31" s="57" t="s">
        <v>96</v>
      </c>
      <c r="E31" s="57">
        <v>0.00901826484018265</v>
      </c>
      <c r="F31" s="54" t="s">
        <v>88</v>
      </c>
      <c r="G31" s="45"/>
      <c r="H31" s="47"/>
      <c r="I31" s="47"/>
      <c r="J31" s="99"/>
      <c r="K31" s="100"/>
    </row>
    <row r="32" spans="2:11">
      <c r="B32" s="54" t="s">
        <v>86</v>
      </c>
      <c r="C32" s="47" t="s">
        <v>34</v>
      </c>
      <c r="D32" s="57" t="s">
        <v>97</v>
      </c>
      <c r="E32" s="57">
        <v>0.138127853881279</v>
      </c>
      <c r="F32" s="54" t="s">
        <v>88</v>
      </c>
      <c r="G32" s="45"/>
      <c r="H32" s="45"/>
      <c r="I32" s="45"/>
      <c r="J32" s="45"/>
      <c r="K32" s="45"/>
    </row>
    <row r="33" spans="2:11">
      <c r="B33" s="54" t="s">
        <v>86</v>
      </c>
      <c r="C33" s="47" t="s">
        <v>34</v>
      </c>
      <c r="D33" s="57" t="s">
        <v>98</v>
      </c>
      <c r="E33" s="57">
        <v>0.150684931506849</v>
      </c>
      <c r="F33" s="54" t="s">
        <v>88</v>
      </c>
      <c r="G33" s="45"/>
      <c r="H33" s="45"/>
      <c r="I33" s="45"/>
      <c r="J33" s="45"/>
      <c r="K33" s="45"/>
    </row>
    <row r="34" spans="2:11">
      <c r="B34" s="54" t="s">
        <v>86</v>
      </c>
      <c r="C34" s="47" t="s">
        <v>34</v>
      </c>
      <c r="D34" s="57" t="s">
        <v>99</v>
      </c>
      <c r="E34" s="57">
        <v>0.0125570776255708</v>
      </c>
      <c r="F34" s="54" t="s">
        <v>88</v>
      </c>
      <c r="G34" s="45"/>
      <c r="H34" s="45"/>
      <c r="I34" s="45"/>
      <c r="J34" s="45"/>
      <c r="K34" s="45"/>
    </row>
    <row r="35" ht="14.5" spans="2:11">
      <c r="B35" s="54" t="s">
        <v>86</v>
      </c>
      <c r="C35" s="93" t="s">
        <v>41</v>
      </c>
      <c r="D35" s="57" t="s">
        <v>87</v>
      </c>
      <c r="E35" s="57">
        <v>0.0941780821917808</v>
      </c>
      <c r="F35" s="54" t="s">
        <v>88</v>
      </c>
      <c r="G35" s="45"/>
      <c r="H35" s="45"/>
      <c r="I35" s="45"/>
      <c r="J35" s="45"/>
      <c r="K35" s="45"/>
    </row>
    <row r="36" ht="14.5" spans="2:11">
      <c r="B36" s="54" t="s">
        <v>86</v>
      </c>
      <c r="C36" s="93" t="s">
        <v>41</v>
      </c>
      <c r="D36" s="57" t="s">
        <v>89</v>
      </c>
      <c r="E36" s="57">
        <v>0.102739726027397</v>
      </c>
      <c r="F36" s="54" t="s">
        <v>88</v>
      </c>
      <c r="G36" s="45"/>
      <c r="H36" s="45"/>
      <c r="I36" s="45"/>
      <c r="J36" s="45"/>
      <c r="K36" s="45"/>
    </row>
    <row r="37" ht="14.5" spans="2:11">
      <c r="B37" s="54" t="s">
        <v>86</v>
      </c>
      <c r="C37" s="93" t="s">
        <v>41</v>
      </c>
      <c r="D37" s="57" t="s">
        <v>90</v>
      </c>
      <c r="E37" s="57">
        <v>0.00856164383561644</v>
      </c>
      <c r="F37" s="54" t="s">
        <v>88</v>
      </c>
      <c r="G37" s="45"/>
      <c r="H37" s="45"/>
      <c r="I37" s="45"/>
      <c r="J37" s="45"/>
      <c r="K37" s="45"/>
    </row>
    <row r="38" ht="14.5" spans="2:6">
      <c r="B38" s="54" t="s">
        <v>86</v>
      </c>
      <c r="C38" s="93" t="s">
        <v>41</v>
      </c>
      <c r="D38" s="57" t="s">
        <v>91</v>
      </c>
      <c r="E38" s="57">
        <v>0.126826484018265</v>
      </c>
      <c r="F38" s="54" t="s">
        <v>88</v>
      </c>
    </row>
    <row r="39" ht="14.5" spans="2:6">
      <c r="B39" s="54" t="s">
        <v>86</v>
      </c>
      <c r="C39" s="93" t="s">
        <v>41</v>
      </c>
      <c r="D39" s="57" t="s">
        <v>92</v>
      </c>
      <c r="E39" s="57">
        <v>0.138356164383562</v>
      </c>
      <c r="F39" s="54" t="s">
        <v>88</v>
      </c>
    </row>
    <row r="40" ht="14.5" spans="2:6">
      <c r="B40" s="54" t="s">
        <v>86</v>
      </c>
      <c r="C40" s="93" t="s">
        <v>41</v>
      </c>
      <c r="D40" s="57" t="s">
        <v>93</v>
      </c>
      <c r="E40" s="57">
        <v>0.0115296803652968</v>
      </c>
      <c r="F40" s="54" t="s">
        <v>88</v>
      </c>
    </row>
    <row r="41" ht="14.5" spans="2:6">
      <c r="B41" s="54" t="s">
        <v>86</v>
      </c>
      <c r="C41" s="93" t="s">
        <v>41</v>
      </c>
      <c r="D41" s="57" t="s">
        <v>94</v>
      </c>
      <c r="E41" s="57">
        <v>0.0992009132420091</v>
      </c>
      <c r="F41" s="54" t="s">
        <v>88</v>
      </c>
    </row>
    <row r="42" ht="14.5" spans="2:6">
      <c r="B42" s="54" t="s">
        <v>86</v>
      </c>
      <c r="C42" s="93" t="s">
        <v>41</v>
      </c>
      <c r="D42" s="57" t="s">
        <v>95</v>
      </c>
      <c r="E42" s="57">
        <v>0.108219178082192</v>
      </c>
      <c r="F42" s="54" t="s">
        <v>88</v>
      </c>
    </row>
    <row r="43" ht="14.5" spans="2:6">
      <c r="B43" s="54" t="s">
        <v>86</v>
      </c>
      <c r="C43" s="93" t="s">
        <v>41</v>
      </c>
      <c r="D43" s="57" t="s">
        <v>96</v>
      </c>
      <c r="E43" s="57">
        <v>0.00901826484018265</v>
      </c>
      <c r="F43" s="54" t="s">
        <v>88</v>
      </c>
    </row>
    <row r="44" ht="14.5" spans="2:6">
      <c r="B44" s="54" t="s">
        <v>86</v>
      </c>
      <c r="C44" s="93" t="s">
        <v>41</v>
      </c>
      <c r="D44" s="57" t="s">
        <v>97</v>
      </c>
      <c r="E44" s="57">
        <v>0.138127853881279</v>
      </c>
      <c r="F44" s="54" t="s">
        <v>88</v>
      </c>
    </row>
    <row r="45" ht="14.5" spans="2:6">
      <c r="B45" s="54" t="s">
        <v>86</v>
      </c>
      <c r="C45" s="93" t="s">
        <v>41</v>
      </c>
      <c r="D45" s="57" t="s">
        <v>98</v>
      </c>
      <c r="E45" s="57">
        <v>0.150684931506849</v>
      </c>
      <c r="F45" s="54" t="s">
        <v>88</v>
      </c>
    </row>
    <row r="46" ht="14.5" spans="2:6">
      <c r="B46" s="54" t="s">
        <v>86</v>
      </c>
      <c r="C46" s="93" t="s">
        <v>41</v>
      </c>
      <c r="D46" s="57" t="s">
        <v>99</v>
      </c>
      <c r="E46" s="57">
        <v>0.0125570776255708</v>
      </c>
      <c r="F46" s="54" t="s">
        <v>88</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0"/>
  <sheetViews>
    <sheetView zoomScale="57" zoomScaleNormal="57" workbookViewId="0">
      <selection activeCell="A1" sqref="A1"/>
    </sheetView>
  </sheetViews>
  <sheetFormatPr defaultColWidth="9" defaultRowHeight="12.5"/>
  <cols>
    <col min="2" max="2" width="64.8181818181818" customWidth="1"/>
    <col min="3" max="7" width="12.8181818181818"/>
    <col min="8" max="8" width="8.45454545454546" customWidth="1"/>
    <col min="9" max="9" width="11.7272727272727" customWidth="1"/>
    <col min="14" max="14" width="33.1818181818182" customWidth="1"/>
    <col min="15" max="15" width="12.8181818181818"/>
    <col min="17" max="17" width="12.8181818181818"/>
    <col min="19" max="19" width="12.8181818181818"/>
  </cols>
  <sheetData>
    <row r="1" ht="14.5" spans="1:5">
      <c r="A1" s="28" t="s">
        <v>100</v>
      </c>
      <c r="B1" t="s">
        <v>101</v>
      </c>
      <c r="E1" s="70"/>
    </row>
    <row r="2" ht="18.5" spans="2:11">
      <c r="B2" s="155" t="s">
        <v>102</v>
      </c>
      <c r="C2" s="72"/>
      <c r="D2" s="72"/>
      <c r="E2" s="72"/>
      <c r="G2" s="70"/>
      <c r="H2" s="70"/>
      <c r="I2" s="70"/>
      <c r="J2" s="70"/>
      <c r="K2" s="70"/>
    </row>
    <row r="3" ht="14.5" spans="2:11">
      <c r="B3" s="73" t="s">
        <v>103</v>
      </c>
      <c r="C3" s="70"/>
      <c r="D3" s="70"/>
      <c r="E3" s="70"/>
      <c r="F3" s="70"/>
      <c r="G3" s="70"/>
      <c r="H3" s="70"/>
      <c r="I3" s="70"/>
      <c r="J3" s="70"/>
      <c r="K3" s="70"/>
    </row>
    <row r="4" ht="13.75" spans="2:10">
      <c r="B4" s="74" t="s">
        <v>74</v>
      </c>
      <c r="C4" s="75" t="s">
        <v>39</v>
      </c>
      <c r="D4" s="75" t="s">
        <v>37</v>
      </c>
      <c r="E4" s="75" t="s">
        <v>36</v>
      </c>
      <c r="F4" s="75" t="s">
        <v>43</v>
      </c>
      <c r="G4" s="75" t="s">
        <v>38</v>
      </c>
      <c r="H4" s="75" t="s">
        <v>40</v>
      </c>
      <c r="I4" s="75" t="s">
        <v>42</v>
      </c>
      <c r="J4" s="75"/>
    </row>
    <row r="5" ht="14.5" spans="2:21">
      <c r="B5" s="76" t="s">
        <v>104</v>
      </c>
      <c r="C5" s="77">
        <v>75</v>
      </c>
      <c r="D5">
        <v>69</v>
      </c>
      <c r="E5" s="77">
        <f>DATA_SOURCE!FW51</f>
        <v>55.430905377808</v>
      </c>
      <c r="F5" s="78">
        <f>DATA_SOURCE!FW53</f>
        <v>69.6695340259767</v>
      </c>
      <c r="G5" s="78">
        <f>70</f>
        <v>70</v>
      </c>
      <c r="H5" s="78">
        <f>DATA_SOURCE!FW57</f>
        <v>73.9057239057239</v>
      </c>
      <c r="I5" s="78">
        <f>DATA_SOURCE!FW52</f>
        <v>76.3424462439752</v>
      </c>
      <c r="J5" s="78"/>
      <c r="K5" s="82"/>
      <c r="O5" s="83" t="s">
        <v>17</v>
      </c>
      <c r="P5" s="83" t="s">
        <v>18</v>
      </c>
      <c r="Q5" s="83" t="s">
        <v>19</v>
      </c>
      <c r="R5" s="83" t="s">
        <v>20</v>
      </c>
      <c r="S5" s="83" t="s">
        <v>21</v>
      </c>
      <c r="T5" s="83" t="s">
        <v>22</v>
      </c>
      <c r="U5" s="83" t="s">
        <v>23</v>
      </c>
    </row>
    <row r="6" ht="13" spans="2:21">
      <c r="B6" s="79" t="s">
        <v>105</v>
      </c>
      <c r="C6" s="80"/>
      <c r="D6" s="80"/>
      <c r="E6" s="80"/>
      <c r="F6" s="81"/>
      <c r="G6" s="81"/>
      <c r="H6" s="81"/>
      <c r="I6" s="81"/>
      <c r="J6" s="81"/>
      <c r="K6" s="80"/>
      <c r="N6" t="s">
        <v>106</v>
      </c>
      <c r="O6">
        <f>Demands!F8*(1-AGR!E12)+Demands!F9</f>
        <v>5.2</v>
      </c>
      <c r="P6">
        <f>Demands!G8*(1-AGR!F12)+Demands!G9</f>
        <v>26.7</v>
      </c>
      <c r="Q6">
        <f>Demands!H8*(1-AGR!G12)+Demands!H9</f>
        <v>50.7252717391304</v>
      </c>
      <c r="R6">
        <f>Demands!I8*(1-AGR!H12)+Demands!I9</f>
        <v>21.8</v>
      </c>
      <c r="S6">
        <f>Demands!J8*(1-AGR!I12)+Demands!J9</f>
        <v>69.6351351351351</v>
      </c>
      <c r="T6">
        <f>Demands!K8*(1-AGR!J12)+Demands!K9</f>
        <v>49.1</v>
      </c>
      <c r="U6">
        <f>Demands!L8*(1-AGR!K12)+Demands!L9</f>
        <v>28.8</v>
      </c>
    </row>
    <row r="7" ht="13" spans="2:11">
      <c r="B7" s="79" t="s">
        <v>107</v>
      </c>
      <c r="C7" s="80"/>
      <c r="D7" s="80"/>
      <c r="E7" s="80"/>
      <c r="F7" s="80"/>
      <c r="G7" s="80"/>
      <c r="H7" s="80"/>
      <c r="I7" s="80"/>
      <c r="J7" s="80"/>
      <c r="K7" s="80"/>
    </row>
    <row r="8" ht="13" spans="2:15">
      <c r="B8" s="79" t="s">
        <v>108</v>
      </c>
      <c r="C8" s="80"/>
      <c r="D8" s="80"/>
      <c r="E8" s="80"/>
      <c r="F8" s="80"/>
      <c r="G8" s="80"/>
      <c r="H8" s="80"/>
      <c r="I8" s="80"/>
      <c r="J8" s="80"/>
      <c r="K8" s="80"/>
      <c r="N8" t="s">
        <v>109</v>
      </c>
      <c r="O8" s="84">
        <f>SUM(O6:U6)</f>
        <v>251.960406874266</v>
      </c>
    </row>
    <row r="9" ht="13" spans="2:11">
      <c r="B9" s="79" t="s">
        <v>110</v>
      </c>
      <c r="C9" s="80"/>
      <c r="D9" s="80"/>
      <c r="E9" s="80"/>
      <c r="F9" s="80"/>
      <c r="G9" s="80"/>
      <c r="H9" s="80"/>
      <c r="I9" s="80"/>
      <c r="J9" s="80"/>
      <c r="K9" s="80"/>
    </row>
    <row r="10" ht="13" spans="2:11">
      <c r="B10" s="79" t="s">
        <v>111</v>
      </c>
      <c r="C10" s="80"/>
      <c r="D10" s="80"/>
      <c r="E10" s="80"/>
      <c r="F10" s="80"/>
      <c r="G10" s="80"/>
      <c r="H10" s="80"/>
      <c r="I10" s="80"/>
      <c r="J10" s="80"/>
      <c r="K10" s="80"/>
    </row>
    <row r="11" ht="13" spans="2:11">
      <c r="B11" s="79" t="s">
        <v>112</v>
      </c>
      <c r="C11" s="80"/>
      <c r="D11" s="80"/>
      <c r="E11" s="80"/>
      <c r="F11" s="80"/>
      <c r="G11" s="80"/>
      <c r="H11" s="80"/>
      <c r="I11" s="80"/>
      <c r="J11" s="80"/>
      <c r="K11" s="80"/>
    </row>
    <row r="12" ht="13" spans="2:11">
      <c r="B12" s="79" t="s">
        <v>113</v>
      </c>
      <c r="C12" s="80"/>
      <c r="D12" s="80"/>
      <c r="E12" s="80"/>
      <c r="F12" s="80"/>
      <c r="G12" s="80"/>
      <c r="H12" s="80"/>
      <c r="I12" s="80"/>
      <c r="J12" s="80"/>
      <c r="K12" s="80"/>
    </row>
    <row r="13" ht="13" spans="2:11">
      <c r="B13" s="79" t="s">
        <v>114</v>
      </c>
      <c r="C13" s="80"/>
      <c r="D13" s="80"/>
      <c r="E13" s="80"/>
      <c r="F13" s="80"/>
      <c r="G13" s="80"/>
      <c r="H13" s="80"/>
      <c r="I13" s="80"/>
      <c r="J13" s="80"/>
      <c r="K13" s="80"/>
    </row>
    <row r="14" ht="13" spans="2:11">
      <c r="B14" s="79" t="s">
        <v>115</v>
      </c>
      <c r="C14" s="80"/>
      <c r="D14" s="80"/>
      <c r="E14" s="80"/>
      <c r="F14" s="80"/>
      <c r="G14" s="80"/>
      <c r="H14" s="80"/>
      <c r="I14" s="80"/>
      <c r="J14" s="80"/>
      <c r="K14" s="80"/>
    </row>
    <row r="15" ht="13" spans="2:11">
      <c r="B15" s="79" t="s">
        <v>116</v>
      </c>
      <c r="C15" s="80"/>
      <c r="D15" s="80"/>
      <c r="E15" s="80"/>
      <c r="F15" s="80"/>
      <c r="G15" s="80"/>
      <c r="H15" s="80"/>
      <c r="I15" s="80"/>
      <c r="J15" s="80"/>
      <c r="K15" s="80"/>
    </row>
    <row r="16" spans="2:9">
      <c r="B16" s="17" t="s">
        <v>117</v>
      </c>
      <c r="C16" s="17"/>
      <c r="D16" s="17"/>
      <c r="E16" s="17"/>
      <c r="F16" s="17"/>
      <c r="G16" s="17"/>
      <c r="H16" s="17"/>
      <c r="I16" s="17"/>
    </row>
    <row r="20" ht="13" spans="4:4">
      <c r="D20" s="77">
        <f>DATA_SOURCE!FW54</f>
        <v>88.4615384615385</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BR559"/>
  <sheetViews>
    <sheetView zoomScale="43" zoomScaleNormal="43" workbookViewId="0">
      <selection activeCell="H19" sqref="H19"/>
    </sheetView>
  </sheetViews>
  <sheetFormatPr defaultColWidth="8.72727272727273" defaultRowHeight="12.5"/>
  <cols>
    <col min="1" max="2" width="9"/>
    <col min="3" max="3" width="12.8181818181818" customWidth="1"/>
    <col min="4" max="4" width="10.5454545454545" customWidth="1"/>
    <col min="5" max="5" width="9"/>
    <col min="6" max="11" width="12" customWidth="1"/>
    <col min="12" max="12" width="14.7272727272727" customWidth="1"/>
    <col min="13" max="13" width="9"/>
    <col min="14" max="14" width="12.8181818181818"/>
    <col min="15" max="20" width="9"/>
    <col min="21" max="21" width="16.3636363636364" customWidth="1"/>
    <col min="22" max="22" width="9"/>
    <col min="23" max="23" width="12.8181818181818"/>
    <col min="24" max="31" width="9"/>
    <col min="32" max="32" width="12.8181818181818"/>
    <col min="33" max="40" width="9"/>
    <col min="41" max="41" width="12.8181818181818"/>
    <col min="42" max="49" width="9"/>
    <col min="50" max="50" width="12.8181818181818"/>
    <col min="51" max="58" width="9"/>
    <col min="59" max="59" width="12.8181818181818"/>
    <col min="60" max="67" width="9"/>
    <col min="68" max="68" width="12.8181818181818"/>
    <col min="69" max="119" width="9"/>
  </cols>
  <sheetData>
    <row r="5" ht="13" spans="3:10">
      <c r="C5" s="27"/>
      <c r="D5" s="27"/>
      <c r="E5" s="28"/>
      <c r="F5" s="28"/>
      <c r="J5" s="27"/>
    </row>
    <row r="6" ht="15.25" spans="2:12">
      <c r="B6" s="29" t="s">
        <v>14</v>
      </c>
      <c r="C6" s="29" t="s">
        <v>74</v>
      </c>
      <c r="D6" s="29"/>
      <c r="E6" s="30"/>
      <c r="F6" s="31"/>
      <c r="G6" s="31"/>
      <c r="H6" s="31"/>
      <c r="I6" s="31"/>
      <c r="J6" s="31"/>
      <c r="K6" s="31" t="s">
        <v>22</v>
      </c>
      <c r="L6" s="31" t="s">
        <v>23</v>
      </c>
    </row>
    <row r="7" ht="20" spans="2:11">
      <c r="B7" s="32" t="s">
        <v>76</v>
      </c>
      <c r="C7" s="32" t="s">
        <v>77</v>
      </c>
      <c r="D7" s="32"/>
      <c r="E7" s="33"/>
      <c r="F7" s="34"/>
      <c r="G7" s="35"/>
      <c r="H7" s="36"/>
      <c r="I7" s="36"/>
      <c r="J7" s="36"/>
      <c r="K7" s="36"/>
    </row>
    <row r="8" ht="13.25" spans="2:11">
      <c r="B8" s="37" t="s">
        <v>81</v>
      </c>
      <c r="C8" s="37"/>
      <c r="D8" s="37"/>
      <c r="E8" s="38"/>
      <c r="F8" s="39"/>
      <c r="G8" s="40"/>
      <c r="H8" s="41"/>
      <c r="I8" s="41"/>
      <c r="J8" s="41"/>
      <c r="K8" s="41"/>
    </row>
    <row r="9" spans="2:11">
      <c r="B9" s="42" t="s">
        <v>82</v>
      </c>
      <c r="C9" s="42" t="str">
        <f>Demands!C8</f>
        <v>AGR_NON_MOT</v>
      </c>
      <c r="D9" s="43"/>
      <c r="E9" s="44"/>
      <c r="F9" s="44"/>
      <c r="G9" s="42"/>
      <c r="H9" s="43"/>
      <c r="I9" s="43"/>
      <c r="J9" s="59"/>
      <c r="K9" s="60"/>
    </row>
    <row r="10" spans="2:11">
      <c r="B10" s="42" t="s">
        <v>82</v>
      </c>
      <c r="C10" s="42" t="str">
        <f>Demands!C9</f>
        <v>AGR_MOT</v>
      </c>
      <c r="D10" s="43"/>
      <c r="E10" s="42"/>
      <c r="F10" s="44"/>
      <c r="G10" s="42"/>
      <c r="H10" s="43"/>
      <c r="I10" s="43"/>
      <c r="J10" s="59"/>
      <c r="K10" s="60"/>
    </row>
    <row r="11" spans="2:11">
      <c r="B11" s="42"/>
      <c r="C11" s="42"/>
      <c r="D11" s="43"/>
      <c r="E11" s="44"/>
      <c r="F11" s="44"/>
      <c r="G11" s="42"/>
      <c r="H11" s="43"/>
      <c r="I11" s="43"/>
      <c r="J11" s="59"/>
      <c r="K11" s="60"/>
    </row>
    <row r="12" spans="2:11">
      <c r="B12" s="42"/>
      <c r="C12" s="42"/>
      <c r="D12" s="43"/>
      <c r="E12" s="44"/>
      <c r="F12" s="44"/>
      <c r="G12" s="42"/>
      <c r="H12" s="43"/>
      <c r="I12" s="43"/>
      <c r="J12" s="59"/>
      <c r="K12" s="60"/>
    </row>
    <row r="13" spans="2:11">
      <c r="B13" s="42"/>
      <c r="C13" s="42"/>
      <c r="D13" s="43"/>
      <c r="E13" s="42"/>
      <c r="F13" s="44"/>
      <c r="G13" s="42"/>
      <c r="H13" s="43"/>
      <c r="I13" s="43"/>
      <c r="J13" s="59"/>
      <c r="K13" s="60"/>
    </row>
    <row r="14" spans="2:11">
      <c r="B14" s="42"/>
      <c r="C14" s="42"/>
      <c r="D14" s="43"/>
      <c r="E14" s="42"/>
      <c r="F14" s="44"/>
      <c r="G14" s="42"/>
      <c r="H14" s="43"/>
      <c r="I14" s="43"/>
      <c r="J14" s="59"/>
      <c r="K14" s="60"/>
    </row>
    <row r="15" spans="2:11">
      <c r="B15" s="42"/>
      <c r="C15" s="42"/>
      <c r="D15" s="43"/>
      <c r="E15" s="42"/>
      <c r="F15" s="44"/>
      <c r="G15" s="42"/>
      <c r="H15" s="43"/>
      <c r="I15" s="43"/>
      <c r="J15" s="59"/>
      <c r="K15" s="60"/>
    </row>
    <row r="16" spans="2:11">
      <c r="B16" s="42"/>
      <c r="C16" s="42"/>
      <c r="D16" s="43"/>
      <c r="E16" s="42"/>
      <c r="F16" s="44"/>
      <c r="G16" s="42"/>
      <c r="H16" s="43"/>
      <c r="I16" s="43"/>
      <c r="J16" s="59"/>
      <c r="K16" s="60"/>
    </row>
    <row r="17" spans="2:11">
      <c r="B17" s="42"/>
      <c r="C17" s="42"/>
      <c r="D17" s="43"/>
      <c r="E17" s="42"/>
      <c r="F17" s="44"/>
      <c r="G17" s="42"/>
      <c r="H17" s="43"/>
      <c r="I17" s="43"/>
      <c r="J17" s="59"/>
      <c r="K17" s="60"/>
    </row>
    <row r="18" spans="2:11">
      <c r="B18" s="42"/>
      <c r="C18" s="42"/>
      <c r="D18" s="43"/>
      <c r="E18" s="42"/>
      <c r="F18" s="42"/>
      <c r="G18" s="42"/>
      <c r="H18" s="42"/>
      <c r="I18" s="42"/>
      <c r="J18" s="42"/>
      <c r="K18" s="61"/>
    </row>
    <row r="23" ht="13" spans="2:10">
      <c r="B23" s="45"/>
      <c r="C23" s="46"/>
      <c r="D23" s="46"/>
      <c r="E23" s="47"/>
      <c r="F23" s="47"/>
      <c r="G23" s="45"/>
      <c r="H23" s="45"/>
      <c r="I23" s="45"/>
      <c r="J23" s="46"/>
    </row>
    <row r="24" ht="14.5" spans="2:12">
      <c r="B24" s="48"/>
      <c r="C24" s="49"/>
      <c r="D24" s="48"/>
      <c r="E24" s="50"/>
      <c r="F24" s="51"/>
      <c r="G24" s="51"/>
      <c r="H24" s="51"/>
      <c r="I24" s="51"/>
      <c r="J24" s="51"/>
      <c r="K24" s="62"/>
      <c r="L24" s="62"/>
    </row>
    <row r="25" spans="2:16">
      <c r="B25" s="45"/>
      <c r="C25" s="45"/>
      <c r="D25" s="47"/>
      <c r="E25" s="52"/>
      <c r="F25" s="52"/>
      <c r="G25" s="52"/>
      <c r="H25" s="52"/>
      <c r="I25" s="52"/>
      <c r="J25" s="52"/>
      <c r="K25" s="53"/>
      <c r="P25" s="63"/>
    </row>
    <row r="27" spans="4:11">
      <c r="D27" s="28"/>
      <c r="E27" s="53"/>
      <c r="F27" s="53"/>
      <c r="G27" s="53"/>
      <c r="H27" s="53"/>
      <c r="I27" s="53"/>
      <c r="J27" s="53"/>
      <c r="K27" s="53"/>
    </row>
    <row r="28" ht="13" spans="2:67">
      <c r="B28" s="54"/>
      <c r="C28" s="54"/>
      <c r="E28" s="54"/>
      <c r="F28" s="54"/>
      <c r="G28" s="53"/>
      <c r="H28" s="53"/>
      <c r="I28" s="53"/>
      <c r="J28" s="53"/>
      <c r="K28" s="53"/>
      <c r="L28" s="53"/>
      <c r="M28" s="27" t="s">
        <v>5</v>
      </c>
      <c r="T28" s="53"/>
      <c r="U28" s="53"/>
      <c r="V28" s="27" t="s">
        <v>5</v>
      </c>
      <c r="AC28" s="53"/>
      <c r="AD28" s="53"/>
      <c r="AE28" s="27" t="s">
        <v>5</v>
      </c>
      <c r="AL28" s="53"/>
      <c r="AM28" s="53"/>
      <c r="AN28" s="27" t="s">
        <v>5</v>
      </c>
      <c r="AU28" s="53"/>
      <c r="AV28" s="53"/>
      <c r="AW28" s="27" t="s">
        <v>5</v>
      </c>
      <c r="BD28" s="53"/>
      <c r="BE28" s="53"/>
      <c r="BF28" s="27" t="s">
        <v>5</v>
      </c>
      <c r="BM28" s="53"/>
      <c r="BN28" s="53"/>
      <c r="BO28" s="27" t="s">
        <v>5</v>
      </c>
    </row>
    <row r="29" ht="13" spans="2:70">
      <c r="B29" s="55"/>
      <c r="C29" s="55"/>
      <c r="D29" s="55"/>
      <c r="E29" s="55"/>
      <c r="F29" s="55"/>
      <c r="G29" s="52"/>
      <c r="H29" s="52"/>
      <c r="I29" s="53"/>
      <c r="J29" s="53"/>
      <c r="K29" s="64" t="s">
        <v>14</v>
      </c>
      <c r="L29" s="64" t="s">
        <v>74</v>
      </c>
      <c r="M29" s="64" t="s">
        <v>84</v>
      </c>
      <c r="N29" s="64">
        <v>2020</v>
      </c>
      <c r="O29" s="65" t="s">
        <v>85</v>
      </c>
      <c r="P29" t="s">
        <v>118</v>
      </c>
      <c r="T29" s="64" t="s">
        <v>14</v>
      </c>
      <c r="U29" s="64" t="s">
        <v>74</v>
      </c>
      <c r="V29" s="64" t="s">
        <v>84</v>
      </c>
      <c r="W29" s="64">
        <v>2020</v>
      </c>
      <c r="X29" s="65" t="s">
        <v>85</v>
      </c>
      <c r="Y29" t="s">
        <v>118</v>
      </c>
      <c r="AC29" s="64" t="s">
        <v>14</v>
      </c>
      <c r="AD29" s="64" t="s">
        <v>74</v>
      </c>
      <c r="AE29" s="64" t="s">
        <v>84</v>
      </c>
      <c r="AF29" s="64">
        <v>2020</v>
      </c>
      <c r="AG29" s="65" t="s">
        <v>85</v>
      </c>
      <c r="AH29" t="s">
        <v>118</v>
      </c>
      <c r="AL29" s="64" t="s">
        <v>14</v>
      </c>
      <c r="AM29" s="64" t="s">
        <v>74</v>
      </c>
      <c r="AN29" s="64" t="s">
        <v>84</v>
      </c>
      <c r="AO29" s="64">
        <v>2020</v>
      </c>
      <c r="AP29" s="65" t="s">
        <v>85</v>
      </c>
      <c r="AQ29" t="s">
        <v>118</v>
      </c>
      <c r="AU29" s="64" t="s">
        <v>14</v>
      </c>
      <c r="AV29" s="64" t="s">
        <v>74</v>
      </c>
      <c r="AW29" s="64" t="s">
        <v>84</v>
      </c>
      <c r="AX29" s="64">
        <v>2020</v>
      </c>
      <c r="AY29" s="65" t="s">
        <v>85</v>
      </c>
      <c r="AZ29" t="s">
        <v>118</v>
      </c>
      <c r="BD29" s="64" t="s">
        <v>14</v>
      </c>
      <c r="BE29" s="64" t="s">
        <v>74</v>
      </c>
      <c r="BF29" s="64" t="s">
        <v>84</v>
      </c>
      <c r="BG29" s="64">
        <v>2020</v>
      </c>
      <c r="BH29" s="65" t="s">
        <v>85</v>
      </c>
      <c r="BI29" t="s">
        <v>118</v>
      </c>
      <c r="BM29" s="64" t="s">
        <v>14</v>
      </c>
      <c r="BN29" s="64" t="s">
        <v>74</v>
      </c>
      <c r="BO29" s="64" t="s">
        <v>84</v>
      </c>
      <c r="BP29" s="64">
        <v>2020</v>
      </c>
      <c r="BQ29" s="65" t="s">
        <v>85</v>
      </c>
      <c r="BR29" t="s">
        <v>118</v>
      </c>
    </row>
    <row r="30" ht="30" spans="2:68">
      <c r="B30" s="56"/>
      <c r="C30" s="56"/>
      <c r="D30" s="56"/>
      <c r="E30" s="56"/>
      <c r="F30" s="54"/>
      <c r="G30" s="52"/>
      <c r="H30" s="52"/>
      <c r="I30" s="53"/>
      <c r="J30" s="53"/>
      <c r="K30" s="66" t="s">
        <v>76</v>
      </c>
      <c r="L30" s="66" t="s">
        <v>77</v>
      </c>
      <c r="M30" s="66"/>
      <c r="N30" s="66"/>
      <c r="T30" s="66" t="s">
        <v>76</v>
      </c>
      <c r="U30" s="66" t="s">
        <v>77</v>
      </c>
      <c r="V30" s="66"/>
      <c r="W30" s="66"/>
      <c r="AC30" s="66" t="s">
        <v>76</v>
      </c>
      <c r="AD30" s="66" t="s">
        <v>77</v>
      </c>
      <c r="AE30" s="66"/>
      <c r="AF30" s="66"/>
      <c r="AL30" s="66" t="s">
        <v>76</v>
      </c>
      <c r="AM30" s="66" t="s">
        <v>77</v>
      </c>
      <c r="AN30" s="66"/>
      <c r="AO30" s="66"/>
      <c r="AU30" s="66" t="s">
        <v>76</v>
      </c>
      <c r="AV30" s="66" t="s">
        <v>77</v>
      </c>
      <c r="AW30" s="66"/>
      <c r="AX30" s="66"/>
      <c r="BD30" s="66" t="s">
        <v>76</v>
      </c>
      <c r="BE30" s="66" t="s">
        <v>77</v>
      </c>
      <c r="BF30" s="66"/>
      <c r="BG30" s="66"/>
      <c r="BM30" s="66" t="s">
        <v>76</v>
      </c>
      <c r="BN30" s="66" t="s">
        <v>77</v>
      </c>
      <c r="BO30" s="66"/>
      <c r="BP30" s="66"/>
    </row>
    <row r="31" ht="13.25" spans="2:68">
      <c r="B31" s="56"/>
      <c r="C31" s="56"/>
      <c r="D31" s="56"/>
      <c r="E31" s="56"/>
      <c r="F31" s="54"/>
      <c r="G31" s="52"/>
      <c r="H31" s="52"/>
      <c r="I31" s="53"/>
      <c r="J31" s="53"/>
      <c r="K31" s="67" t="s">
        <v>81</v>
      </c>
      <c r="L31" s="67"/>
      <c r="M31" s="67"/>
      <c r="N31" s="67"/>
      <c r="T31" s="67" t="s">
        <v>81</v>
      </c>
      <c r="U31" s="67"/>
      <c r="V31" s="67"/>
      <c r="W31" s="67"/>
      <c r="AC31" s="67" t="s">
        <v>81</v>
      </c>
      <c r="AD31" s="67"/>
      <c r="AE31" s="67"/>
      <c r="AF31" s="67"/>
      <c r="AL31" s="67" t="s">
        <v>81</v>
      </c>
      <c r="AM31" s="67"/>
      <c r="AN31" s="67"/>
      <c r="AO31" s="67"/>
      <c r="AU31" s="67" t="s">
        <v>81</v>
      </c>
      <c r="AV31" s="67"/>
      <c r="AW31" s="67"/>
      <c r="AX31" s="67"/>
      <c r="BD31" s="67" t="s">
        <v>81</v>
      </c>
      <c r="BE31" s="67"/>
      <c r="BF31" s="67"/>
      <c r="BG31" s="67"/>
      <c r="BM31" s="67" t="s">
        <v>81</v>
      </c>
      <c r="BN31" s="67"/>
      <c r="BO31" s="67"/>
      <c r="BP31" s="67"/>
    </row>
    <row r="32" spans="2:70">
      <c r="B32" s="54"/>
      <c r="C32" s="45"/>
      <c r="D32" s="57"/>
      <c r="E32" s="57"/>
      <c r="F32" s="54"/>
      <c r="G32" s="52"/>
      <c r="H32" s="52"/>
      <c r="I32" s="53"/>
      <c r="J32" s="53"/>
      <c r="K32" s="68" t="s">
        <v>86</v>
      </c>
      <c r="L32" s="68" t="str">
        <f>C9</f>
        <v>AGR_NON_MOT</v>
      </c>
      <c r="M32" s="68" t="s">
        <v>119</v>
      </c>
      <c r="N32" s="68">
        <f>[2]attached_energy_demand_split!A6</f>
        <v>0.0207246590371655</v>
      </c>
      <c r="O32" s="68" t="s">
        <v>88</v>
      </c>
      <c r="P32" s="68" t="s">
        <v>22</v>
      </c>
      <c r="T32" s="68" t="s">
        <v>86</v>
      </c>
      <c r="U32" s="68" t="str">
        <f>L32</f>
        <v>AGR_NON_MOT</v>
      </c>
      <c r="V32" s="68" t="str">
        <f>M32</f>
        <v>RH0_1</v>
      </c>
      <c r="W32" s="68">
        <f>[2]attached_energy_demand_split!A68</f>
        <v>0.0211149417251545</v>
      </c>
      <c r="X32" s="68" t="s">
        <v>88</v>
      </c>
      <c r="Y32" s="68" t="s">
        <v>17</v>
      </c>
      <c r="AC32" s="68" t="s">
        <v>86</v>
      </c>
      <c r="AD32" s="68" t="str">
        <f t="shared" ref="AD32:AE79" si="0">U32</f>
        <v>AGR_NON_MOT</v>
      </c>
      <c r="AE32" s="68" t="str">
        <f t="shared" si="0"/>
        <v>RH0_1</v>
      </c>
      <c r="AF32" s="68">
        <f>[2]attached_energy_demand_split!A39</f>
        <v>0.0215588607712188</v>
      </c>
      <c r="AG32" s="68" t="s">
        <v>88</v>
      </c>
      <c r="AH32" s="68" t="s">
        <v>23</v>
      </c>
      <c r="AL32" s="68" t="s">
        <v>86</v>
      </c>
      <c r="AM32" s="68" t="str">
        <f t="shared" ref="AM32:AN79" si="1">AD32</f>
        <v>AGR_NON_MOT</v>
      </c>
      <c r="AN32" s="68" t="str">
        <f t="shared" si="1"/>
        <v>RH0_1</v>
      </c>
      <c r="AO32" s="68">
        <f>[2]attached_energy_demand_summariz!B7</f>
        <v>0.0211002816156798</v>
      </c>
      <c r="AP32" s="68" t="s">
        <v>88</v>
      </c>
      <c r="AQ32" s="68" t="s">
        <v>20</v>
      </c>
      <c r="AU32" s="68" t="s">
        <v>86</v>
      </c>
      <c r="AV32" s="68" t="str">
        <f t="shared" ref="AV32:AW79" si="2">AM32</f>
        <v>AGR_NON_MOT</v>
      </c>
      <c r="AW32" s="68" t="str">
        <f t="shared" si="2"/>
        <v>RH0_1</v>
      </c>
      <c r="AX32" s="68">
        <f>[2]attached_energy_demand_summariz!F7</f>
        <v>0.0216553453978117</v>
      </c>
      <c r="AY32" s="68" t="s">
        <v>88</v>
      </c>
      <c r="AZ32" s="68" t="s">
        <v>19</v>
      </c>
      <c r="BD32" s="68" t="s">
        <v>86</v>
      </c>
      <c r="BE32" s="68" t="str">
        <f t="shared" ref="BE32:BF79" si="3">AV32</f>
        <v>AGR_NON_MOT</v>
      </c>
      <c r="BF32" s="68" t="str">
        <f t="shared" si="3"/>
        <v>RH0_1</v>
      </c>
      <c r="BG32" s="68">
        <f>AO32</f>
        <v>0.0211002816156798</v>
      </c>
      <c r="BH32" s="68" t="s">
        <v>88</v>
      </c>
      <c r="BI32" s="68" t="s">
        <v>21</v>
      </c>
      <c r="BM32" s="68" t="s">
        <v>86</v>
      </c>
      <c r="BN32" s="68" t="str">
        <f t="shared" ref="BN32:BO79" si="4">BE32</f>
        <v>AGR_NON_MOT</v>
      </c>
      <c r="BO32" s="68" t="str">
        <f t="shared" si="4"/>
        <v>RH0_1</v>
      </c>
      <c r="BP32" s="68">
        <f>[2]attached_energy_demand_summariz!J7</f>
        <v>0.0204476011470482</v>
      </c>
      <c r="BQ32" s="68" t="s">
        <v>88</v>
      </c>
      <c r="BR32" s="68" t="s">
        <v>18</v>
      </c>
    </row>
    <row r="33" spans="2:70">
      <c r="B33" s="54"/>
      <c r="C33" s="45"/>
      <c r="D33" s="57"/>
      <c r="E33" s="57"/>
      <c r="F33" s="54"/>
      <c r="G33" s="52"/>
      <c r="H33" s="52"/>
      <c r="I33" s="53"/>
      <c r="J33" s="53"/>
      <c r="K33" s="68" t="s">
        <v>86</v>
      </c>
      <c r="L33" s="68" t="str">
        <f>L32</f>
        <v>AGR_NON_MOT</v>
      </c>
      <c r="M33" s="68" t="s">
        <v>120</v>
      </c>
      <c r="N33" s="68">
        <f>[2]attached_energy_demand_split!A8</f>
        <v>0.0206069139508455</v>
      </c>
      <c r="O33" s="68" t="s">
        <v>88</v>
      </c>
      <c r="P33" s="68" t="s">
        <v>22</v>
      </c>
      <c r="T33" s="68" t="s">
        <v>86</v>
      </c>
      <c r="U33" s="68" t="str">
        <f t="shared" ref="U33:V79" si="5">L33</f>
        <v>AGR_NON_MOT</v>
      </c>
      <c r="V33" s="68" t="str">
        <f t="shared" si="5"/>
        <v>RH2_3</v>
      </c>
      <c r="W33" s="68">
        <f>[2]attached_energy_demand_split!A70</f>
        <v>0.019269377650939</v>
      </c>
      <c r="X33" s="68" t="s">
        <v>88</v>
      </c>
      <c r="Y33" s="68" t="s">
        <v>17</v>
      </c>
      <c r="AC33" s="68" t="s">
        <v>86</v>
      </c>
      <c r="AD33" s="68" t="str">
        <f t="shared" si="0"/>
        <v>AGR_NON_MOT</v>
      </c>
      <c r="AE33" s="68" t="str">
        <f t="shared" si="0"/>
        <v>RH2_3</v>
      </c>
      <c r="AF33" s="68">
        <f>[2]attached_energy_demand_split!A41</f>
        <v>0.021716461727875</v>
      </c>
      <c r="AG33" s="68" t="s">
        <v>88</v>
      </c>
      <c r="AH33" s="68" t="s">
        <v>23</v>
      </c>
      <c r="AL33" s="68" t="s">
        <v>86</v>
      </c>
      <c r="AM33" s="68" t="str">
        <f t="shared" si="1"/>
        <v>AGR_NON_MOT</v>
      </c>
      <c r="AN33" s="68" t="str">
        <f t="shared" si="1"/>
        <v>RH2_3</v>
      </c>
      <c r="AO33" s="68">
        <f>[2]attached_energy_demand_summariz!B8</f>
        <v>0.0202044634746338</v>
      </c>
      <c r="AP33" s="68" t="s">
        <v>88</v>
      </c>
      <c r="AQ33" s="68" t="s">
        <v>20</v>
      </c>
      <c r="AU33" s="68" t="s">
        <v>86</v>
      </c>
      <c r="AV33" s="68" t="str">
        <f t="shared" si="2"/>
        <v>AGR_NON_MOT</v>
      </c>
      <c r="AW33" s="68" t="str">
        <f t="shared" si="2"/>
        <v>RH2_3</v>
      </c>
      <c r="AX33" s="68">
        <f>[2]attached_energy_demand_summariz!F8</f>
        <v>0.0197617928172299</v>
      </c>
      <c r="AY33" s="68" t="s">
        <v>88</v>
      </c>
      <c r="AZ33" s="68" t="s">
        <v>19</v>
      </c>
      <c r="BD33" s="68" t="s">
        <v>86</v>
      </c>
      <c r="BE33" s="68" t="str">
        <f t="shared" si="3"/>
        <v>AGR_NON_MOT</v>
      </c>
      <c r="BF33" s="68" t="str">
        <f t="shared" si="3"/>
        <v>RH2_3</v>
      </c>
      <c r="BG33" s="68">
        <f t="shared" ref="BG33:BG96" si="6">AO33</f>
        <v>0.0202044634746338</v>
      </c>
      <c r="BH33" s="68" t="s">
        <v>88</v>
      </c>
      <c r="BI33" s="68" t="s">
        <v>21</v>
      </c>
      <c r="BM33" s="68" t="s">
        <v>86</v>
      </c>
      <c r="BN33" s="68" t="str">
        <f t="shared" si="4"/>
        <v>AGR_NON_MOT</v>
      </c>
      <c r="BO33" s="68" t="str">
        <f t="shared" si="4"/>
        <v>RH2_3</v>
      </c>
      <c r="BP33" s="68">
        <f>[2]attached_energy_demand_summariz!J8</f>
        <v>0.0196677712262799</v>
      </c>
      <c r="BQ33" s="68" t="s">
        <v>88</v>
      </c>
      <c r="BR33" s="68" t="s">
        <v>18</v>
      </c>
    </row>
    <row r="34" spans="2:70">
      <c r="B34" s="54"/>
      <c r="C34" s="45"/>
      <c r="D34" s="57"/>
      <c r="E34" s="57"/>
      <c r="F34" s="54"/>
      <c r="G34" s="58"/>
      <c r="H34" s="58"/>
      <c r="I34" s="63"/>
      <c r="J34" s="63"/>
      <c r="K34" s="68" t="s">
        <v>86</v>
      </c>
      <c r="L34" s="68" t="str">
        <f t="shared" ref="L34:L79" si="7">L33</f>
        <v>AGR_NON_MOT</v>
      </c>
      <c r="M34" s="68" t="s">
        <v>121</v>
      </c>
      <c r="N34" s="68">
        <f>[2]attached_energy_demand_split!A10</f>
        <v>0.0199087438710615</v>
      </c>
      <c r="O34" s="68" t="s">
        <v>88</v>
      </c>
      <c r="P34" s="68" t="s">
        <v>22</v>
      </c>
      <c r="T34" s="68" t="s">
        <v>86</v>
      </c>
      <c r="U34" s="68" t="str">
        <f t="shared" si="5"/>
        <v>AGR_NON_MOT</v>
      </c>
      <c r="V34" s="68" t="str">
        <f t="shared" si="5"/>
        <v>RH4_5</v>
      </c>
      <c r="W34" s="68">
        <f>[2]attached_energy_demand_split!A72</f>
        <v>0.0185538915735157</v>
      </c>
      <c r="X34" s="68" t="s">
        <v>88</v>
      </c>
      <c r="Y34" s="68" t="s">
        <v>17</v>
      </c>
      <c r="AC34" s="68" t="s">
        <v>86</v>
      </c>
      <c r="AD34" s="68" t="str">
        <f t="shared" si="0"/>
        <v>AGR_NON_MOT</v>
      </c>
      <c r="AE34" s="68" t="str">
        <f t="shared" si="0"/>
        <v>RH4_5</v>
      </c>
      <c r="AF34" s="68">
        <f>[2]attached_energy_demand_split!A43</f>
        <v>0.0210410330240004</v>
      </c>
      <c r="AG34" s="68" t="s">
        <v>88</v>
      </c>
      <c r="AH34" s="68" t="s">
        <v>23</v>
      </c>
      <c r="AL34" s="68" t="s">
        <v>86</v>
      </c>
      <c r="AM34" s="68" t="str">
        <f t="shared" si="1"/>
        <v>AGR_NON_MOT</v>
      </c>
      <c r="AN34" s="68" t="str">
        <f t="shared" si="1"/>
        <v>RH4_5</v>
      </c>
      <c r="AO34" s="68">
        <f>[2]attached_energy_demand_summariz!B9</f>
        <v>0.0191598666763358</v>
      </c>
      <c r="AP34" s="68" t="s">
        <v>88</v>
      </c>
      <c r="AQ34" s="68" t="s">
        <v>20</v>
      </c>
      <c r="AU34" s="68" t="s">
        <v>86</v>
      </c>
      <c r="AV34" s="68" t="str">
        <f t="shared" si="2"/>
        <v>AGR_NON_MOT</v>
      </c>
      <c r="AW34" s="68" t="str">
        <f t="shared" si="2"/>
        <v>RH4_5</v>
      </c>
      <c r="AX34" s="68">
        <f>[2]attached_energy_demand_summariz!F9</f>
        <v>0.0176014946901204</v>
      </c>
      <c r="AY34" s="68" t="s">
        <v>88</v>
      </c>
      <c r="AZ34" s="68" t="s">
        <v>19</v>
      </c>
      <c r="BD34" s="68" t="s">
        <v>86</v>
      </c>
      <c r="BE34" s="68" t="str">
        <f t="shared" si="3"/>
        <v>AGR_NON_MOT</v>
      </c>
      <c r="BF34" s="68" t="str">
        <f t="shared" si="3"/>
        <v>RH4_5</v>
      </c>
      <c r="BG34" s="68">
        <f t="shared" si="6"/>
        <v>0.0191598666763358</v>
      </c>
      <c r="BH34" s="68" t="s">
        <v>88</v>
      </c>
      <c r="BI34" s="68" t="s">
        <v>21</v>
      </c>
      <c r="BM34" s="68" t="s">
        <v>86</v>
      </c>
      <c r="BN34" s="68" t="str">
        <f t="shared" si="4"/>
        <v>AGR_NON_MOT</v>
      </c>
      <c r="BO34" s="68" t="str">
        <f t="shared" si="4"/>
        <v>RH4_5</v>
      </c>
      <c r="BP34" s="68">
        <f>[2]attached_energy_demand_summariz!J9</f>
        <v>0.018694170222981</v>
      </c>
      <c r="BQ34" s="68" t="s">
        <v>88</v>
      </c>
      <c r="BR34" s="68" t="s">
        <v>18</v>
      </c>
    </row>
    <row r="35" spans="2:70">
      <c r="B35" s="54"/>
      <c r="C35" s="45"/>
      <c r="D35" s="57"/>
      <c r="E35" s="57"/>
      <c r="F35" s="54"/>
      <c r="G35" s="58"/>
      <c r="H35" s="58"/>
      <c r="I35" s="63"/>
      <c r="J35" s="63"/>
      <c r="K35" s="69" t="s">
        <v>86</v>
      </c>
      <c r="L35" s="68" t="str">
        <f t="shared" si="7"/>
        <v>AGR_NON_MOT</v>
      </c>
      <c r="M35" s="68" t="s">
        <v>122</v>
      </c>
      <c r="N35" s="68">
        <f>[2]attached_energy_demand_split!A12</f>
        <v>0.019131142691048</v>
      </c>
      <c r="O35" s="68" t="s">
        <v>88</v>
      </c>
      <c r="P35" s="68" t="s">
        <v>22</v>
      </c>
      <c r="T35" s="68" t="s">
        <v>86</v>
      </c>
      <c r="U35" s="68" t="str">
        <f t="shared" si="5"/>
        <v>AGR_NON_MOT</v>
      </c>
      <c r="V35" s="68" t="str">
        <f t="shared" si="5"/>
        <v>RH6_7</v>
      </c>
      <c r="W35" s="68">
        <f>[2]attached_energy_demand_split!A74</f>
        <v>0.0188033521186996</v>
      </c>
      <c r="X35" s="68" t="s">
        <v>88</v>
      </c>
      <c r="Y35" s="68" t="s">
        <v>17</v>
      </c>
      <c r="AC35" s="68" t="s">
        <v>86</v>
      </c>
      <c r="AD35" s="68" t="str">
        <f t="shared" si="0"/>
        <v>AGR_NON_MOT</v>
      </c>
      <c r="AE35" s="68" t="str">
        <f t="shared" si="0"/>
        <v>RH6_7</v>
      </c>
      <c r="AF35" s="68">
        <f>[2]attached_energy_demand_split!A45</f>
        <v>0.0186236423856643</v>
      </c>
      <c r="AG35" s="68" t="s">
        <v>88</v>
      </c>
      <c r="AH35" s="68" t="s">
        <v>23</v>
      </c>
      <c r="AL35" s="68" t="s">
        <v>86</v>
      </c>
      <c r="AM35" s="68" t="str">
        <f t="shared" si="1"/>
        <v>AGR_NON_MOT</v>
      </c>
      <c r="AN35" s="68" t="str">
        <f t="shared" si="1"/>
        <v>RH6_7</v>
      </c>
      <c r="AO35" s="68">
        <f>[2]attached_energy_demand_summariz!B10</f>
        <v>0.0183190275812949</v>
      </c>
      <c r="AP35" s="68" t="s">
        <v>88</v>
      </c>
      <c r="AQ35" s="68" t="s">
        <v>20</v>
      </c>
      <c r="AU35" s="68" t="s">
        <v>86</v>
      </c>
      <c r="AV35" s="68" t="str">
        <f t="shared" si="2"/>
        <v>AGR_NON_MOT</v>
      </c>
      <c r="AW35" s="68" t="str">
        <f t="shared" si="2"/>
        <v>RH6_7</v>
      </c>
      <c r="AX35" s="68">
        <f>[2]attached_energy_demand_summariz!F10</f>
        <v>0.0167442934477807</v>
      </c>
      <c r="AY35" s="68" t="s">
        <v>88</v>
      </c>
      <c r="AZ35" s="68" t="s">
        <v>19</v>
      </c>
      <c r="BD35" s="68" t="s">
        <v>86</v>
      </c>
      <c r="BE35" s="68" t="str">
        <f t="shared" si="3"/>
        <v>AGR_NON_MOT</v>
      </c>
      <c r="BF35" s="68" t="str">
        <f t="shared" si="3"/>
        <v>RH6_7</v>
      </c>
      <c r="BG35" s="68">
        <f t="shared" si="6"/>
        <v>0.0183190275812949</v>
      </c>
      <c r="BH35" s="68" t="s">
        <v>88</v>
      </c>
      <c r="BI35" s="68" t="s">
        <v>21</v>
      </c>
      <c r="BM35" s="68" t="s">
        <v>86</v>
      </c>
      <c r="BN35" s="68" t="str">
        <f t="shared" si="4"/>
        <v>AGR_NON_MOT</v>
      </c>
      <c r="BO35" s="68" t="str">
        <f t="shared" si="4"/>
        <v>RH6_7</v>
      </c>
      <c r="BP35" s="68">
        <f>[2]attached_energy_demand_summariz!J10</f>
        <v>0.0182927072632818</v>
      </c>
      <c r="BQ35" s="68" t="s">
        <v>88</v>
      </c>
      <c r="BR35" s="68" t="s">
        <v>18</v>
      </c>
    </row>
    <row r="36" spans="2:70">
      <c r="B36" s="54"/>
      <c r="C36" s="45"/>
      <c r="D36" s="57"/>
      <c r="E36" s="57"/>
      <c r="F36" s="54"/>
      <c r="G36" s="58"/>
      <c r="H36" s="58"/>
      <c r="I36" s="63"/>
      <c r="J36" s="63"/>
      <c r="K36" s="68" t="s">
        <v>86</v>
      </c>
      <c r="L36" s="68" t="str">
        <f t="shared" si="7"/>
        <v>AGR_NON_MOT</v>
      </c>
      <c r="M36" s="68" t="s">
        <v>123</v>
      </c>
      <c r="N36" s="68">
        <f>[2]attached_energy_demand_split!A14</f>
        <v>0.0188308994526831</v>
      </c>
      <c r="O36" s="68" t="s">
        <v>88</v>
      </c>
      <c r="P36" s="68" t="s">
        <v>22</v>
      </c>
      <c r="T36" s="68" t="s">
        <v>86</v>
      </c>
      <c r="U36" s="68" t="str">
        <f t="shared" si="5"/>
        <v>AGR_NON_MOT</v>
      </c>
      <c r="V36" s="68" t="str">
        <f t="shared" si="5"/>
        <v>RH8_9</v>
      </c>
      <c r="W36" s="68">
        <f>[2]attached_energy_demand_split!A76</f>
        <v>0.0202757842956449</v>
      </c>
      <c r="X36" s="68" t="s">
        <v>88</v>
      </c>
      <c r="Y36" s="68" t="s">
        <v>17</v>
      </c>
      <c r="AC36" s="68" t="s">
        <v>86</v>
      </c>
      <c r="AD36" s="68" t="str">
        <f t="shared" si="0"/>
        <v>AGR_NON_MOT</v>
      </c>
      <c r="AE36" s="68" t="str">
        <f t="shared" si="0"/>
        <v>RH8_9</v>
      </c>
      <c r="AF36" s="68">
        <f>[2]attached_energy_demand_split!A47</f>
        <v>0.0171569347582401</v>
      </c>
      <c r="AG36" s="68" t="s">
        <v>88</v>
      </c>
      <c r="AH36" s="68" t="s">
        <v>23</v>
      </c>
      <c r="AL36" s="68" t="s">
        <v>86</v>
      </c>
      <c r="AM36" s="68" t="str">
        <f t="shared" si="1"/>
        <v>AGR_NON_MOT</v>
      </c>
      <c r="AN36" s="68" t="str">
        <f t="shared" si="1"/>
        <v>RH8_9</v>
      </c>
      <c r="AO36" s="68">
        <f>[2]attached_energy_demand_summariz!B11</f>
        <v>0.0183672329720752</v>
      </c>
      <c r="AP36" s="68" t="s">
        <v>88</v>
      </c>
      <c r="AQ36" s="68" t="s">
        <v>20</v>
      </c>
      <c r="AU36" s="68" t="s">
        <v>86</v>
      </c>
      <c r="AV36" s="68" t="str">
        <f t="shared" si="2"/>
        <v>AGR_NON_MOT</v>
      </c>
      <c r="AW36" s="68" t="str">
        <f t="shared" si="2"/>
        <v>RH8_9</v>
      </c>
      <c r="AX36" s="68">
        <f>[2]attached_energy_demand_summariz!F11</f>
        <v>0.0168878417223846</v>
      </c>
      <c r="AY36" s="68" t="s">
        <v>88</v>
      </c>
      <c r="AZ36" s="68" t="s">
        <v>19</v>
      </c>
      <c r="BD36" s="68" t="s">
        <v>86</v>
      </c>
      <c r="BE36" s="68" t="str">
        <f t="shared" si="3"/>
        <v>AGR_NON_MOT</v>
      </c>
      <c r="BF36" s="68" t="str">
        <f t="shared" si="3"/>
        <v>RH8_9</v>
      </c>
      <c r="BG36" s="68">
        <f t="shared" si="6"/>
        <v>0.0183672329720752</v>
      </c>
      <c r="BH36" s="68" t="s">
        <v>88</v>
      </c>
      <c r="BI36" s="68" t="s">
        <v>21</v>
      </c>
      <c r="BM36" s="68" t="s">
        <v>86</v>
      </c>
      <c r="BN36" s="68" t="str">
        <f t="shared" si="4"/>
        <v>AGR_NON_MOT</v>
      </c>
      <c r="BO36" s="68" t="str">
        <f t="shared" si="4"/>
        <v>RH8_9</v>
      </c>
      <c r="BP36" s="68">
        <f>[2]attached_energy_demand_summariz!J11</f>
        <v>0.0186847046314231</v>
      </c>
      <c r="BQ36" s="68" t="s">
        <v>88</v>
      </c>
      <c r="BR36" s="68" t="s">
        <v>18</v>
      </c>
    </row>
    <row r="37" spans="2:70">
      <c r="B37" s="54"/>
      <c r="C37" s="45"/>
      <c r="D37" s="57"/>
      <c r="E37" s="57"/>
      <c r="F37" s="54"/>
      <c r="G37" s="45"/>
      <c r="H37" s="45"/>
      <c r="K37" s="68" t="s">
        <v>86</v>
      </c>
      <c r="L37" s="68" t="str">
        <f t="shared" si="7"/>
        <v>AGR_NON_MOT</v>
      </c>
      <c r="M37" s="68" t="s">
        <v>124</v>
      </c>
      <c r="N37" s="68">
        <f>[2]attached_energy_demand_split!A16</f>
        <v>0.0188922096207154</v>
      </c>
      <c r="O37" s="68" t="s">
        <v>88</v>
      </c>
      <c r="P37" s="68" t="s">
        <v>22</v>
      </c>
      <c r="T37" s="68" t="s">
        <v>86</v>
      </c>
      <c r="U37" s="68" t="str">
        <f t="shared" si="5"/>
        <v>AGR_NON_MOT</v>
      </c>
      <c r="V37" s="68" t="str">
        <f t="shared" si="5"/>
        <v>RH10_11</v>
      </c>
      <c r="W37" s="68">
        <f>[2]attached_energy_demand_split!A78</f>
        <v>0.0226727094068072</v>
      </c>
      <c r="X37" s="68" t="s">
        <v>88</v>
      </c>
      <c r="Y37" s="68" t="s">
        <v>17</v>
      </c>
      <c r="AC37" s="68" t="s">
        <v>86</v>
      </c>
      <c r="AD37" s="68" t="str">
        <f t="shared" si="0"/>
        <v>AGR_NON_MOT</v>
      </c>
      <c r="AE37" s="68" t="str">
        <f t="shared" si="0"/>
        <v>RH10_11</v>
      </c>
      <c r="AF37" s="68">
        <f>[2]attached_energy_demand_split!A49</f>
        <v>0.016996069788382</v>
      </c>
      <c r="AG37" s="68" t="s">
        <v>88</v>
      </c>
      <c r="AH37" s="68" t="s">
        <v>23</v>
      </c>
      <c r="AL37" s="68" t="s">
        <v>86</v>
      </c>
      <c r="AM37" s="68" t="str">
        <f t="shared" si="1"/>
        <v>AGR_NON_MOT</v>
      </c>
      <c r="AN37" s="68" t="str">
        <f t="shared" si="1"/>
        <v>RH10_11</v>
      </c>
      <c r="AO37" s="68">
        <f>[2]attached_energy_demand_summariz!B12</f>
        <v>0.0195161233742294</v>
      </c>
      <c r="AP37" s="68" t="s">
        <v>88</v>
      </c>
      <c r="AQ37" s="68" t="s">
        <v>20</v>
      </c>
      <c r="AU37" s="68" t="s">
        <v>86</v>
      </c>
      <c r="AV37" s="68" t="str">
        <f t="shared" si="2"/>
        <v>AGR_NON_MOT</v>
      </c>
      <c r="AW37" s="68" t="str">
        <f t="shared" si="2"/>
        <v>RH10_11</v>
      </c>
      <c r="AX37" s="68">
        <f>[2]attached_energy_demand_summariz!F12</f>
        <v>0.0187422674180833</v>
      </c>
      <c r="AY37" s="68" t="s">
        <v>88</v>
      </c>
      <c r="AZ37" s="68" t="s">
        <v>19</v>
      </c>
      <c r="BD37" s="68" t="s">
        <v>86</v>
      </c>
      <c r="BE37" s="68" t="str">
        <f t="shared" si="3"/>
        <v>AGR_NON_MOT</v>
      </c>
      <c r="BF37" s="68" t="str">
        <f t="shared" si="3"/>
        <v>RH10_11</v>
      </c>
      <c r="BG37" s="68">
        <f t="shared" si="6"/>
        <v>0.0195161233742294</v>
      </c>
      <c r="BH37" s="68" t="s">
        <v>88</v>
      </c>
      <c r="BI37" s="68" t="s">
        <v>21</v>
      </c>
      <c r="BM37" s="68" t="s">
        <v>86</v>
      </c>
      <c r="BN37" s="68" t="str">
        <f t="shared" si="4"/>
        <v>AGR_NON_MOT</v>
      </c>
      <c r="BO37" s="68" t="str">
        <f t="shared" si="4"/>
        <v>RH10_11</v>
      </c>
      <c r="BP37" s="68">
        <f>[2]attached_energy_demand_summariz!J12</f>
        <v>0.0202773606371594</v>
      </c>
      <c r="BQ37" s="68" t="s">
        <v>88</v>
      </c>
      <c r="BR37" s="68" t="s">
        <v>18</v>
      </c>
    </row>
    <row r="38" spans="2:70">
      <c r="B38" s="54"/>
      <c r="C38" s="45"/>
      <c r="D38" s="57"/>
      <c r="E38" s="57"/>
      <c r="F38" s="54"/>
      <c r="G38" s="45"/>
      <c r="H38" s="45"/>
      <c r="K38" s="68" t="s">
        <v>86</v>
      </c>
      <c r="L38" s="68" t="str">
        <f t="shared" si="7"/>
        <v>AGR_NON_MOT</v>
      </c>
      <c r="M38" s="68" t="s">
        <v>125</v>
      </c>
      <c r="N38" s="68">
        <f>[2]attached_energy_demand_split!A18</f>
        <v>0.0197356728752531</v>
      </c>
      <c r="O38" s="68" t="s">
        <v>88</v>
      </c>
      <c r="P38" s="68" t="s">
        <v>22</v>
      </c>
      <c r="T38" s="68" t="s">
        <v>86</v>
      </c>
      <c r="U38" s="68" t="str">
        <f t="shared" si="5"/>
        <v>AGR_NON_MOT</v>
      </c>
      <c r="V38" s="68" t="str">
        <f t="shared" si="5"/>
        <v>RH12_13</v>
      </c>
      <c r="W38" s="68">
        <f>[2]attached_energy_demand_split!A80</f>
        <v>0.0227084613240583</v>
      </c>
      <c r="X38" s="68" t="s">
        <v>88</v>
      </c>
      <c r="Y38" s="68" t="s">
        <v>17</v>
      </c>
      <c r="AC38" s="68" t="s">
        <v>86</v>
      </c>
      <c r="AD38" s="68" t="str">
        <f t="shared" si="0"/>
        <v>AGR_NON_MOT</v>
      </c>
      <c r="AE38" s="68" t="str">
        <f t="shared" si="0"/>
        <v>RH12_13</v>
      </c>
      <c r="AF38" s="68">
        <f>[2]attached_energy_demand_split!A51</f>
        <v>0.0181900219421491</v>
      </c>
      <c r="AG38" s="68" t="s">
        <v>88</v>
      </c>
      <c r="AH38" s="68" t="s">
        <v>23</v>
      </c>
      <c r="AL38" s="68" t="s">
        <v>86</v>
      </c>
      <c r="AM38" s="68" t="str">
        <f t="shared" si="1"/>
        <v>AGR_NON_MOT</v>
      </c>
      <c r="AN38" s="68" t="str">
        <f t="shared" si="1"/>
        <v>RH12_13</v>
      </c>
      <c r="AO38" s="68">
        <f>[2]attached_energy_demand_summariz!B13</f>
        <v>0.0203929774116346</v>
      </c>
      <c r="AP38" s="68" t="s">
        <v>88</v>
      </c>
      <c r="AQ38" s="68" t="s">
        <v>20</v>
      </c>
      <c r="AU38" s="68" t="s">
        <v>86</v>
      </c>
      <c r="AV38" s="68" t="str">
        <f t="shared" si="2"/>
        <v>AGR_NON_MOT</v>
      </c>
      <c r="AW38" s="68" t="str">
        <f t="shared" si="2"/>
        <v>RH12_13</v>
      </c>
      <c r="AX38" s="68">
        <f>[2]attached_energy_demand_summariz!F13</f>
        <v>0.0203766512243404</v>
      </c>
      <c r="AY38" s="68" t="s">
        <v>88</v>
      </c>
      <c r="AZ38" s="68" t="s">
        <v>19</v>
      </c>
      <c r="BD38" s="68" t="s">
        <v>86</v>
      </c>
      <c r="BE38" s="68" t="str">
        <f t="shared" si="3"/>
        <v>AGR_NON_MOT</v>
      </c>
      <c r="BF38" s="68" t="str">
        <f t="shared" si="3"/>
        <v>RH12_13</v>
      </c>
      <c r="BG38" s="68">
        <f t="shared" si="6"/>
        <v>0.0203929774116346</v>
      </c>
      <c r="BH38" s="68" t="s">
        <v>88</v>
      </c>
      <c r="BI38" s="68" t="s">
        <v>21</v>
      </c>
      <c r="BM38" s="68" t="s">
        <v>86</v>
      </c>
      <c r="BN38" s="68" t="str">
        <f t="shared" si="4"/>
        <v>AGR_NON_MOT</v>
      </c>
      <c r="BO38" s="68" t="str">
        <f t="shared" si="4"/>
        <v>RH12_13</v>
      </c>
      <c r="BP38" s="68">
        <f>[2]attached_energy_demand_summariz!J13</f>
        <v>0.0209540796923718</v>
      </c>
      <c r="BQ38" s="68" t="s">
        <v>88</v>
      </c>
      <c r="BR38" s="68" t="s">
        <v>18</v>
      </c>
    </row>
    <row r="39" spans="2:70">
      <c r="B39" s="54"/>
      <c r="C39" s="45"/>
      <c r="D39" s="57"/>
      <c r="E39" s="57"/>
      <c r="F39" s="54"/>
      <c r="G39" s="45"/>
      <c r="H39" s="45"/>
      <c r="K39" s="69" t="s">
        <v>86</v>
      </c>
      <c r="L39" s="68" t="str">
        <f t="shared" si="7"/>
        <v>AGR_NON_MOT</v>
      </c>
      <c r="M39" s="68" t="s">
        <v>126</v>
      </c>
      <c r="N39" s="68">
        <f>[2]attached_energy_demand_split!A20</f>
        <v>0.0205351902664844</v>
      </c>
      <c r="O39" s="68" t="s">
        <v>88</v>
      </c>
      <c r="P39" s="68" t="s">
        <v>22</v>
      </c>
      <c r="T39" s="68" t="s">
        <v>86</v>
      </c>
      <c r="U39" s="68" t="str">
        <f t="shared" si="5"/>
        <v>AGR_NON_MOT</v>
      </c>
      <c r="V39" s="68" t="str">
        <f t="shared" si="5"/>
        <v>RH14_15</v>
      </c>
      <c r="W39" s="68">
        <f>[2]attached_energy_demand_split!A82</f>
        <v>0.0220528299189836</v>
      </c>
      <c r="X39" s="68" t="s">
        <v>88</v>
      </c>
      <c r="Y39" s="68" t="s">
        <v>17</v>
      </c>
      <c r="AC39" s="68" t="s">
        <v>86</v>
      </c>
      <c r="AD39" s="68" t="str">
        <f t="shared" si="0"/>
        <v>AGR_NON_MOT</v>
      </c>
      <c r="AE39" s="68" t="str">
        <f t="shared" si="0"/>
        <v>RH14_15</v>
      </c>
      <c r="AF39" s="68">
        <f>[2]attached_energy_demand_split!A53</f>
        <v>0.0209674919745702</v>
      </c>
      <c r="AG39" s="68" t="s">
        <v>88</v>
      </c>
      <c r="AH39" s="68" t="s">
        <v>23</v>
      </c>
      <c r="AL39" s="68" t="s">
        <v>86</v>
      </c>
      <c r="AM39" s="68" t="str">
        <f t="shared" si="1"/>
        <v>AGR_NON_MOT</v>
      </c>
      <c r="AN39" s="68" t="str">
        <f t="shared" si="1"/>
        <v>RH14_15</v>
      </c>
      <c r="AO39" s="68">
        <f>[2]attached_energy_demand_summariz!B14</f>
        <v>0.0210417023326588</v>
      </c>
      <c r="AP39" s="68" t="s">
        <v>88</v>
      </c>
      <c r="AQ39" s="68" t="s">
        <v>20</v>
      </c>
      <c r="AU39" s="68" t="s">
        <v>86</v>
      </c>
      <c r="AV39" s="68" t="str">
        <f t="shared" si="2"/>
        <v>AGR_NON_MOT</v>
      </c>
      <c r="AW39" s="68" t="str">
        <f t="shared" si="2"/>
        <v>RH14_15</v>
      </c>
      <c r="AX39" s="68">
        <f>[2]attached_energy_demand_summariz!F14</f>
        <v>0.0207782387307691</v>
      </c>
      <c r="AY39" s="68" t="s">
        <v>88</v>
      </c>
      <c r="AZ39" s="68" t="s">
        <v>19</v>
      </c>
      <c r="BD39" s="68" t="s">
        <v>86</v>
      </c>
      <c r="BE39" s="68" t="str">
        <f t="shared" si="3"/>
        <v>AGR_NON_MOT</v>
      </c>
      <c r="BF39" s="68" t="str">
        <f t="shared" si="3"/>
        <v>RH14_15</v>
      </c>
      <c r="BG39" s="68">
        <f t="shared" si="6"/>
        <v>0.0210417023326588</v>
      </c>
      <c r="BH39" s="68" t="s">
        <v>88</v>
      </c>
      <c r="BI39" s="68" t="s">
        <v>21</v>
      </c>
      <c r="BM39" s="68" t="s">
        <v>86</v>
      </c>
      <c r="BN39" s="68" t="str">
        <f t="shared" si="4"/>
        <v>AGR_NON_MOT</v>
      </c>
      <c r="BO39" s="68" t="str">
        <f t="shared" si="4"/>
        <v>RH14_15</v>
      </c>
      <c r="BP39" s="68">
        <f>[2]attached_energy_demand_summariz!J14</f>
        <v>0.0208747607724865</v>
      </c>
      <c r="BQ39" s="68" t="s">
        <v>88</v>
      </c>
      <c r="BR39" s="68" t="s">
        <v>18</v>
      </c>
    </row>
    <row r="40" ht="13" spans="2:70">
      <c r="B40" s="54"/>
      <c r="C40" s="45"/>
      <c r="D40" s="57"/>
      <c r="E40" s="57"/>
      <c r="F40" s="54"/>
      <c r="G40" s="45"/>
      <c r="H40" s="45"/>
      <c r="J40" s="27"/>
      <c r="K40" s="68" t="s">
        <v>86</v>
      </c>
      <c r="L40" s="68" t="str">
        <f t="shared" si="7"/>
        <v>AGR_NON_MOT</v>
      </c>
      <c r="M40" s="68" t="s">
        <v>127</v>
      </c>
      <c r="N40" s="68">
        <f>[2]attached_energy_demand_split!A22</f>
        <v>0.0208967198623784</v>
      </c>
      <c r="O40" s="68" t="s">
        <v>88</v>
      </c>
      <c r="P40" s="68" t="s">
        <v>22</v>
      </c>
      <c r="T40" s="68" t="s">
        <v>86</v>
      </c>
      <c r="U40" s="68" t="str">
        <f t="shared" si="5"/>
        <v>AGR_NON_MOT</v>
      </c>
      <c r="V40" s="68" t="str">
        <f t="shared" si="5"/>
        <v>RH16_17</v>
      </c>
      <c r="W40" s="68">
        <f>[2]attached_energy_demand_split!A84</f>
        <v>0.0211925188192021</v>
      </c>
      <c r="X40" s="68" t="s">
        <v>88</v>
      </c>
      <c r="Y40" s="68" t="s">
        <v>17</v>
      </c>
      <c r="AC40" s="68" t="s">
        <v>86</v>
      </c>
      <c r="AD40" s="68" t="str">
        <f t="shared" si="0"/>
        <v>AGR_NON_MOT</v>
      </c>
      <c r="AE40" s="68" t="str">
        <f t="shared" si="0"/>
        <v>RH16_17</v>
      </c>
      <c r="AF40" s="68">
        <f>[2]attached_energy_demand_split!A55</f>
        <v>0.0218963821038514</v>
      </c>
      <c r="AG40" s="68" t="s">
        <v>88</v>
      </c>
      <c r="AH40" s="68" t="s">
        <v>23</v>
      </c>
      <c r="AL40" s="68" t="s">
        <v>86</v>
      </c>
      <c r="AM40" s="68" t="str">
        <f t="shared" si="1"/>
        <v>AGR_NON_MOT</v>
      </c>
      <c r="AN40" s="68" t="str">
        <f t="shared" si="1"/>
        <v>RH16_17</v>
      </c>
      <c r="AO40" s="68">
        <f>[2]attached_energy_demand_summariz!B15</f>
        <v>0.0210314702528813</v>
      </c>
      <c r="AP40" s="68" t="s">
        <v>88</v>
      </c>
      <c r="AQ40" s="68" t="s">
        <v>20</v>
      </c>
      <c r="AU40" s="68" t="s">
        <v>86</v>
      </c>
      <c r="AV40" s="68" t="str">
        <f t="shared" si="2"/>
        <v>AGR_NON_MOT</v>
      </c>
      <c r="AW40" s="68" t="str">
        <f t="shared" si="2"/>
        <v>RH16_17</v>
      </c>
      <c r="AX40" s="68">
        <f>[2]attached_energy_demand_summariz!F15</f>
        <v>0.0206919007593365</v>
      </c>
      <c r="AY40" s="68" t="s">
        <v>88</v>
      </c>
      <c r="AZ40" s="68" t="s">
        <v>19</v>
      </c>
      <c r="BD40" s="68" t="s">
        <v>86</v>
      </c>
      <c r="BE40" s="68" t="str">
        <f t="shared" si="3"/>
        <v>AGR_NON_MOT</v>
      </c>
      <c r="BF40" s="68" t="str">
        <f t="shared" si="3"/>
        <v>RH16_17</v>
      </c>
      <c r="BG40" s="68">
        <f t="shared" si="6"/>
        <v>0.0210314702528813</v>
      </c>
      <c r="BH40" s="68" t="s">
        <v>88</v>
      </c>
      <c r="BI40" s="68" t="s">
        <v>21</v>
      </c>
      <c r="BM40" s="68" t="s">
        <v>86</v>
      </c>
      <c r="BN40" s="68" t="str">
        <f t="shared" si="4"/>
        <v>AGR_NON_MOT</v>
      </c>
      <c r="BO40" s="68" t="str">
        <f t="shared" si="4"/>
        <v>RH16_17</v>
      </c>
      <c r="BP40" s="68">
        <f>[2]attached_energy_demand_summariz!J15</f>
        <v>0.0204798297196384</v>
      </c>
      <c r="BQ40" s="68" t="s">
        <v>88</v>
      </c>
      <c r="BR40" s="68" t="s">
        <v>18</v>
      </c>
    </row>
    <row r="41" ht="14.5" spans="2:70">
      <c r="B41" s="54"/>
      <c r="C41" s="45"/>
      <c r="D41" s="57"/>
      <c r="E41" s="57"/>
      <c r="F41" s="54"/>
      <c r="G41" s="51"/>
      <c r="H41" s="51"/>
      <c r="I41" s="51"/>
      <c r="J41" s="51"/>
      <c r="K41" s="68" t="s">
        <v>86</v>
      </c>
      <c r="L41" s="68" t="str">
        <f t="shared" si="7"/>
        <v>AGR_NON_MOT</v>
      </c>
      <c r="M41" s="68" t="s">
        <v>128</v>
      </c>
      <c r="N41" s="68">
        <f>[2]attached_energy_demand_split!A24</f>
        <v>0.0208657701701157</v>
      </c>
      <c r="O41" s="68" t="s">
        <v>88</v>
      </c>
      <c r="P41" s="68" t="s">
        <v>22</v>
      </c>
      <c r="T41" s="68" t="s">
        <v>86</v>
      </c>
      <c r="U41" s="68" t="str">
        <f t="shared" si="5"/>
        <v>AGR_NON_MOT</v>
      </c>
      <c r="V41" s="68" t="str">
        <f t="shared" si="5"/>
        <v>RH18_19</v>
      </c>
      <c r="W41" s="68">
        <f>[2]attached_energy_demand_split!A86</f>
        <v>0.0211344683567324</v>
      </c>
      <c r="X41" s="68" t="s">
        <v>88</v>
      </c>
      <c r="Y41" s="68" t="s">
        <v>17</v>
      </c>
      <c r="AC41" s="68" t="s">
        <v>86</v>
      </c>
      <c r="AD41" s="68" t="str">
        <f t="shared" si="0"/>
        <v>AGR_NON_MOT</v>
      </c>
      <c r="AE41" s="68" t="str">
        <f t="shared" si="0"/>
        <v>RH18_19</v>
      </c>
      <c r="AF41" s="68">
        <f>[2]attached_energy_demand_split!A57</f>
        <v>0.0217155355129377</v>
      </c>
      <c r="AG41" s="68" t="s">
        <v>88</v>
      </c>
      <c r="AH41" s="68" t="s">
        <v>23</v>
      </c>
      <c r="AL41" s="68" t="s">
        <v>86</v>
      </c>
      <c r="AM41" s="68" t="str">
        <f t="shared" si="1"/>
        <v>AGR_NON_MOT</v>
      </c>
      <c r="AN41" s="68" t="str">
        <f t="shared" si="1"/>
        <v>RH18_19</v>
      </c>
      <c r="AO41" s="68">
        <f>[2]attached_energy_demand_summariz!B16</f>
        <v>0.0207724666848622</v>
      </c>
      <c r="AP41" s="68" t="s">
        <v>88</v>
      </c>
      <c r="AQ41" s="68" t="s">
        <v>20</v>
      </c>
      <c r="AU41" s="68" t="s">
        <v>86</v>
      </c>
      <c r="AV41" s="68" t="str">
        <f t="shared" si="2"/>
        <v>AGR_NON_MOT</v>
      </c>
      <c r="AW41" s="68" t="str">
        <f t="shared" si="2"/>
        <v>RH18_19</v>
      </c>
      <c r="AX41" s="68">
        <f>[2]attached_energy_demand_summariz!F16</f>
        <v>0.0204346889564006</v>
      </c>
      <c r="AY41" s="68" t="s">
        <v>88</v>
      </c>
      <c r="AZ41" s="68" t="s">
        <v>19</v>
      </c>
      <c r="BD41" s="68" t="s">
        <v>86</v>
      </c>
      <c r="BE41" s="68" t="str">
        <f t="shared" si="3"/>
        <v>AGR_NON_MOT</v>
      </c>
      <c r="BF41" s="68" t="str">
        <f t="shared" si="3"/>
        <v>RH18_19</v>
      </c>
      <c r="BG41" s="68">
        <f t="shared" si="6"/>
        <v>0.0207724666848622</v>
      </c>
      <c r="BH41" s="68" t="s">
        <v>88</v>
      </c>
      <c r="BI41" s="68" t="s">
        <v>21</v>
      </c>
      <c r="BM41" s="68" t="s">
        <v>86</v>
      </c>
      <c r="BN41" s="68" t="str">
        <f t="shared" si="4"/>
        <v>AGR_NON_MOT</v>
      </c>
      <c r="BO41" s="68" t="str">
        <f t="shared" si="4"/>
        <v>RH18_19</v>
      </c>
      <c r="BP41" s="68">
        <f>[2]attached_energy_demand_summariz!J16</f>
        <v>0.0197118704281246</v>
      </c>
      <c r="BQ41" s="68" t="s">
        <v>88</v>
      </c>
      <c r="BR41" s="68" t="s">
        <v>18</v>
      </c>
    </row>
    <row r="42" spans="2:70">
      <c r="B42" s="54"/>
      <c r="C42" s="45"/>
      <c r="D42" s="57"/>
      <c r="E42" s="57"/>
      <c r="F42" s="54"/>
      <c r="G42" s="52"/>
      <c r="H42" s="52"/>
      <c r="I42" s="52"/>
      <c r="J42" s="52"/>
      <c r="K42" s="68" t="s">
        <v>86</v>
      </c>
      <c r="L42" s="68" t="str">
        <f t="shared" si="7"/>
        <v>AGR_NON_MOT</v>
      </c>
      <c r="M42" s="68" t="s">
        <v>129</v>
      </c>
      <c r="N42" s="68">
        <f>[2]attached_energy_demand_split!A26</f>
        <v>0.0208182800695852</v>
      </c>
      <c r="O42" s="68" t="s">
        <v>88</v>
      </c>
      <c r="P42" s="68" t="s">
        <v>22</v>
      </c>
      <c r="T42" s="68" t="s">
        <v>86</v>
      </c>
      <c r="U42" s="68" t="str">
        <f t="shared" si="5"/>
        <v>AGR_NON_MOT</v>
      </c>
      <c r="V42" s="68" t="str">
        <f t="shared" si="5"/>
        <v>RH20_21</v>
      </c>
      <c r="W42" s="68">
        <f>[2]attached_energy_demand_split!A88</f>
        <v>0.0216015909557287</v>
      </c>
      <c r="X42" s="68" t="s">
        <v>88</v>
      </c>
      <c r="Y42" s="68" t="s">
        <v>17</v>
      </c>
      <c r="AC42" s="68" t="s">
        <v>86</v>
      </c>
      <c r="AD42" s="68" t="str">
        <f t="shared" si="0"/>
        <v>AGR_NON_MOT</v>
      </c>
      <c r="AE42" s="68" t="str">
        <f t="shared" si="0"/>
        <v>RH20_21</v>
      </c>
      <c r="AF42" s="68">
        <f>[2]attached_energy_demand_split!A59</f>
        <v>0.0212535167287306</v>
      </c>
      <c r="AG42" s="68" t="s">
        <v>88</v>
      </c>
      <c r="AH42" s="68" t="s">
        <v>23</v>
      </c>
      <c r="AL42" s="68" t="s">
        <v>86</v>
      </c>
      <c r="AM42" s="68" t="str">
        <f t="shared" si="1"/>
        <v>AGR_NON_MOT</v>
      </c>
      <c r="AN42" s="68" t="str">
        <f t="shared" si="1"/>
        <v>RH20_21</v>
      </c>
      <c r="AO42" s="68">
        <f>[2]attached_energy_demand_summariz!B17</f>
        <v>0.0208717090489964</v>
      </c>
      <c r="AP42" s="68" t="s">
        <v>88</v>
      </c>
      <c r="AQ42" s="68" t="s">
        <v>20</v>
      </c>
      <c r="AU42" s="68" t="s">
        <v>86</v>
      </c>
      <c r="AV42" s="68" t="str">
        <f t="shared" si="2"/>
        <v>AGR_NON_MOT</v>
      </c>
      <c r="AW42" s="68" t="str">
        <f t="shared" si="2"/>
        <v>RH20_21</v>
      </c>
      <c r="AX42" s="68">
        <f>[2]attached_energy_demand_summariz!F17</f>
        <v>0.0208022312711157</v>
      </c>
      <c r="AY42" s="68" t="s">
        <v>88</v>
      </c>
      <c r="AZ42" s="68" t="s">
        <v>19</v>
      </c>
      <c r="BD42" s="68" t="s">
        <v>86</v>
      </c>
      <c r="BE42" s="68" t="str">
        <f t="shared" si="3"/>
        <v>AGR_NON_MOT</v>
      </c>
      <c r="BF42" s="68" t="str">
        <f t="shared" si="3"/>
        <v>RH20_21</v>
      </c>
      <c r="BG42" s="68">
        <f t="shared" si="6"/>
        <v>0.0208717090489964</v>
      </c>
      <c r="BH42" s="68" t="s">
        <v>88</v>
      </c>
      <c r="BI42" s="68" t="s">
        <v>21</v>
      </c>
      <c r="BM42" s="68" t="s">
        <v>86</v>
      </c>
      <c r="BN42" s="68" t="str">
        <f t="shared" si="4"/>
        <v>AGR_NON_MOT</v>
      </c>
      <c r="BO42" s="68" t="str">
        <f t="shared" si="4"/>
        <v>RH20_21</v>
      </c>
      <c r="BP42" s="68">
        <f>[2]attached_energy_demand_summariz!J17</f>
        <v>0.0198829262198221</v>
      </c>
      <c r="BQ42" s="68" t="s">
        <v>88</v>
      </c>
      <c r="BR42" s="68" t="s">
        <v>18</v>
      </c>
    </row>
    <row r="43" spans="2:70">
      <c r="B43" s="54"/>
      <c r="C43" s="45"/>
      <c r="D43" s="57"/>
      <c r="E43" s="57"/>
      <c r="F43" s="54"/>
      <c r="G43" s="52"/>
      <c r="H43" s="52"/>
      <c r="I43" s="52"/>
      <c r="J43" s="52"/>
      <c r="K43" s="69" t="s">
        <v>86</v>
      </c>
      <c r="L43" s="68" t="str">
        <f t="shared" si="7"/>
        <v>AGR_NON_MOT</v>
      </c>
      <c r="M43" s="68" t="s">
        <v>130</v>
      </c>
      <c r="N43" s="68">
        <f>[2]attached_energy_demand_split!A28</f>
        <v>0.0209309345114678</v>
      </c>
      <c r="O43" s="68" t="s">
        <v>88</v>
      </c>
      <c r="P43" s="68" t="s">
        <v>22</v>
      </c>
      <c r="T43" s="68" t="s">
        <v>86</v>
      </c>
      <c r="U43" s="68" t="str">
        <f t="shared" si="5"/>
        <v>AGR_NON_MOT</v>
      </c>
      <c r="V43" s="68" t="str">
        <f t="shared" si="5"/>
        <v>RH22_23</v>
      </c>
      <c r="W43" s="68">
        <f>[2]attached_energy_demand_split!A90</f>
        <v>0.0217726786365968</v>
      </c>
      <c r="X43" s="68" t="s">
        <v>88</v>
      </c>
      <c r="Y43" s="68" t="s">
        <v>17</v>
      </c>
      <c r="AC43" s="68" t="s">
        <v>86</v>
      </c>
      <c r="AD43" s="68" t="str">
        <f t="shared" si="0"/>
        <v>AGR_NON_MOT</v>
      </c>
      <c r="AE43" s="68" t="str">
        <f t="shared" si="0"/>
        <v>RH22_23</v>
      </c>
      <c r="AF43" s="68">
        <f>[2]attached_energy_demand_split!A61</f>
        <v>0.0210192787763135</v>
      </c>
      <c r="AG43" s="68" t="s">
        <v>88</v>
      </c>
      <c r="AH43" s="68" t="s">
        <v>23</v>
      </c>
      <c r="AL43" s="68" t="s">
        <v>86</v>
      </c>
      <c r="AM43" s="68" t="str">
        <f t="shared" si="1"/>
        <v>AGR_NON_MOT</v>
      </c>
      <c r="AN43" s="68" t="str">
        <f t="shared" si="1"/>
        <v>RH22_23</v>
      </c>
      <c r="AO43" s="68">
        <f>[2]attached_energy_demand_summariz!B18</f>
        <v>0.0210488298607682</v>
      </c>
      <c r="AP43" s="68" t="s">
        <v>88</v>
      </c>
      <c r="AQ43" s="68" t="s">
        <v>20</v>
      </c>
      <c r="AU43" s="68" t="s">
        <v>86</v>
      </c>
      <c r="AV43" s="68" t="str">
        <f t="shared" si="2"/>
        <v>AGR_NON_MOT</v>
      </c>
      <c r="AW43" s="68" t="str">
        <f t="shared" si="2"/>
        <v>RH22_23</v>
      </c>
      <c r="AX43" s="68">
        <f>[2]attached_energy_demand_summariz!F18</f>
        <v>0.0211656433177729</v>
      </c>
      <c r="AY43" s="68" t="s">
        <v>88</v>
      </c>
      <c r="AZ43" s="68" t="s">
        <v>19</v>
      </c>
      <c r="BD43" s="68" t="s">
        <v>86</v>
      </c>
      <c r="BE43" s="68" t="str">
        <f t="shared" si="3"/>
        <v>AGR_NON_MOT</v>
      </c>
      <c r="BF43" s="68" t="str">
        <f t="shared" si="3"/>
        <v>RH22_23</v>
      </c>
      <c r="BG43" s="68">
        <f t="shared" si="6"/>
        <v>0.0210488298607682</v>
      </c>
      <c r="BH43" s="68" t="s">
        <v>88</v>
      </c>
      <c r="BI43" s="68" t="s">
        <v>21</v>
      </c>
      <c r="BM43" s="68" t="s">
        <v>86</v>
      </c>
      <c r="BN43" s="68" t="str">
        <f t="shared" si="4"/>
        <v>AGR_NON_MOT</v>
      </c>
      <c r="BO43" s="68" t="str">
        <f t="shared" si="4"/>
        <v>RH22_23</v>
      </c>
      <c r="BP43" s="68">
        <f>[2]attached_energy_demand_summariz!J18</f>
        <v>0.0203556140616899</v>
      </c>
      <c r="BQ43" s="68" t="s">
        <v>88</v>
      </c>
      <c r="BR43" s="68" t="s">
        <v>18</v>
      </c>
    </row>
    <row r="44" spans="2:70">
      <c r="B44" s="54"/>
      <c r="C44" s="45"/>
      <c r="D44" s="57"/>
      <c r="E44" s="57"/>
      <c r="F44" s="54"/>
      <c r="G44" s="52"/>
      <c r="H44" s="52"/>
      <c r="I44" s="52"/>
      <c r="J44" s="52"/>
      <c r="K44" s="68" t="s">
        <v>86</v>
      </c>
      <c r="L44" s="68" t="str">
        <f t="shared" si="7"/>
        <v>AGR_NON_MOT</v>
      </c>
      <c r="M44" s="68" t="s">
        <v>131</v>
      </c>
      <c r="N44" s="68">
        <f>[2]attached_energy_demand_split!B6</f>
        <v>0.0216934658061337</v>
      </c>
      <c r="O44" s="68" t="s">
        <v>88</v>
      </c>
      <c r="P44" s="68" t="s">
        <v>22</v>
      </c>
      <c r="T44" s="68" t="s">
        <v>86</v>
      </c>
      <c r="U44" s="68" t="str">
        <f t="shared" si="5"/>
        <v>AGR_NON_MOT</v>
      </c>
      <c r="V44" s="68" t="str">
        <f t="shared" si="5"/>
        <v>SH0_1</v>
      </c>
      <c r="W44" s="68">
        <f>[2]attached_energy_demand_split!B68</f>
        <v>0.0174477618854123</v>
      </c>
      <c r="X44" s="68" t="s">
        <v>88</v>
      </c>
      <c r="Y44" s="68" t="s">
        <v>17</v>
      </c>
      <c r="AC44" s="68" t="s">
        <v>86</v>
      </c>
      <c r="AD44" s="68" t="str">
        <f t="shared" si="0"/>
        <v>AGR_NON_MOT</v>
      </c>
      <c r="AE44" s="68" t="str">
        <f t="shared" si="0"/>
        <v>SH0_1</v>
      </c>
      <c r="AF44" s="68">
        <f>[2]attached_energy_demand_split!B39</f>
        <v>0.020811553801597</v>
      </c>
      <c r="AG44" s="68" t="s">
        <v>88</v>
      </c>
      <c r="AH44" s="68" t="s">
        <v>23</v>
      </c>
      <c r="AL44" s="68" t="s">
        <v>86</v>
      </c>
      <c r="AM44" s="68" t="str">
        <f t="shared" si="1"/>
        <v>AGR_NON_MOT</v>
      </c>
      <c r="AN44" s="68" t="str">
        <f t="shared" si="1"/>
        <v>SH0_1</v>
      </c>
      <c r="AO44" s="68">
        <f>[2]attached_energy_demand_summariz!B19</f>
        <v>0.0202895899307037</v>
      </c>
      <c r="AP44" s="68" t="s">
        <v>88</v>
      </c>
      <c r="AQ44" s="68" t="s">
        <v>20</v>
      </c>
      <c r="AU44" s="68" t="s">
        <v>86</v>
      </c>
      <c r="AV44" s="68" t="str">
        <f t="shared" si="2"/>
        <v>AGR_NON_MOT</v>
      </c>
      <c r="AW44" s="68" t="str">
        <f t="shared" si="2"/>
        <v>SH0_1</v>
      </c>
      <c r="AX44" s="68">
        <f>[2]attached_energy_demand_summariz!F19</f>
        <v>0.0235399975380162</v>
      </c>
      <c r="AY44" s="68" t="s">
        <v>88</v>
      </c>
      <c r="AZ44" s="68" t="s">
        <v>19</v>
      </c>
      <c r="BD44" s="68" t="s">
        <v>86</v>
      </c>
      <c r="BE44" s="68" t="str">
        <f t="shared" si="3"/>
        <v>AGR_NON_MOT</v>
      </c>
      <c r="BF44" s="68" t="str">
        <f t="shared" si="3"/>
        <v>SH0_1</v>
      </c>
      <c r="BG44" s="68">
        <f t="shared" si="6"/>
        <v>0.0202895899307037</v>
      </c>
      <c r="BH44" s="68" t="s">
        <v>88</v>
      </c>
      <c r="BI44" s="68" t="s">
        <v>21</v>
      </c>
      <c r="BM44" s="68" t="s">
        <v>86</v>
      </c>
      <c r="BN44" s="68" t="str">
        <f t="shared" si="4"/>
        <v>AGR_NON_MOT</v>
      </c>
      <c r="BO44" s="68" t="str">
        <f t="shared" si="4"/>
        <v>SH0_1</v>
      </c>
      <c r="BP44" s="68">
        <f>[2]attached_energy_demand_summariz!J19</f>
        <v>0.0179551706223591</v>
      </c>
      <c r="BQ44" s="68" t="s">
        <v>88</v>
      </c>
      <c r="BR44" s="68" t="s">
        <v>18</v>
      </c>
    </row>
    <row r="45" spans="2:70">
      <c r="B45" s="54"/>
      <c r="C45" s="45"/>
      <c r="D45" s="57"/>
      <c r="E45" s="57"/>
      <c r="F45" s="54"/>
      <c r="G45" s="52"/>
      <c r="H45" s="52"/>
      <c r="I45" s="52"/>
      <c r="J45" s="52"/>
      <c r="K45" s="68" t="s">
        <v>86</v>
      </c>
      <c r="L45" s="68" t="str">
        <f t="shared" si="7"/>
        <v>AGR_NON_MOT</v>
      </c>
      <c r="M45" s="68" t="s">
        <v>132</v>
      </c>
      <c r="N45" s="68">
        <f>[2]attached_energy_demand_split!B8</f>
        <v>0.0210916294485409</v>
      </c>
      <c r="O45" s="68" t="s">
        <v>88</v>
      </c>
      <c r="P45" s="68" t="s">
        <v>22</v>
      </c>
      <c r="T45" s="68" t="s">
        <v>86</v>
      </c>
      <c r="U45" s="68" t="str">
        <f t="shared" si="5"/>
        <v>AGR_NON_MOT</v>
      </c>
      <c r="V45" s="68" t="str">
        <f t="shared" si="5"/>
        <v>SH2_3</v>
      </c>
      <c r="W45" s="68">
        <f>[2]attached_energy_demand_split!B70</f>
        <v>0.0152457918759897</v>
      </c>
      <c r="X45" s="68" t="s">
        <v>88</v>
      </c>
      <c r="Y45" s="68" t="s">
        <v>17</v>
      </c>
      <c r="AC45" s="68" t="s">
        <v>86</v>
      </c>
      <c r="AD45" s="68" t="str">
        <f t="shared" si="0"/>
        <v>AGR_NON_MOT</v>
      </c>
      <c r="AE45" s="68" t="str">
        <f t="shared" si="0"/>
        <v>SH2_3</v>
      </c>
      <c r="AF45" s="68">
        <f>[2]attached_energy_demand_split!B41</f>
        <v>0.0201796299239725</v>
      </c>
      <c r="AG45" s="68" t="s">
        <v>88</v>
      </c>
      <c r="AH45" s="68" t="s">
        <v>23</v>
      </c>
      <c r="AL45" s="68" t="s">
        <v>86</v>
      </c>
      <c r="AM45" s="68" t="str">
        <f t="shared" si="1"/>
        <v>AGR_NON_MOT</v>
      </c>
      <c r="AN45" s="68" t="str">
        <f t="shared" si="1"/>
        <v>SH2_3</v>
      </c>
      <c r="AO45" s="68">
        <f>[2]attached_energy_demand_summariz!B20</f>
        <v>0.0188706568826577</v>
      </c>
      <c r="AP45" s="68" t="s">
        <v>88</v>
      </c>
      <c r="AQ45" s="68" t="s">
        <v>20</v>
      </c>
      <c r="AU45" s="68" t="s">
        <v>86</v>
      </c>
      <c r="AV45" s="68" t="str">
        <f t="shared" si="2"/>
        <v>AGR_NON_MOT</v>
      </c>
      <c r="AW45" s="68" t="str">
        <f t="shared" si="2"/>
        <v>SH2_3</v>
      </c>
      <c r="AX45" s="68">
        <f>[2]attached_energy_demand_summariz!F20</f>
        <v>0.0213085433268016</v>
      </c>
      <c r="AY45" s="68" t="s">
        <v>88</v>
      </c>
      <c r="AZ45" s="68" t="s">
        <v>19</v>
      </c>
      <c r="BD45" s="68" t="s">
        <v>86</v>
      </c>
      <c r="BE45" s="68" t="str">
        <f t="shared" si="3"/>
        <v>AGR_NON_MOT</v>
      </c>
      <c r="BF45" s="68" t="str">
        <f t="shared" si="3"/>
        <v>SH2_3</v>
      </c>
      <c r="BG45" s="68">
        <f t="shared" si="6"/>
        <v>0.0188706568826577</v>
      </c>
      <c r="BH45" s="68" t="s">
        <v>88</v>
      </c>
      <c r="BI45" s="68" t="s">
        <v>21</v>
      </c>
      <c r="BM45" s="68" t="s">
        <v>86</v>
      </c>
      <c r="BN45" s="68" t="str">
        <f t="shared" si="4"/>
        <v>AGR_NON_MOT</v>
      </c>
      <c r="BO45" s="68" t="str">
        <f t="shared" si="4"/>
        <v>SH2_3</v>
      </c>
      <c r="BP45" s="68">
        <f>[2]attached_energy_demand_summariz!J20</f>
        <v>0.0165276898379839</v>
      </c>
      <c r="BQ45" s="68" t="s">
        <v>88</v>
      </c>
      <c r="BR45" s="68" t="s">
        <v>18</v>
      </c>
    </row>
    <row r="46" spans="2:70">
      <c r="B46" s="54"/>
      <c r="C46" s="45"/>
      <c r="D46" s="57"/>
      <c r="E46" s="57"/>
      <c r="F46" s="54"/>
      <c r="G46" s="52"/>
      <c r="H46" s="52"/>
      <c r="I46" s="52"/>
      <c r="J46" s="52"/>
      <c r="K46" s="68" t="s">
        <v>86</v>
      </c>
      <c r="L46" s="68" t="str">
        <f t="shared" si="7"/>
        <v>AGR_NON_MOT</v>
      </c>
      <c r="M46" s="68" t="s">
        <v>133</v>
      </c>
      <c r="N46" s="68">
        <f>[2]attached_energy_demand_split!B10</f>
        <v>0.0202885549117574</v>
      </c>
      <c r="O46" s="68" t="s">
        <v>88</v>
      </c>
      <c r="P46" s="68" t="s">
        <v>22</v>
      </c>
      <c r="T46" s="68" t="s">
        <v>86</v>
      </c>
      <c r="U46" s="68" t="str">
        <f t="shared" si="5"/>
        <v>AGR_NON_MOT</v>
      </c>
      <c r="V46" s="68" t="str">
        <f t="shared" si="5"/>
        <v>SH4_5</v>
      </c>
      <c r="W46" s="68">
        <f>[2]attached_energy_demand_split!B72</f>
        <v>0.0140147850596432</v>
      </c>
      <c r="X46" s="68" t="s">
        <v>88</v>
      </c>
      <c r="Y46" s="68" t="s">
        <v>17</v>
      </c>
      <c r="AC46" s="68" t="s">
        <v>86</v>
      </c>
      <c r="AD46" s="68" t="str">
        <f t="shared" si="0"/>
        <v>AGR_NON_MOT</v>
      </c>
      <c r="AE46" s="68" t="str">
        <f t="shared" si="0"/>
        <v>SH4_5</v>
      </c>
      <c r="AF46" s="68">
        <f>[2]attached_energy_demand_split!B43</f>
        <v>0.0196148395220663</v>
      </c>
      <c r="AG46" s="68" t="s">
        <v>88</v>
      </c>
      <c r="AH46" s="68" t="s">
        <v>23</v>
      </c>
      <c r="AL46" s="68" t="s">
        <v>86</v>
      </c>
      <c r="AM46" s="68" t="str">
        <f t="shared" si="1"/>
        <v>AGR_NON_MOT</v>
      </c>
      <c r="AN46" s="68" t="str">
        <f t="shared" si="1"/>
        <v>SH4_5</v>
      </c>
      <c r="AO46" s="68">
        <f>[2]attached_energy_demand_summariz!B21</f>
        <v>0.017500502969476</v>
      </c>
      <c r="AP46" s="68" t="s">
        <v>88</v>
      </c>
      <c r="AQ46" s="68" t="s">
        <v>20</v>
      </c>
      <c r="AU46" s="68" t="s">
        <v>86</v>
      </c>
      <c r="AV46" s="68" t="str">
        <f t="shared" si="2"/>
        <v>AGR_NON_MOT</v>
      </c>
      <c r="AW46" s="68" t="str">
        <f t="shared" si="2"/>
        <v>SH4_5</v>
      </c>
      <c r="AX46" s="68">
        <f>[2]attached_energy_demand_summariz!F21</f>
        <v>0.0184793639312763</v>
      </c>
      <c r="AY46" s="68" t="s">
        <v>88</v>
      </c>
      <c r="AZ46" s="68" t="s">
        <v>19</v>
      </c>
      <c r="BD46" s="68" t="s">
        <v>86</v>
      </c>
      <c r="BE46" s="68" t="str">
        <f t="shared" si="3"/>
        <v>AGR_NON_MOT</v>
      </c>
      <c r="BF46" s="68" t="str">
        <f t="shared" si="3"/>
        <v>SH4_5</v>
      </c>
      <c r="BG46" s="68">
        <f t="shared" si="6"/>
        <v>0.017500502969476</v>
      </c>
      <c r="BH46" s="68" t="s">
        <v>88</v>
      </c>
      <c r="BI46" s="68" t="s">
        <v>21</v>
      </c>
      <c r="BM46" s="68" t="s">
        <v>86</v>
      </c>
      <c r="BN46" s="68" t="str">
        <f t="shared" si="4"/>
        <v>AGR_NON_MOT</v>
      </c>
      <c r="BO46" s="68" t="str">
        <f t="shared" si="4"/>
        <v>SH4_5</v>
      </c>
      <c r="BP46" s="68">
        <f>[2]attached_energy_demand_summariz!J21</f>
        <v>0.0151049714226367</v>
      </c>
      <c r="BQ46" s="68" t="s">
        <v>88</v>
      </c>
      <c r="BR46" s="68" t="s">
        <v>18</v>
      </c>
    </row>
    <row r="47" spans="2:70">
      <c r="B47" s="54"/>
      <c r="C47" s="45"/>
      <c r="D47" s="57"/>
      <c r="E47" s="57"/>
      <c r="F47" s="54"/>
      <c r="G47" s="52"/>
      <c r="H47" s="52"/>
      <c r="I47" s="52"/>
      <c r="J47" s="52"/>
      <c r="K47" s="69" t="s">
        <v>86</v>
      </c>
      <c r="L47" s="68" t="str">
        <f t="shared" si="7"/>
        <v>AGR_NON_MOT</v>
      </c>
      <c r="M47" s="68" t="s">
        <v>134</v>
      </c>
      <c r="N47" s="68">
        <f>[2]attached_energy_demand_split!B12</f>
        <v>0.0192322364169783</v>
      </c>
      <c r="O47" s="68" t="s">
        <v>88</v>
      </c>
      <c r="P47" s="68" t="s">
        <v>22</v>
      </c>
      <c r="T47" s="68" t="s">
        <v>86</v>
      </c>
      <c r="U47" s="68" t="str">
        <f t="shared" si="5"/>
        <v>AGR_NON_MOT</v>
      </c>
      <c r="V47" s="68" t="str">
        <f t="shared" si="5"/>
        <v>SH6_7</v>
      </c>
      <c r="W47" s="68">
        <f>[2]attached_energy_demand_split!B74</f>
        <v>0.0138604432096002</v>
      </c>
      <c r="X47" s="68" t="s">
        <v>88</v>
      </c>
      <c r="Y47" s="68" t="s">
        <v>17</v>
      </c>
      <c r="AC47" s="68" t="s">
        <v>86</v>
      </c>
      <c r="AD47" s="68" t="str">
        <f t="shared" si="0"/>
        <v>AGR_NON_MOT</v>
      </c>
      <c r="AE47" s="68" t="str">
        <f t="shared" si="0"/>
        <v>SH6_7</v>
      </c>
      <c r="AF47" s="68">
        <f>[2]attached_energy_demand_split!B45</f>
        <v>0.0172789981084644</v>
      </c>
      <c r="AG47" s="68" t="s">
        <v>88</v>
      </c>
      <c r="AH47" s="68" t="s">
        <v>23</v>
      </c>
      <c r="AL47" s="68" t="s">
        <v>86</v>
      </c>
      <c r="AM47" s="68" t="str">
        <f t="shared" si="1"/>
        <v>AGR_NON_MOT</v>
      </c>
      <c r="AN47" s="68" t="str">
        <f t="shared" si="1"/>
        <v>SH6_7</v>
      </c>
      <c r="AO47" s="68">
        <f>[2]attached_energy_demand_summariz!B22</f>
        <v>0.016421193779789</v>
      </c>
      <c r="AP47" s="68" t="s">
        <v>88</v>
      </c>
      <c r="AQ47" s="68" t="s">
        <v>20</v>
      </c>
      <c r="AU47" s="68" t="s">
        <v>86</v>
      </c>
      <c r="AV47" s="68" t="str">
        <f t="shared" si="2"/>
        <v>AGR_NON_MOT</v>
      </c>
      <c r="AW47" s="68" t="str">
        <f t="shared" si="2"/>
        <v>SH6_7</v>
      </c>
      <c r="AX47" s="68">
        <f>[2]attached_energy_demand_summariz!F22</f>
        <v>0.0171996217128879</v>
      </c>
      <c r="AY47" s="68" t="s">
        <v>88</v>
      </c>
      <c r="AZ47" s="68" t="s">
        <v>19</v>
      </c>
      <c r="BD47" s="68" t="s">
        <v>86</v>
      </c>
      <c r="BE47" s="68" t="str">
        <f t="shared" si="3"/>
        <v>AGR_NON_MOT</v>
      </c>
      <c r="BF47" s="68" t="str">
        <f t="shared" si="3"/>
        <v>SH6_7</v>
      </c>
      <c r="BG47" s="68">
        <f t="shared" si="6"/>
        <v>0.016421193779789</v>
      </c>
      <c r="BH47" s="68" t="s">
        <v>88</v>
      </c>
      <c r="BI47" s="68" t="s">
        <v>21</v>
      </c>
      <c r="BM47" s="68" t="s">
        <v>86</v>
      </c>
      <c r="BN47" s="68" t="str">
        <f t="shared" si="4"/>
        <v>AGR_NON_MOT</v>
      </c>
      <c r="BO47" s="68" t="str">
        <f t="shared" si="4"/>
        <v>SH6_7</v>
      </c>
      <c r="BP47" s="68">
        <f>[2]attached_energy_demand_summariz!J22</f>
        <v>0.0145346694510143</v>
      </c>
      <c r="BQ47" s="68" t="s">
        <v>88</v>
      </c>
      <c r="BR47" s="68" t="s">
        <v>18</v>
      </c>
    </row>
    <row r="48" spans="2:70">
      <c r="B48" s="54"/>
      <c r="C48" s="45"/>
      <c r="D48" s="57"/>
      <c r="E48" s="57"/>
      <c r="F48" s="54"/>
      <c r="G48" s="52"/>
      <c r="H48" s="52"/>
      <c r="I48" s="52"/>
      <c r="J48" s="52"/>
      <c r="K48" s="68" t="s">
        <v>86</v>
      </c>
      <c r="L48" s="68" t="str">
        <f t="shared" si="7"/>
        <v>AGR_NON_MOT</v>
      </c>
      <c r="M48" s="68" t="s">
        <v>135</v>
      </c>
      <c r="N48" s="68">
        <f>[2]attached_energy_demand_split!B14</f>
        <v>0.0187485070114251</v>
      </c>
      <c r="O48" s="68" t="s">
        <v>88</v>
      </c>
      <c r="P48" s="68" t="s">
        <v>22</v>
      </c>
      <c r="T48" s="68" t="s">
        <v>86</v>
      </c>
      <c r="U48" s="68" t="str">
        <f t="shared" si="5"/>
        <v>AGR_NON_MOT</v>
      </c>
      <c r="V48" s="68" t="str">
        <f t="shared" si="5"/>
        <v>SH8_9</v>
      </c>
      <c r="W48" s="68">
        <f>[2]attached_energy_demand_split!B76</f>
        <v>0.0147551071793505</v>
      </c>
      <c r="X48" s="68" t="s">
        <v>88</v>
      </c>
      <c r="Y48" s="68" t="s">
        <v>17</v>
      </c>
      <c r="AC48" s="68" t="s">
        <v>86</v>
      </c>
      <c r="AD48" s="68" t="str">
        <f t="shared" si="0"/>
        <v>AGR_NON_MOT</v>
      </c>
      <c r="AE48" s="68" t="str">
        <f t="shared" si="0"/>
        <v>SH8_9</v>
      </c>
      <c r="AF48" s="68">
        <f>[2]attached_energy_demand_split!B47</f>
        <v>0.0155886992614423</v>
      </c>
      <c r="AG48" s="68" t="s">
        <v>88</v>
      </c>
      <c r="AH48" s="68" t="s">
        <v>23</v>
      </c>
      <c r="AL48" s="68" t="s">
        <v>86</v>
      </c>
      <c r="AM48" s="68" t="str">
        <f t="shared" si="1"/>
        <v>AGR_NON_MOT</v>
      </c>
      <c r="AN48" s="68" t="str">
        <f t="shared" si="1"/>
        <v>SH8_9</v>
      </c>
      <c r="AO48" s="68">
        <f>[2]attached_energy_demand_summariz!B23</f>
        <v>0.0161398429577345</v>
      </c>
      <c r="AP48" s="68" t="s">
        <v>88</v>
      </c>
      <c r="AQ48" s="68" t="s">
        <v>20</v>
      </c>
      <c r="AU48" s="68" t="s">
        <v>86</v>
      </c>
      <c r="AV48" s="68" t="str">
        <f t="shared" si="2"/>
        <v>AGR_NON_MOT</v>
      </c>
      <c r="AW48" s="68" t="str">
        <f t="shared" si="2"/>
        <v>SH8_9</v>
      </c>
      <c r="AX48" s="68">
        <f>[2]attached_energy_demand_summariz!F23</f>
        <v>0.017030245273227</v>
      </c>
      <c r="AY48" s="68" t="s">
        <v>88</v>
      </c>
      <c r="AZ48" s="68" t="s">
        <v>19</v>
      </c>
      <c r="BD48" s="68" t="s">
        <v>86</v>
      </c>
      <c r="BE48" s="68" t="str">
        <f t="shared" si="3"/>
        <v>AGR_NON_MOT</v>
      </c>
      <c r="BF48" s="68" t="str">
        <f t="shared" si="3"/>
        <v>SH8_9</v>
      </c>
      <c r="BG48" s="68">
        <f t="shared" si="6"/>
        <v>0.0161398429577345</v>
      </c>
      <c r="BH48" s="68" t="s">
        <v>88</v>
      </c>
      <c r="BI48" s="68" t="s">
        <v>21</v>
      </c>
      <c r="BM48" s="68" t="s">
        <v>86</v>
      </c>
      <c r="BN48" s="68" t="str">
        <f t="shared" si="4"/>
        <v>AGR_NON_MOT</v>
      </c>
      <c r="BO48" s="68" t="str">
        <f t="shared" si="4"/>
        <v>SH8_9</v>
      </c>
      <c r="BP48" s="68">
        <f>[2]attached_energy_demand_summariz!J23</f>
        <v>0.0145766560632275</v>
      </c>
      <c r="BQ48" s="68" t="s">
        <v>88</v>
      </c>
      <c r="BR48" s="68" t="s">
        <v>18</v>
      </c>
    </row>
    <row r="49" spans="2:70">
      <c r="B49" s="54"/>
      <c r="C49" s="45"/>
      <c r="D49" s="57"/>
      <c r="E49" s="57"/>
      <c r="F49" s="54"/>
      <c r="G49" s="52"/>
      <c r="H49" s="52"/>
      <c r="I49" s="52"/>
      <c r="J49" s="52"/>
      <c r="K49" s="68" t="s">
        <v>86</v>
      </c>
      <c r="L49" s="68" t="str">
        <f t="shared" si="7"/>
        <v>AGR_NON_MOT</v>
      </c>
      <c r="M49" s="68" t="s">
        <v>136</v>
      </c>
      <c r="N49" s="68">
        <f>[2]attached_energy_demand_split!B16</f>
        <v>0.0186780472400084</v>
      </c>
      <c r="O49" s="68" t="s">
        <v>88</v>
      </c>
      <c r="P49" s="68" t="s">
        <v>22</v>
      </c>
      <c r="T49" s="68" t="s">
        <v>86</v>
      </c>
      <c r="U49" s="68" t="str">
        <f t="shared" si="5"/>
        <v>AGR_NON_MOT</v>
      </c>
      <c r="V49" s="68" t="str">
        <f t="shared" si="5"/>
        <v>SH10_11</v>
      </c>
      <c r="W49" s="68">
        <f>[2]attached_energy_demand_split!B78</f>
        <v>0.0171866616430302</v>
      </c>
      <c r="X49" s="68" t="s">
        <v>88</v>
      </c>
      <c r="Y49" s="68" t="s">
        <v>17</v>
      </c>
      <c r="AC49" s="68" t="s">
        <v>86</v>
      </c>
      <c r="AD49" s="68" t="str">
        <f t="shared" si="0"/>
        <v>AGR_NON_MOT</v>
      </c>
      <c r="AE49" s="68" t="str">
        <f t="shared" si="0"/>
        <v>SH10_11</v>
      </c>
      <c r="AF49" s="68">
        <f>[2]attached_energy_demand_split!B49</f>
        <v>0.0150973156957682</v>
      </c>
      <c r="AG49" s="68" t="s">
        <v>88</v>
      </c>
      <c r="AH49" s="68" t="s">
        <v>23</v>
      </c>
      <c r="AL49" s="68" t="s">
        <v>86</v>
      </c>
      <c r="AM49" s="68" t="str">
        <f t="shared" si="1"/>
        <v>AGR_NON_MOT</v>
      </c>
      <c r="AN49" s="68" t="str">
        <f t="shared" si="1"/>
        <v>SH10_11</v>
      </c>
      <c r="AO49" s="68">
        <f>[2]attached_energy_demand_summariz!B24</f>
        <v>0.0171295457469424</v>
      </c>
      <c r="AP49" s="68" t="s">
        <v>88</v>
      </c>
      <c r="AQ49" s="68" t="s">
        <v>20</v>
      </c>
      <c r="AU49" s="68" t="s">
        <v>86</v>
      </c>
      <c r="AV49" s="68" t="str">
        <f t="shared" si="2"/>
        <v>AGR_NON_MOT</v>
      </c>
      <c r="AW49" s="68" t="str">
        <f t="shared" si="2"/>
        <v>SH10_11</v>
      </c>
      <c r="AX49" s="68">
        <f>[2]attached_energy_demand_summariz!F24</f>
        <v>0.0187148851387562</v>
      </c>
      <c r="AY49" s="68" t="s">
        <v>88</v>
      </c>
      <c r="AZ49" s="68" t="s">
        <v>19</v>
      </c>
      <c r="BD49" s="68" t="s">
        <v>86</v>
      </c>
      <c r="BE49" s="68" t="str">
        <f t="shared" si="3"/>
        <v>AGR_NON_MOT</v>
      </c>
      <c r="BF49" s="68" t="str">
        <f t="shared" si="3"/>
        <v>SH10_11</v>
      </c>
      <c r="BG49" s="68">
        <f t="shared" si="6"/>
        <v>0.0171295457469424</v>
      </c>
      <c r="BH49" s="68" t="s">
        <v>88</v>
      </c>
      <c r="BI49" s="68" t="s">
        <v>21</v>
      </c>
      <c r="BM49" s="68" t="s">
        <v>86</v>
      </c>
      <c r="BN49" s="68" t="str">
        <f t="shared" si="4"/>
        <v>AGR_NON_MOT</v>
      </c>
      <c r="BO49" s="68" t="str">
        <f t="shared" si="4"/>
        <v>SH10_11</v>
      </c>
      <c r="BP49" s="68">
        <f>[2]attached_energy_demand_summariz!J24</f>
        <v>0.0159708190171488</v>
      </c>
      <c r="BQ49" s="68" t="s">
        <v>88</v>
      </c>
      <c r="BR49" s="68" t="s">
        <v>18</v>
      </c>
    </row>
    <row r="50" spans="2:70">
      <c r="B50" s="54"/>
      <c r="C50" s="45"/>
      <c r="D50" s="57"/>
      <c r="E50" s="57"/>
      <c r="F50" s="54"/>
      <c r="G50" s="52"/>
      <c r="H50" s="52"/>
      <c r="I50" s="52"/>
      <c r="J50" s="52"/>
      <c r="K50" s="68" t="s">
        <v>86</v>
      </c>
      <c r="L50" s="68" t="str">
        <f t="shared" si="7"/>
        <v>AGR_NON_MOT</v>
      </c>
      <c r="M50" s="68" t="s">
        <v>137</v>
      </c>
      <c r="N50" s="68">
        <f>[2]attached_energy_demand_split!B18</f>
        <v>0.0193543241840057</v>
      </c>
      <c r="O50" s="68" t="s">
        <v>88</v>
      </c>
      <c r="P50" s="68" t="s">
        <v>22</v>
      </c>
      <c r="T50" s="68" t="s">
        <v>86</v>
      </c>
      <c r="U50" s="68" t="str">
        <f t="shared" si="5"/>
        <v>AGR_NON_MOT</v>
      </c>
      <c r="V50" s="68" t="str">
        <f t="shared" si="5"/>
        <v>SH12_13</v>
      </c>
      <c r="W50" s="68">
        <f>[2]attached_energy_demand_split!B80</f>
        <v>0.0185329663536096</v>
      </c>
      <c r="X50" s="68" t="s">
        <v>88</v>
      </c>
      <c r="Y50" s="68" t="s">
        <v>17</v>
      </c>
      <c r="AC50" s="68" t="s">
        <v>86</v>
      </c>
      <c r="AD50" s="68" t="str">
        <f t="shared" si="0"/>
        <v>AGR_NON_MOT</v>
      </c>
      <c r="AE50" s="68" t="str">
        <f t="shared" si="0"/>
        <v>SH12_13</v>
      </c>
      <c r="AF50" s="68">
        <f>[2]attached_energy_demand_split!B51</f>
        <v>0.0157162719062912</v>
      </c>
      <c r="AG50" s="68" t="s">
        <v>88</v>
      </c>
      <c r="AH50" s="68" t="s">
        <v>23</v>
      </c>
      <c r="AL50" s="68" t="s">
        <v>86</v>
      </c>
      <c r="AM50" s="68" t="str">
        <f t="shared" si="1"/>
        <v>AGR_NON_MOT</v>
      </c>
      <c r="AN50" s="68" t="str">
        <f t="shared" si="1"/>
        <v>SH12_13</v>
      </c>
      <c r="AO50" s="68">
        <f>[2]attached_energy_demand_summariz!B25</f>
        <v>0.0184909585816698</v>
      </c>
      <c r="AP50" s="68" t="s">
        <v>88</v>
      </c>
      <c r="AQ50" s="68" t="s">
        <v>20</v>
      </c>
      <c r="AU50" s="68" t="s">
        <v>86</v>
      </c>
      <c r="AV50" s="68" t="str">
        <f t="shared" si="2"/>
        <v>AGR_NON_MOT</v>
      </c>
      <c r="AW50" s="68" t="str">
        <f t="shared" si="2"/>
        <v>SH12_13</v>
      </c>
      <c r="AX50" s="68">
        <f>[2]attached_energy_demand_summariz!F25</f>
        <v>0.0213435574080405</v>
      </c>
      <c r="AY50" s="68" t="s">
        <v>88</v>
      </c>
      <c r="AZ50" s="68" t="s">
        <v>19</v>
      </c>
      <c r="BD50" s="68" t="s">
        <v>86</v>
      </c>
      <c r="BE50" s="68" t="str">
        <f t="shared" si="3"/>
        <v>AGR_NON_MOT</v>
      </c>
      <c r="BF50" s="68" t="str">
        <f t="shared" si="3"/>
        <v>SH12_13</v>
      </c>
      <c r="BG50" s="68">
        <f t="shared" si="6"/>
        <v>0.0184909585816698</v>
      </c>
      <c r="BH50" s="68" t="s">
        <v>88</v>
      </c>
      <c r="BI50" s="68" t="s">
        <v>21</v>
      </c>
      <c r="BM50" s="68" t="s">
        <v>86</v>
      </c>
      <c r="BN50" s="68" t="str">
        <f t="shared" si="4"/>
        <v>AGR_NON_MOT</v>
      </c>
      <c r="BO50" s="68" t="str">
        <f t="shared" si="4"/>
        <v>SH12_13</v>
      </c>
      <c r="BP50" s="68">
        <f>[2]attached_energy_demand_summariz!J25</f>
        <v>0.017507673056402</v>
      </c>
      <c r="BQ50" s="68" t="s">
        <v>88</v>
      </c>
      <c r="BR50" s="68" t="s">
        <v>18</v>
      </c>
    </row>
    <row r="51" spans="2:70">
      <c r="B51" s="54"/>
      <c r="C51" s="45"/>
      <c r="D51" s="57"/>
      <c r="E51" s="57"/>
      <c r="F51" s="54"/>
      <c r="G51" s="45"/>
      <c r="H51" s="45"/>
      <c r="K51" s="69" t="s">
        <v>86</v>
      </c>
      <c r="L51" s="68" t="str">
        <f t="shared" si="7"/>
        <v>AGR_NON_MOT</v>
      </c>
      <c r="M51" s="68" t="s">
        <v>138</v>
      </c>
      <c r="N51" s="68">
        <f>[2]attached_energy_demand_split!B20</f>
        <v>0.0204723701496402</v>
      </c>
      <c r="O51" s="68" t="s">
        <v>88</v>
      </c>
      <c r="P51" s="68" t="s">
        <v>22</v>
      </c>
      <c r="T51" s="68" t="s">
        <v>86</v>
      </c>
      <c r="U51" s="68" t="str">
        <f t="shared" si="5"/>
        <v>AGR_NON_MOT</v>
      </c>
      <c r="V51" s="68" t="str">
        <f t="shared" si="5"/>
        <v>SH14_15</v>
      </c>
      <c r="W51" s="68">
        <f>[2]attached_energy_demand_split!B82</f>
        <v>0.0189446065338263</v>
      </c>
      <c r="X51" s="68" t="s">
        <v>88</v>
      </c>
      <c r="Y51" s="68" t="s">
        <v>17</v>
      </c>
      <c r="AC51" s="68" t="s">
        <v>86</v>
      </c>
      <c r="AD51" s="68" t="str">
        <f t="shared" si="0"/>
        <v>AGR_NON_MOT</v>
      </c>
      <c r="AE51" s="68" t="str">
        <f t="shared" si="0"/>
        <v>SH14_15</v>
      </c>
      <c r="AF51" s="68">
        <f>[2]attached_energy_demand_split!B53</f>
        <v>0.0181694864820914</v>
      </c>
      <c r="AG51" s="68" t="s">
        <v>88</v>
      </c>
      <c r="AH51" s="68" t="s">
        <v>23</v>
      </c>
      <c r="AL51" s="68" t="s">
        <v>86</v>
      </c>
      <c r="AM51" s="68" t="str">
        <f t="shared" si="1"/>
        <v>AGR_NON_MOT</v>
      </c>
      <c r="AN51" s="68" t="str">
        <f t="shared" si="1"/>
        <v>SH14_15</v>
      </c>
      <c r="AO51" s="68">
        <f>[2]attached_energy_demand_summariz!B26</f>
        <v>0.019740368004096</v>
      </c>
      <c r="AP51" s="68" t="s">
        <v>88</v>
      </c>
      <c r="AQ51" s="68" t="s">
        <v>20</v>
      </c>
      <c r="AU51" s="68" t="s">
        <v>86</v>
      </c>
      <c r="AV51" s="68" t="str">
        <f t="shared" si="2"/>
        <v>AGR_NON_MOT</v>
      </c>
      <c r="AW51" s="68" t="str">
        <f t="shared" si="2"/>
        <v>SH14_15</v>
      </c>
      <c r="AX51" s="68">
        <f>[2]attached_energy_demand_summariz!F26</f>
        <v>0.022952067498314</v>
      </c>
      <c r="AY51" s="68" t="s">
        <v>88</v>
      </c>
      <c r="AZ51" s="68" t="s">
        <v>19</v>
      </c>
      <c r="BD51" s="68" t="s">
        <v>86</v>
      </c>
      <c r="BE51" s="68" t="str">
        <f t="shared" si="3"/>
        <v>AGR_NON_MOT</v>
      </c>
      <c r="BF51" s="68" t="str">
        <f t="shared" si="3"/>
        <v>SH14_15</v>
      </c>
      <c r="BG51" s="68">
        <f t="shared" si="6"/>
        <v>0.019740368004096</v>
      </c>
      <c r="BH51" s="68" t="s">
        <v>88</v>
      </c>
      <c r="BI51" s="68" t="s">
        <v>21</v>
      </c>
      <c r="BM51" s="68" t="s">
        <v>86</v>
      </c>
      <c r="BN51" s="68" t="str">
        <f t="shared" si="4"/>
        <v>AGR_NON_MOT</v>
      </c>
      <c r="BO51" s="68" t="str">
        <f t="shared" si="4"/>
        <v>SH14_15</v>
      </c>
      <c r="BP51" s="68">
        <f>[2]attached_energy_demand_summariz!J26</f>
        <v>0.0181633093566083</v>
      </c>
      <c r="BQ51" s="68" t="s">
        <v>88</v>
      </c>
      <c r="BR51" s="68" t="s">
        <v>18</v>
      </c>
    </row>
    <row r="52" spans="2:70">
      <c r="B52" s="54"/>
      <c r="C52" s="45"/>
      <c r="D52" s="57"/>
      <c r="E52" s="57"/>
      <c r="F52" s="54"/>
      <c r="G52" s="45"/>
      <c r="H52" s="45"/>
      <c r="K52" s="68" t="s">
        <v>86</v>
      </c>
      <c r="L52" s="68" t="str">
        <f t="shared" si="7"/>
        <v>AGR_NON_MOT</v>
      </c>
      <c r="M52" s="68" t="s">
        <v>139</v>
      </c>
      <c r="N52" s="68">
        <f>[2]attached_energy_demand_split!B22</f>
        <v>0.021278922422278</v>
      </c>
      <c r="O52" s="68" t="s">
        <v>88</v>
      </c>
      <c r="P52" s="68" t="s">
        <v>22</v>
      </c>
      <c r="T52" s="68" t="s">
        <v>86</v>
      </c>
      <c r="U52" s="68" t="str">
        <f t="shared" si="5"/>
        <v>AGR_NON_MOT</v>
      </c>
      <c r="V52" s="68" t="str">
        <f t="shared" si="5"/>
        <v>SH16_17</v>
      </c>
      <c r="W52" s="68">
        <f>[2]attached_energy_demand_split!B84</f>
        <v>0.0187938640201366</v>
      </c>
      <c r="X52" s="68" t="s">
        <v>88</v>
      </c>
      <c r="Y52" s="68" t="s">
        <v>17</v>
      </c>
      <c r="AC52" s="68" t="s">
        <v>86</v>
      </c>
      <c r="AD52" s="68" t="str">
        <f t="shared" si="0"/>
        <v>AGR_NON_MOT</v>
      </c>
      <c r="AE52" s="68" t="str">
        <f t="shared" si="0"/>
        <v>SH16_17</v>
      </c>
      <c r="AF52" s="68">
        <f>[2]attached_energy_demand_split!B55</f>
        <v>0.0199388030090388</v>
      </c>
      <c r="AG52" s="68" t="s">
        <v>88</v>
      </c>
      <c r="AH52" s="68" t="s">
        <v>23</v>
      </c>
      <c r="AL52" s="68" t="s">
        <v>86</v>
      </c>
      <c r="AM52" s="68" t="str">
        <f t="shared" si="1"/>
        <v>AGR_NON_MOT</v>
      </c>
      <c r="AN52" s="68" t="str">
        <f t="shared" si="1"/>
        <v>SH16_17</v>
      </c>
      <c r="AO52" s="68">
        <f>[2]attached_energy_demand_summariz!B27</f>
        <v>0.0204205397465977</v>
      </c>
      <c r="AP52" s="68" t="s">
        <v>88</v>
      </c>
      <c r="AQ52" s="68" t="s">
        <v>20</v>
      </c>
      <c r="AU52" s="68" t="s">
        <v>86</v>
      </c>
      <c r="AV52" s="68" t="str">
        <f t="shared" si="2"/>
        <v>AGR_NON_MOT</v>
      </c>
      <c r="AW52" s="68" t="str">
        <f t="shared" si="2"/>
        <v>SH16_17</v>
      </c>
      <c r="AX52" s="68">
        <f>[2]attached_energy_demand_summariz!F27</f>
        <v>0.0237104459107458</v>
      </c>
      <c r="AY52" s="68" t="s">
        <v>88</v>
      </c>
      <c r="AZ52" s="68" t="s">
        <v>19</v>
      </c>
      <c r="BD52" s="68" t="s">
        <v>86</v>
      </c>
      <c r="BE52" s="68" t="str">
        <f t="shared" si="3"/>
        <v>AGR_NON_MOT</v>
      </c>
      <c r="BF52" s="68" t="str">
        <f t="shared" si="3"/>
        <v>SH16_17</v>
      </c>
      <c r="BG52" s="68">
        <f t="shared" si="6"/>
        <v>0.0204205397465977</v>
      </c>
      <c r="BH52" s="68" t="s">
        <v>88</v>
      </c>
      <c r="BI52" s="68" t="s">
        <v>21</v>
      </c>
      <c r="BM52" s="68" t="s">
        <v>86</v>
      </c>
      <c r="BN52" s="68" t="str">
        <f t="shared" si="4"/>
        <v>AGR_NON_MOT</v>
      </c>
      <c r="BO52" s="68" t="str">
        <f t="shared" si="4"/>
        <v>SH16_17</v>
      </c>
      <c r="BP52" s="68">
        <f>[2]attached_energy_demand_summariz!J27</f>
        <v>0.0183806633707893</v>
      </c>
      <c r="BQ52" s="68" t="s">
        <v>88</v>
      </c>
      <c r="BR52" s="68" t="s">
        <v>18</v>
      </c>
    </row>
    <row r="53" spans="2:70">
      <c r="B53" s="54"/>
      <c r="C53" s="45"/>
      <c r="D53" s="57"/>
      <c r="E53" s="57"/>
      <c r="F53" s="54"/>
      <c r="G53" s="45"/>
      <c r="H53" s="45"/>
      <c r="K53" s="68" t="s">
        <v>86</v>
      </c>
      <c r="L53" s="68" t="str">
        <f t="shared" si="7"/>
        <v>AGR_NON_MOT</v>
      </c>
      <c r="M53" s="68" t="s">
        <v>140</v>
      </c>
      <c r="N53" s="68">
        <f>[2]attached_energy_demand_split!B24</f>
        <v>0.0217388347288327</v>
      </c>
      <c r="O53" s="68" t="s">
        <v>88</v>
      </c>
      <c r="P53" s="68" t="s">
        <v>22</v>
      </c>
      <c r="T53" s="68" t="s">
        <v>86</v>
      </c>
      <c r="U53" s="68" t="str">
        <f t="shared" si="5"/>
        <v>AGR_NON_MOT</v>
      </c>
      <c r="V53" s="68" t="str">
        <f t="shared" si="5"/>
        <v>SH18_19</v>
      </c>
      <c r="W53" s="68">
        <f>[2]attached_energy_demand_split!B86</f>
        <v>0.0189293212414044</v>
      </c>
      <c r="X53" s="68" t="s">
        <v>88</v>
      </c>
      <c r="Y53" s="68" t="s">
        <v>17</v>
      </c>
      <c r="AC53" s="68" t="s">
        <v>86</v>
      </c>
      <c r="AD53" s="68" t="str">
        <f t="shared" si="0"/>
        <v>AGR_NON_MOT</v>
      </c>
      <c r="AE53" s="68" t="str">
        <f t="shared" si="0"/>
        <v>SH18_19</v>
      </c>
      <c r="AF53" s="68">
        <f>[2]attached_energy_demand_split!B57</f>
        <v>0.0205951831792654</v>
      </c>
      <c r="AG53" s="68" t="s">
        <v>88</v>
      </c>
      <c r="AH53" s="68" t="s">
        <v>23</v>
      </c>
      <c r="AL53" s="68" t="s">
        <v>86</v>
      </c>
      <c r="AM53" s="68" t="str">
        <f t="shared" si="1"/>
        <v>AGR_NON_MOT</v>
      </c>
      <c r="AN53" s="68" t="str">
        <f t="shared" si="1"/>
        <v>SH18_19</v>
      </c>
      <c r="AO53" s="68">
        <f>[2]attached_energy_demand_summariz!B28</f>
        <v>0.0206910653610991</v>
      </c>
      <c r="AP53" s="68" t="s">
        <v>88</v>
      </c>
      <c r="AQ53" s="68" t="s">
        <v>20</v>
      </c>
      <c r="AU53" s="68" t="s">
        <v>86</v>
      </c>
      <c r="AV53" s="68" t="str">
        <f t="shared" si="2"/>
        <v>AGR_NON_MOT</v>
      </c>
      <c r="AW53" s="68" t="str">
        <f t="shared" si="2"/>
        <v>SH18_19</v>
      </c>
      <c r="AX53" s="68">
        <f>[2]attached_energy_demand_summariz!F28</f>
        <v>0.0239937611707896</v>
      </c>
      <c r="AY53" s="68" t="s">
        <v>88</v>
      </c>
      <c r="AZ53" s="68" t="s">
        <v>19</v>
      </c>
      <c r="BD53" s="68" t="s">
        <v>86</v>
      </c>
      <c r="BE53" s="68" t="str">
        <f t="shared" si="3"/>
        <v>AGR_NON_MOT</v>
      </c>
      <c r="BF53" s="68" t="str">
        <f t="shared" si="3"/>
        <v>SH18_19</v>
      </c>
      <c r="BG53" s="68">
        <f t="shared" si="6"/>
        <v>0.0206910653610991</v>
      </c>
      <c r="BH53" s="68" t="s">
        <v>88</v>
      </c>
      <c r="BI53" s="68" t="s">
        <v>21</v>
      </c>
      <c r="BM53" s="68" t="s">
        <v>86</v>
      </c>
      <c r="BN53" s="68" t="str">
        <f t="shared" si="4"/>
        <v>AGR_NON_MOT</v>
      </c>
      <c r="BO53" s="68" t="str">
        <f t="shared" si="4"/>
        <v>SH18_19</v>
      </c>
      <c r="BP53" s="68">
        <f>[2]attached_energy_demand_summariz!J28</f>
        <v>0.0181982264852034</v>
      </c>
      <c r="BQ53" s="68" t="s">
        <v>88</v>
      </c>
      <c r="BR53" s="68" t="s">
        <v>18</v>
      </c>
    </row>
    <row r="54" spans="2:70">
      <c r="B54" s="54"/>
      <c r="C54" s="45"/>
      <c r="D54" s="57"/>
      <c r="E54" s="57"/>
      <c r="F54" s="54"/>
      <c r="G54" s="45"/>
      <c r="H54" s="45"/>
      <c r="K54" s="68" t="s">
        <v>86</v>
      </c>
      <c r="L54" s="68" t="str">
        <f t="shared" si="7"/>
        <v>AGR_NON_MOT</v>
      </c>
      <c r="M54" s="68" t="s">
        <v>141</v>
      </c>
      <c r="N54" s="68">
        <f>[2]attached_energy_demand_split!B26</f>
        <v>0.0219554256218374</v>
      </c>
      <c r="O54" s="68" t="s">
        <v>88</v>
      </c>
      <c r="P54" s="68" t="s">
        <v>22</v>
      </c>
      <c r="T54" s="68" t="s">
        <v>86</v>
      </c>
      <c r="U54" s="68" t="str">
        <f t="shared" si="5"/>
        <v>AGR_NON_MOT</v>
      </c>
      <c r="V54" s="68" t="str">
        <f t="shared" si="5"/>
        <v>SH20_21</v>
      </c>
      <c r="W54" s="68">
        <f>[2]attached_energy_demand_split!B88</f>
        <v>0.0190946892738074</v>
      </c>
      <c r="X54" s="68" t="s">
        <v>88</v>
      </c>
      <c r="Y54" s="68" t="s">
        <v>17</v>
      </c>
      <c r="AC54" s="68" t="s">
        <v>86</v>
      </c>
      <c r="AD54" s="68" t="str">
        <f t="shared" si="0"/>
        <v>AGR_NON_MOT</v>
      </c>
      <c r="AE54" s="68" t="str">
        <f t="shared" si="0"/>
        <v>SH20_21</v>
      </c>
      <c r="AF54" s="68">
        <f>[2]attached_energy_demand_split!B59</f>
        <v>0.0207273778877354</v>
      </c>
      <c r="AG54" s="68" t="s">
        <v>88</v>
      </c>
      <c r="AH54" s="68" t="s">
        <v>23</v>
      </c>
      <c r="AL54" s="68" t="s">
        <v>86</v>
      </c>
      <c r="AM54" s="68" t="str">
        <f t="shared" si="1"/>
        <v>AGR_NON_MOT</v>
      </c>
      <c r="AN54" s="68" t="str">
        <f t="shared" si="1"/>
        <v>SH20_21</v>
      </c>
      <c r="AO54" s="68">
        <f>[2]attached_energy_demand_summariz!B29</f>
        <v>0.0209631637065674</v>
      </c>
      <c r="AP54" s="68" t="s">
        <v>88</v>
      </c>
      <c r="AQ54" s="68" t="s">
        <v>20</v>
      </c>
      <c r="AU54" s="68" t="s">
        <v>86</v>
      </c>
      <c r="AV54" s="68" t="str">
        <f t="shared" si="2"/>
        <v>AGR_NON_MOT</v>
      </c>
      <c r="AW54" s="68" t="str">
        <f t="shared" si="2"/>
        <v>SH20_21</v>
      </c>
      <c r="AX54" s="68">
        <f>[2]attached_energy_demand_summariz!F29</f>
        <v>0.0244748252753431</v>
      </c>
      <c r="AY54" s="68" t="s">
        <v>88</v>
      </c>
      <c r="AZ54" s="68" t="s">
        <v>19</v>
      </c>
      <c r="BD54" s="68" t="s">
        <v>86</v>
      </c>
      <c r="BE54" s="68" t="str">
        <f t="shared" si="3"/>
        <v>AGR_NON_MOT</v>
      </c>
      <c r="BF54" s="68" t="str">
        <f t="shared" si="3"/>
        <v>SH20_21</v>
      </c>
      <c r="BG54" s="68">
        <f t="shared" si="6"/>
        <v>0.0209631637065674</v>
      </c>
      <c r="BH54" s="68" t="s">
        <v>88</v>
      </c>
      <c r="BI54" s="68" t="s">
        <v>21</v>
      </c>
      <c r="BM54" s="68" t="s">
        <v>86</v>
      </c>
      <c r="BN54" s="68" t="str">
        <f t="shared" si="4"/>
        <v>AGR_NON_MOT</v>
      </c>
      <c r="BO54" s="68" t="str">
        <f t="shared" si="4"/>
        <v>SH20_21</v>
      </c>
      <c r="BP54" s="68">
        <f>[2]attached_energy_demand_summariz!J29</f>
        <v>0.0185635004741136</v>
      </c>
      <c r="BQ54" s="68" t="s">
        <v>88</v>
      </c>
      <c r="BR54" s="68" t="s">
        <v>18</v>
      </c>
    </row>
    <row r="55" spans="2:70">
      <c r="B55" s="54"/>
      <c r="C55" s="45"/>
      <c r="D55" s="57"/>
      <c r="E55" s="57"/>
      <c r="F55" s="54"/>
      <c r="G55" s="45"/>
      <c r="H55" s="45"/>
      <c r="K55" s="69" t="s">
        <v>86</v>
      </c>
      <c r="L55" s="68" t="str">
        <f t="shared" si="7"/>
        <v>AGR_NON_MOT</v>
      </c>
      <c r="M55" s="68" t="s">
        <v>142</v>
      </c>
      <c r="N55" s="68">
        <f>[2]attached_energy_demand_split!B28</f>
        <v>0.0221215642248193</v>
      </c>
      <c r="O55" s="68" t="s">
        <v>88</v>
      </c>
      <c r="P55" s="68" t="s">
        <v>22</v>
      </c>
      <c r="T55" s="68" t="s">
        <v>86</v>
      </c>
      <c r="U55" s="68" t="str">
        <f t="shared" si="5"/>
        <v>AGR_NON_MOT</v>
      </c>
      <c r="V55" s="68" t="str">
        <f t="shared" si="5"/>
        <v>SH22_23</v>
      </c>
      <c r="W55" s="68">
        <f>[2]attached_energy_demand_split!B90</f>
        <v>0.0183466180817403</v>
      </c>
      <c r="X55" s="68" t="s">
        <v>88</v>
      </c>
      <c r="Y55" s="68" t="s">
        <v>17</v>
      </c>
      <c r="AC55" s="68" t="s">
        <v>86</v>
      </c>
      <c r="AD55" s="68" t="str">
        <f t="shared" si="0"/>
        <v>AGR_NON_MOT</v>
      </c>
      <c r="AE55" s="68" t="str">
        <f t="shared" si="0"/>
        <v>SH22_23</v>
      </c>
      <c r="AF55" s="68">
        <f>[2]attached_energy_demand_split!B61</f>
        <v>0.0207157550987243</v>
      </c>
      <c r="AG55" s="68" t="s">
        <v>88</v>
      </c>
      <c r="AH55" s="68" t="s">
        <v>23</v>
      </c>
      <c r="AL55" s="68" t="s">
        <v>86</v>
      </c>
      <c r="AM55" s="68" t="str">
        <f t="shared" si="1"/>
        <v>AGR_NON_MOT</v>
      </c>
      <c r="AN55" s="68" t="str">
        <f t="shared" si="1"/>
        <v>SH22_23</v>
      </c>
      <c r="AO55" s="68">
        <f>[2]attached_energy_demand_summariz!B30</f>
        <v>0.02077782488644</v>
      </c>
      <c r="AP55" s="68" t="s">
        <v>88</v>
      </c>
      <c r="AQ55" s="68" t="s">
        <v>20</v>
      </c>
      <c r="AU55" s="68" t="s">
        <v>86</v>
      </c>
      <c r="AV55" s="68" t="str">
        <f t="shared" si="2"/>
        <v>AGR_NON_MOT</v>
      </c>
      <c r="AW55" s="68" t="str">
        <f t="shared" si="2"/>
        <v>SH22_23</v>
      </c>
      <c r="AX55" s="68">
        <f>[2]attached_energy_demand_summariz!F30</f>
        <v>0.0241373966840562</v>
      </c>
      <c r="AY55" s="68" t="s">
        <v>88</v>
      </c>
      <c r="AZ55" s="68" t="s">
        <v>19</v>
      </c>
      <c r="BD55" s="68" t="s">
        <v>86</v>
      </c>
      <c r="BE55" s="68" t="str">
        <f t="shared" si="3"/>
        <v>AGR_NON_MOT</v>
      </c>
      <c r="BF55" s="68" t="str">
        <f t="shared" si="3"/>
        <v>SH22_23</v>
      </c>
      <c r="BG55" s="68">
        <f t="shared" si="6"/>
        <v>0.02077782488644</v>
      </c>
      <c r="BH55" s="68" t="s">
        <v>88</v>
      </c>
      <c r="BI55" s="68" t="s">
        <v>21</v>
      </c>
      <c r="BM55" s="68" t="s">
        <v>86</v>
      </c>
      <c r="BN55" s="68" t="str">
        <f t="shared" si="4"/>
        <v>AGR_NON_MOT</v>
      </c>
      <c r="BO55" s="68" t="str">
        <f t="shared" si="4"/>
        <v>SH22_23</v>
      </c>
      <c r="BP55" s="68">
        <f>[2]attached_energy_demand_summariz!J30</f>
        <v>0.0185677903428599</v>
      </c>
      <c r="BQ55" s="68" t="s">
        <v>88</v>
      </c>
      <c r="BR55" s="68" t="s">
        <v>18</v>
      </c>
    </row>
    <row r="56" spans="2:70">
      <c r="B56" s="54"/>
      <c r="C56" s="45"/>
      <c r="D56" s="57"/>
      <c r="E56" s="57"/>
      <c r="F56" s="54"/>
      <c r="G56" s="45"/>
      <c r="H56" s="45"/>
      <c r="K56" s="68" t="s">
        <v>86</v>
      </c>
      <c r="L56" s="68" t="str">
        <f t="shared" si="7"/>
        <v>AGR_NON_MOT</v>
      </c>
      <c r="M56" s="68" t="s">
        <v>143</v>
      </c>
      <c r="N56" s="68">
        <f>[2]attached_energy_demand_split!C6</f>
        <v>0.0213934931755858</v>
      </c>
      <c r="O56" s="68" t="s">
        <v>88</v>
      </c>
      <c r="P56" s="68" t="s">
        <v>22</v>
      </c>
      <c r="T56" s="68" t="s">
        <v>86</v>
      </c>
      <c r="U56" s="68" t="str">
        <f t="shared" si="5"/>
        <v>AGR_NON_MOT</v>
      </c>
      <c r="V56" s="68" t="str">
        <f t="shared" si="5"/>
        <v>FH0_1</v>
      </c>
      <c r="W56" s="68">
        <f>[2]attached_energy_demand_split!C68</f>
        <v>0.0189900151087194</v>
      </c>
      <c r="X56" s="68" t="s">
        <v>88</v>
      </c>
      <c r="Y56" s="68" t="s">
        <v>17</v>
      </c>
      <c r="AC56" s="68" t="s">
        <v>86</v>
      </c>
      <c r="AD56" s="68" t="str">
        <f t="shared" si="0"/>
        <v>AGR_NON_MOT</v>
      </c>
      <c r="AE56" s="68" t="str">
        <f t="shared" si="0"/>
        <v>FH0_1</v>
      </c>
      <c r="AF56" s="68">
        <f>[2]attached_energy_demand_split!C39</f>
        <v>0.0225377088372482</v>
      </c>
      <c r="AG56" s="68" t="s">
        <v>88</v>
      </c>
      <c r="AH56" s="68" t="s">
        <v>23</v>
      </c>
      <c r="AL56" s="68" t="s">
        <v>86</v>
      </c>
      <c r="AM56" s="68" t="str">
        <f t="shared" si="1"/>
        <v>AGR_NON_MOT</v>
      </c>
      <c r="AN56" s="68" t="str">
        <f t="shared" si="1"/>
        <v>FH0_1</v>
      </c>
      <c r="AO56" s="68">
        <f>[2]attached_energy_demand_summariz!B31</f>
        <v>0.02082812933826</v>
      </c>
      <c r="AP56" s="68" t="s">
        <v>88</v>
      </c>
      <c r="AQ56" s="68" t="s">
        <v>20</v>
      </c>
      <c r="AU56" s="68" t="s">
        <v>86</v>
      </c>
      <c r="AV56" s="68" t="str">
        <f t="shared" si="2"/>
        <v>AGR_NON_MOT</v>
      </c>
      <c r="AW56" s="68" t="str">
        <f t="shared" si="2"/>
        <v>FH0_1</v>
      </c>
      <c r="AX56" s="68">
        <f>[2]attached_energy_demand_summariz!F31</f>
        <v>0.0222158485714042</v>
      </c>
      <c r="AY56" s="68" t="s">
        <v>88</v>
      </c>
      <c r="AZ56" s="68" t="s">
        <v>19</v>
      </c>
      <c r="BD56" s="68" t="s">
        <v>86</v>
      </c>
      <c r="BE56" s="68" t="str">
        <f t="shared" si="3"/>
        <v>AGR_NON_MOT</v>
      </c>
      <c r="BF56" s="68" t="str">
        <f t="shared" si="3"/>
        <v>FH0_1</v>
      </c>
      <c r="BG56" s="68">
        <f t="shared" si="6"/>
        <v>0.02082812933826</v>
      </c>
      <c r="BH56" s="68" t="s">
        <v>88</v>
      </c>
      <c r="BI56" s="68" t="s">
        <v>21</v>
      </c>
      <c r="BM56" s="68" t="s">
        <v>86</v>
      </c>
      <c r="BN56" s="68" t="str">
        <f t="shared" si="4"/>
        <v>AGR_NON_MOT</v>
      </c>
      <c r="BO56" s="68" t="str">
        <f t="shared" si="4"/>
        <v>FH0_1</v>
      </c>
      <c r="BP56" s="68">
        <f>[2]attached_energy_demand_summariz!J31</f>
        <v>0.0190035809983424</v>
      </c>
      <c r="BQ56" s="68" t="s">
        <v>88</v>
      </c>
      <c r="BR56" s="68" t="s">
        <v>18</v>
      </c>
    </row>
    <row r="57" spans="2:70">
      <c r="B57" s="54"/>
      <c r="C57" s="45"/>
      <c r="D57" s="57"/>
      <c r="E57" s="57"/>
      <c r="F57" s="54"/>
      <c r="G57" s="45"/>
      <c r="H57" s="45"/>
      <c r="K57" s="68" t="s">
        <v>86</v>
      </c>
      <c r="L57" s="68" t="str">
        <f t="shared" si="7"/>
        <v>AGR_NON_MOT</v>
      </c>
      <c r="M57" s="68" t="s">
        <v>144</v>
      </c>
      <c r="N57" s="68">
        <f>[2]attached_energy_demand_split!C8</f>
        <v>0.02102967448633</v>
      </c>
      <c r="O57" s="68" t="s">
        <v>88</v>
      </c>
      <c r="P57" s="68" t="s">
        <v>22</v>
      </c>
      <c r="T57" s="68" t="s">
        <v>86</v>
      </c>
      <c r="U57" s="68" t="str">
        <f t="shared" si="5"/>
        <v>AGR_NON_MOT</v>
      </c>
      <c r="V57" s="68" t="str">
        <f t="shared" si="5"/>
        <v>FH2_3</v>
      </c>
      <c r="W57" s="68">
        <f>[2]attached_energy_demand_split!C70</f>
        <v>0.0166572327084534</v>
      </c>
      <c r="X57" s="68" t="s">
        <v>88</v>
      </c>
      <c r="Y57" s="68" t="s">
        <v>17</v>
      </c>
      <c r="AC57" s="68" t="s">
        <v>86</v>
      </c>
      <c r="AD57" s="68" t="str">
        <f t="shared" si="0"/>
        <v>AGR_NON_MOT</v>
      </c>
      <c r="AE57" s="68" t="str">
        <f t="shared" si="0"/>
        <v>FH2_3</v>
      </c>
      <c r="AF57" s="68">
        <f>[2]attached_energy_demand_split!C41</f>
        <v>0.022471121655479</v>
      </c>
      <c r="AG57" s="68" t="s">
        <v>88</v>
      </c>
      <c r="AH57" s="68" t="s">
        <v>23</v>
      </c>
      <c r="AL57" s="68" t="s">
        <v>86</v>
      </c>
      <c r="AM57" s="68" t="str">
        <f t="shared" si="1"/>
        <v>AGR_NON_MOT</v>
      </c>
      <c r="AN57" s="68" t="str">
        <f t="shared" si="1"/>
        <v>FH2_3</v>
      </c>
      <c r="AO57" s="68">
        <f>[2]attached_energy_demand_summariz!B32</f>
        <v>0.0196922594663782</v>
      </c>
      <c r="AP57" s="68" t="s">
        <v>88</v>
      </c>
      <c r="AQ57" s="68" t="s">
        <v>20</v>
      </c>
      <c r="AU57" s="68" t="s">
        <v>86</v>
      </c>
      <c r="AV57" s="68" t="str">
        <f t="shared" si="2"/>
        <v>AGR_NON_MOT</v>
      </c>
      <c r="AW57" s="68" t="str">
        <f t="shared" si="2"/>
        <v>FH2_3</v>
      </c>
      <c r="AX57" s="68">
        <f>[2]attached_energy_demand_summariz!F32</f>
        <v>0.0200672016482474</v>
      </c>
      <c r="AY57" s="68" t="s">
        <v>88</v>
      </c>
      <c r="AZ57" s="68" t="s">
        <v>19</v>
      </c>
      <c r="BD57" s="68" t="s">
        <v>86</v>
      </c>
      <c r="BE57" s="68" t="str">
        <f t="shared" si="3"/>
        <v>AGR_NON_MOT</v>
      </c>
      <c r="BF57" s="68" t="str">
        <f t="shared" si="3"/>
        <v>FH2_3</v>
      </c>
      <c r="BG57" s="68">
        <f t="shared" si="6"/>
        <v>0.0196922594663782</v>
      </c>
      <c r="BH57" s="68" t="s">
        <v>88</v>
      </c>
      <c r="BI57" s="68" t="s">
        <v>21</v>
      </c>
      <c r="BM57" s="68" t="s">
        <v>86</v>
      </c>
      <c r="BN57" s="68" t="str">
        <f t="shared" si="4"/>
        <v>AGR_NON_MOT</v>
      </c>
      <c r="BO57" s="68" t="str">
        <f t="shared" si="4"/>
        <v>FH2_3</v>
      </c>
      <c r="BP57" s="68">
        <f>[2]attached_energy_demand_summariz!J32</f>
        <v>0.0182360668333811</v>
      </c>
      <c r="BQ57" s="68" t="s">
        <v>88</v>
      </c>
      <c r="BR57" s="68" t="s">
        <v>18</v>
      </c>
    </row>
    <row r="58" spans="2:70">
      <c r="B58" s="54"/>
      <c r="C58" s="45"/>
      <c r="D58" s="57"/>
      <c r="E58" s="57"/>
      <c r="F58" s="54"/>
      <c r="G58" s="45"/>
      <c r="H58" s="45"/>
      <c r="K58" s="68" t="s">
        <v>86</v>
      </c>
      <c r="L58" s="68" t="str">
        <f t="shared" si="7"/>
        <v>AGR_NON_MOT</v>
      </c>
      <c r="M58" s="68" t="s">
        <v>145</v>
      </c>
      <c r="N58" s="68">
        <f>[2]attached_energy_demand_split!C10</f>
        <v>0.0201116701113584</v>
      </c>
      <c r="O58" s="68" t="s">
        <v>88</v>
      </c>
      <c r="P58" s="68" t="s">
        <v>22</v>
      </c>
      <c r="T58" s="68" t="s">
        <v>86</v>
      </c>
      <c r="U58" s="68" t="str">
        <f t="shared" si="5"/>
        <v>AGR_NON_MOT</v>
      </c>
      <c r="V58" s="68" t="str">
        <f t="shared" si="5"/>
        <v>FH4_5</v>
      </c>
      <c r="W58" s="68">
        <f>[2]attached_energy_demand_split!C72</f>
        <v>0.0158290452354489</v>
      </c>
      <c r="X58" s="68" t="s">
        <v>88</v>
      </c>
      <c r="Y58" s="68" t="s">
        <v>17</v>
      </c>
      <c r="AC58" s="68" t="s">
        <v>86</v>
      </c>
      <c r="AD58" s="68" t="str">
        <f t="shared" si="0"/>
        <v>AGR_NON_MOT</v>
      </c>
      <c r="AE58" s="68" t="str">
        <f t="shared" si="0"/>
        <v>FH4_5</v>
      </c>
      <c r="AF58" s="68">
        <f>[2]attached_energy_demand_split!C43</f>
        <v>0.0209246883499341</v>
      </c>
      <c r="AG58" s="68" t="s">
        <v>88</v>
      </c>
      <c r="AH58" s="68" t="s">
        <v>23</v>
      </c>
      <c r="AL58" s="68" t="s">
        <v>86</v>
      </c>
      <c r="AM58" s="68" t="str">
        <f t="shared" si="1"/>
        <v>AGR_NON_MOT</v>
      </c>
      <c r="AN58" s="68" t="str">
        <f t="shared" si="1"/>
        <v>FH4_5</v>
      </c>
      <c r="AO58" s="68">
        <f>[2]attached_energy_demand_summariz!B33</f>
        <v>0.0185404013701219</v>
      </c>
      <c r="AP58" s="68" t="s">
        <v>88</v>
      </c>
      <c r="AQ58" s="68" t="s">
        <v>20</v>
      </c>
      <c r="AU58" s="68" t="s">
        <v>86</v>
      </c>
      <c r="AV58" s="68" t="str">
        <f t="shared" si="2"/>
        <v>AGR_NON_MOT</v>
      </c>
      <c r="AW58" s="68" t="str">
        <f t="shared" si="2"/>
        <v>FH4_5</v>
      </c>
      <c r="AX58" s="68">
        <f>[2]attached_energy_demand_summariz!F33</f>
        <v>0.0177877243294525</v>
      </c>
      <c r="AY58" s="68" t="s">
        <v>88</v>
      </c>
      <c r="AZ58" s="68" t="s">
        <v>19</v>
      </c>
      <c r="BD58" s="68" t="s">
        <v>86</v>
      </c>
      <c r="BE58" s="68" t="str">
        <f t="shared" si="3"/>
        <v>AGR_NON_MOT</v>
      </c>
      <c r="BF58" s="68" t="str">
        <f t="shared" si="3"/>
        <v>FH4_5</v>
      </c>
      <c r="BG58" s="68">
        <f t="shared" si="6"/>
        <v>0.0185404013701219</v>
      </c>
      <c r="BH58" s="68" t="s">
        <v>88</v>
      </c>
      <c r="BI58" s="68" t="s">
        <v>21</v>
      </c>
      <c r="BM58" s="68" t="s">
        <v>86</v>
      </c>
      <c r="BN58" s="68" t="str">
        <f t="shared" si="4"/>
        <v>AGR_NON_MOT</v>
      </c>
      <c r="BO58" s="68" t="str">
        <f t="shared" si="4"/>
        <v>FH4_5</v>
      </c>
      <c r="BP58" s="68">
        <f>[2]attached_energy_demand_summariz!J33</f>
        <v>0.0180488788244157</v>
      </c>
      <c r="BQ58" s="68" t="s">
        <v>88</v>
      </c>
      <c r="BR58" s="68" t="s">
        <v>18</v>
      </c>
    </row>
    <row r="59" spans="2:70">
      <c r="B59" s="54"/>
      <c r="C59" s="45"/>
      <c r="D59" s="57"/>
      <c r="E59" s="57"/>
      <c r="F59" s="54"/>
      <c r="G59" s="45"/>
      <c r="H59" s="45"/>
      <c r="K59" s="69" t="s">
        <v>86</v>
      </c>
      <c r="L59" s="68" t="str">
        <f t="shared" si="7"/>
        <v>AGR_NON_MOT</v>
      </c>
      <c r="M59" s="68" t="s">
        <v>146</v>
      </c>
      <c r="N59" s="68">
        <f>[2]attached_energy_demand_split!C12</f>
        <v>0.0192099222047578</v>
      </c>
      <c r="O59" s="68" t="s">
        <v>88</v>
      </c>
      <c r="P59" s="68" t="s">
        <v>22</v>
      </c>
      <c r="T59" s="68" t="s">
        <v>86</v>
      </c>
      <c r="U59" s="68" t="str">
        <f t="shared" si="5"/>
        <v>AGR_NON_MOT</v>
      </c>
      <c r="V59" s="68" t="str">
        <f t="shared" si="5"/>
        <v>FH6_7</v>
      </c>
      <c r="W59" s="68">
        <f>[2]attached_energy_demand_split!C74</f>
        <v>0.0159024621248745</v>
      </c>
      <c r="X59" s="68" t="s">
        <v>88</v>
      </c>
      <c r="Y59" s="68" t="s">
        <v>17</v>
      </c>
      <c r="AC59" s="68" t="s">
        <v>86</v>
      </c>
      <c r="AD59" s="68" t="str">
        <f t="shared" si="0"/>
        <v>AGR_NON_MOT</v>
      </c>
      <c r="AE59" s="68" t="str">
        <f t="shared" si="0"/>
        <v>FH6_7</v>
      </c>
      <c r="AF59" s="68">
        <f>[2]attached_energy_demand_split!C45</f>
        <v>0.0184080758697192</v>
      </c>
      <c r="AG59" s="68" t="s">
        <v>88</v>
      </c>
      <c r="AH59" s="68" t="s">
        <v>23</v>
      </c>
      <c r="AL59" s="68" t="s">
        <v>86</v>
      </c>
      <c r="AM59" s="68" t="str">
        <f t="shared" si="1"/>
        <v>AGR_NON_MOT</v>
      </c>
      <c r="AN59" s="68" t="str">
        <f t="shared" si="1"/>
        <v>FH6_7</v>
      </c>
      <c r="AO59" s="68">
        <f>[2]attached_energy_demand_summariz!B34</f>
        <v>0.0175903530927638</v>
      </c>
      <c r="AP59" s="68" t="s">
        <v>88</v>
      </c>
      <c r="AQ59" s="68" t="s">
        <v>20</v>
      </c>
      <c r="AU59" s="68" t="s">
        <v>86</v>
      </c>
      <c r="AV59" s="68" t="str">
        <f t="shared" si="2"/>
        <v>AGR_NON_MOT</v>
      </c>
      <c r="AW59" s="68" t="str">
        <f t="shared" si="2"/>
        <v>FH6_7</v>
      </c>
      <c r="AX59" s="68">
        <f>[2]attached_energy_demand_summariz!F34</f>
        <v>0.0165945078402487</v>
      </c>
      <c r="AY59" s="68" t="s">
        <v>88</v>
      </c>
      <c r="AZ59" s="68" t="s">
        <v>19</v>
      </c>
      <c r="BD59" s="68" t="s">
        <v>86</v>
      </c>
      <c r="BE59" s="68" t="str">
        <f t="shared" si="3"/>
        <v>AGR_NON_MOT</v>
      </c>
      <c r="BF59" s="68" t="str">
        <f t="shared" si="3"/>
        <v>FH6_7</v>
      </c>
      <c r="BG59" s="68">
        <f t="shared" si="6"/>
        <v>0.0175903530927638</v>
      </c>
      <c r="BH59" s="68" t="s">
        <v>88</v>
      </c>
      <c r="BI59" s="68" t="s">
        <v>21</v>
      </c>
      <c r="BM59" s="68" t="s">
        <v>86</v>
      </c>
      <c r="BN59" s="68" t="str">
        <f t="shared" si="4"/>
        <v>AGR_NON_MOT</v>
      </c>
      <c r="BO59" s="68" t="str">
        <f t="shared" si="4"/>
        <v>FH6_7</v>
      </c>
      <c r="BP59" s="68">
        <f>[2]attached_energy_demand_summariz!J34</f>
        <v>0.0178367974242188</v>
      </c>
      <c r="BQ59" s="68" t="s">
        <v>88</v>
      </c>
      <c r="BR59" s="68" t="s">
        <v>18</v>
      </c>
    </row>
    <row r="60" spans="2:70">
      <c r="B60" s="54"/>
      <c r="C60" s="45"/>
      <c r="D60" s="57"/>
      <c r="E60" s="57"/>
      <c r="F60" s="54"/>
      <c r="G60" s="45"/>
      <c r="H60" s="45"/>
      <c r="K60" s="68" t="s">
        <v>86</v>
      </c>
      <c r="L60" s="68" t="str">
        <f t="shared" si="7"/>
        <v>AGR_NON_MOT</v>
      </c>
      <c r="M60" s="68" t="s">
        <v>147</v>
      </c>
      <c r="N60" s="68">
        <f>[2]attached_energy_demand_split!C14</f>
        <v>0.018841834190357</v>
      </c>
      <c r="O60" s="68" t="s">
        <v>88</v>
      </c>
      <c r="P60" s="68" t="s">
        <v>22</v>
      </c>
      <c r="T60" s="68" t="s">
        <v>86</v>
      </c>
      <c r="U60" s="68" t="str">
        <f t="shared" si="5"/>
        <v>AGR_NON_MOT</v>
      </c>
      <c r="V60" s="68" t="str">
        <f t="shared" si="5"/>
        <v>FH8_9</v>
      </c>
      <c r="W60" s="68">
        <f>[2]attached_energy_demand_split!C76</f>
        <v>0.0171052366659126</v>
      </c>
      <c r="X60" s="68" t="s">
        <v>88</v>
      </c>
      <c r="Y60" s="68" t="s">
        <v>17</v>
      </c>
      <c r="AC60" s="68" t="s">
        <v>86</v>
      </c>
      <c r="AD60" s="68" t="str">
        <f t="shared" si="0"/>
        <v>AGR_NON_MOT</v>
      </c>
      <c r="AE60" s="68" t="str">
        <f t="shared" si="0"/>
        <v>FH8_9</v>
      </c>
      <c r="AF60" s="68">
        <f>[2]attached_energy_demand_split!C47</f>
        <v>0.0169703204195258</v>
      </c>
      <c r="AG60" s="68" t="s">
        <v>88</v>
      </c>
      <c r="AH60" s="68" t="s">
        <v>23</v>
      </c>
      <c r="AL60" s="68" t="s">
        <v>86</v>
      </c>
      <c r="AM60" s="68" t="str">
        <f t="shared" si="1"/>
        <v>AGR_NON_MOT</v>
      </c>
      <c r="AN60" s="68" t="str">
        <f t="shared" si="1"/>
        <v>FH8_9</v>
      </c>
      <c r="AO60" s="68">
        <f>[2]attached_energy_demand_summariz!B35</f>
        <v>0.0174698671638847</v>
      </c>
      <c r="AP60" s="68" t="s">
        <v>88</v>
      </c>
      <c r="AQ60" s="68" t="s">
        <v>20</v>
      </c>
      <c r="AU60" s="68" t="s">
        <v>86</v>
      </c>
      <c r="AV60" s="68" t="str">
        <f t="shared" si="2"/>
        <v>AGR_NON_MOT</v>
      </c>
      <c r="AW60" s="68" t="str">
        <f t="shared" si="2"/>
        <v>FH8_9</v>
      </c>
      <c r="AX60" s="68">
        <f>[2]attached_energy_demand_summariz!F35</f>
        <v>0.0165122579121173</v>
      </c>
      <c r="AY60" s="68" t="s">
        <v>88</v>
      </c>
      <c r="AZ60" s="68" t="s">
        <v>19</v>
      </c>
      <c r="BD60" s="68" t="s">
        <v>86</v>
      </c>
      <c r="BE60" s="68" t="str">
        <f t="shared" si="3"/>
        <v>AGR_NON_MOT</v>
      </c>
      <c r="BF60" s="68" t="str">
        <f t="shared" si="3"/>
        <v>FH8_9</v>
      </c>
      <c r="BG60" s="68">
        <f t="shared" si="6"/>
        <v>0.0174698671638847</v>
      </c>
      <c r="BH60" s="68" t="s">
        <v>88</v>
      </c>
      <c r="BI60" s="68" t="s">
        <v>21</v>
      </c>
      <c r="BM60" s="68" t="s">
        <v>86</v>
      </c>
      <c r="BN60" s="68" t="str">
        <f t="shared" si="4"/>
        <v>AGR_NON_MOT</v>
      </c>
      <c r="BO60" s="68" t="str">
        <f t="shared" si="4"/>
        <v>FH8_9</v>
      </c>
      <c r="BP60" s="68">
        <f>[2]attached_energy_demand_summariz!J35</f>
        <v>0.0179196866315109</v>
      </c>
      <c r="BQ60" s="68" t="s">
        <v>88</v>
      </c>
      <c r="BR60" s="68" t="s">
        <v>18</v>
      </c>
    </row>
    <row r="61" spans="2:70">
      <c r="B61" s="54"/>
      <c r="C61" s="45"/>
      <c r="D61" s="57"/>
      <c r="E61" s="57"/>
      <c r="F61" s="54"/>
      <c r="G61" s="45"/>
      <c r="H61" s="45"/>
      <c r="K61" s="68" t="s">
        <v>86</v>
      </c>
      <c r="L61" s="68" t="str">
        <f t="shared" si="7"/>
        <v>AGR_NON_MOT</v>
      </c>
      <c r="M61" s="68" t="s">
        <v>148</v>
      </c>
      <c r="N61" s="68">
        <f>[2]attached_energy_demand_split!C16</f>
        <v>0.0189356699331529</v>
      </c>
      <c r="O61" s="68" t="s">
        <v>88</v>
      </c>
      <c r="P61" s="68" t="s">
        <v>22</v>
      </c>
      <c r="T61" s="68" t="s">
        <v>86</v>
      </c>
      <c r="U61" s="68" t="str">
        <f t="shared" si="5"/>
        <v>AGR_NON_MOT</v>
      </c>
      <c r="V61" s="68" t="str">
        <f t="shared" si="5"/>
        <v>FH10_11</v>
      </c>
      <c r="W61" s="68">
        <f>[2]attached_energy_demand_split!C78</f>
        <v>0.0198225161188549</v>
      </c>
      <c r="X61" s="68" t="s">
        <v>88</v>
      </c>
      <c r="Y61" s="68" t="s">
        <v>17</v>
      </c>
      <c r="AC61" s="68" t="s">
        <v>86</v>
      </c>
      <c r="AD61" s="68" t="str">
        <f t="shared" si="0"/>
        <v>AGR_NON_MOT</v>
      </c>
      <c r="AE61" s="68" t="str">
        <f t="shared" si="0"/>
        <v>FH10_11</v>
      </c>
      <c r="AF61" s="68">
        <f>[2]attached_energy_demand_split!C49</f>
        <v>0.0166723480117681</v>
      </c>
      <c r="AG61" s="68" t="s">
        <v>88</v>
      </c>
      <c r="AH61" s="68" t="s">
        <v>23</v>
      </c>
      <c r="AL61" s="68" t="s">
        <v>86</v>
      </c>
      <c r="AM61" s="68" t="str">
        <f t="shared" si="1"/>
        <v>AGR_NON_MOT</v>
      </c>
      <c r="AN61" s="68" t="str">
        <f t="shared" si="1"/>
        <v>FH10_11</v>
      </c>
      <c r="AO61" s="68">
        <f>[2]attached_energy_demand_summariz!B36</f>
        <v>0.0185481158114173</v>
      </c>
      <c r="AP61" s="68" t="s">
        <v>88</v>
      </c>
      <c r="AQ61" s="68" t="s">
        <v>20</v>
      </c>
      <c r="AU61" s="68" t="s">
        <v>86</v>
      </c>
      <c r="AV61" s="68" t="str">
        <f t="shared" si="2"/>
        <v>AGR_NON_MOT</v>
      </c>
      <c r="AW61" s="68" t="str">
        <f t="shared" si="2"/>
        <v>FH10_11</v>
      </c>
      <c r="AX61" s="68">
        <f>[2]attached_energy_demand_summariz!F36</f>
        <v>0.0182536626877173</v>
      </c>
      <c r="AY61" s="68" t="s">
        <v>88</v>
      </c>
      <c r="AZ61" s="68" t="s">
        <v>19</v>
      </c>
      <c r="BD61" s="68" t="s">
        <v>86</v>
      </c>
      <c r="BE61" s="68" t="str">
        <f t="shared" si="3"/>
        <v>AGR_NON_MOT</v>
      </c>
      <c r="BF61" s="68" t="str">
        <f t="shared" si="3"/>
        <v>FH10_11</v>
      </c>
      <c r="BG61" s="68">
        <f t="shared" si="6"/>
        <v>0.0185481158114173</v>
      </c>
      <c r="BH61" s="68" t="s">
        <v>88</v>
      </c>
      <c r="BI61" s="68" t="s">
        <v>21</v>
      </c>
      <c r="BM61" s="68" t="s">
        <v>86</v>
      </c>
      <c r="BN61" s="68" t="str">
        <f t="shared" si="4"/>
        <v>AGR_NON_MOT</v>
      </c>
      <c r="BO61" s="68" t="str">
        <f t="shared" si="4"/>
        <v>FH10_11</v>
      </c>
      <c r="BP61" s="68">
        <f>[2]attached_energy_demand_summariz!J36</f>
        <v>0.0190563823055931</v>
      </c>
      <c r="BQ61" s="68" t="s">
        <v>88</v>
      </c>
      <c r="BR61" s="68" t="s">
        <v>18</v>
      </c>
    </row>
    <row r="62" spans="2:70">
      <c r="B62" s="54"/>
      <c r="C62" s="45"/>
      <c r="D62" s="57"/>
      <c r="E62" s="57"/>
      <c r="F62" s="54"/>
      <c r="G62" s="45"/>
      <c r="H62" s="45"/>
      <c r="K62" s="68" t="s">
        <v>86</v>
      </c>
      <c r="L62" s="68" t="str">
        <f t="shared" si="7"/>
        <v>AGR_NON_MOT</v>
      </c>
      <c r="M62" s="68" t="s">
        <v>149</v>
      </c>
      <c r="N62" s="68">
        <f>[2]attached_energy_demand_split!C18</f>
        <v>0.0198847069007047</v>
      </c>
      <c r="O62" s="68" t="s">
        <v>88</v>
      </c>
      <c r="P62" s="68" t="s">
        <v>22</v>
      </c>
      <c r="T62" s="68" t="s">
        <v>86</v>
      </c>
      <c r="U62" s="68" t="str">
        <f t="shared" si="5"/>
        <v>AGR_NON_MOT</v>
      </c>
      <c r="V62" s="68" t="str">
        <f t="shared" si="5"/>
        <v>FH12_13</v>
      </c>
      <c r="W62" s="68">
        <f>[2]attached_energy_demand_split!C80</f>
        <v>0.0205767152130325</v>
      </c>
      <c r="X62" s="68" t="s">
        <v>88</v>
      </c>
      <c r="Y62" s="68" t="s">
        <v>17</v>
      </c>
      <c r="AC62" s="68" t="s">
        <v>86</v>
      </c>
      <c r="AD62" s="68" t="str">
        <f t="shared" si="0"/>
        <v>AGR_NON_MOT</v>
      </c>
      <c r="AE62" s="68" t="str">
        <f t="shared" si="0"/>
        <v>FH12_13</v>
      </c>
      <c r="AF62" s="68">
        <f>[2]attached_energy_demand_split!C51</f>
        <v>0.0178993947669431</v>
      </c>
      <c r="AG62" s="68" t="s">
        <v>88</v>
      </c>
      <c r="AH62" s="68" t="s">
        <v>23</v>
      </c>
      <c r="AL62" s="68" t="s">
        <v>86</v>
      </c>
      <c r="AM62" s="68" t="str">
        <f t="shared" si="1"/>
        <v>AGR_NON_MOT</v>
      </c>
      <c r="AN62" s="68" t="str">
        <f t="shared" si="1"/>
        <v>FH12_13</v>
      </c>
      <c r="AO62" s="68">
        <f>[2]attached_energy_demand_summariz!B37</f>
        <v>0.0197346377775574</v>
      </c>
      <c r="AP62" s="68" t="s">
        <v>88</v>
      </c>
      <c r="AQ62" s="68" t="s">
        <v>20</v>
      </c>
      <c r="AU62" s="68" t="s">
        <v>86</v>
      </c>
      <c r="AV62" s="68" t="str">
        <f t="shared" si="2"/>
        <v>AGR_NON_MOT</v>
      </c>
      <c r="AW62" s="68" t="str">
        <f t="shared" si="2"/>
        <v>FH12_13</v>
      </c>
      <c r="AX62" s="68">
        <f>[2]attached_energy_demand_summariz!F37</f>
        <v>0.0202626994046479</v>
      </c>
      <c r="AY62" s="68" t="s">
        <v>88</v>
      </c>
      <c r="AZ62" s="68" t="s">
        <v>19</v>
      </c>
      <c r="BD62" s="68" t="s">
        <v>86</v>
      </c>
      <c r="BE62" s="68" t="str">
        <f t="shared" si="3"/>
        <v>AGR_NON_MOT</v>
      </c>
      <c r="BF62" s="68" t="str">
        <f t="shared" si="3"/>
        <v>FH12_13</v>
      </c>
      <c r="BG62" s="68">
        <f t="shared" si="6"/>
        <v>0.0197346377775574</v>
      </c>
      <c r="BH62" s="68" t="s">
        <v>88</v>
      </c>
      <c r="BI62" s="68" t="s">
        <v>21</v>
      </c>
      <c r="BM62" s="68" t="s">
        <v>86</v>
      </c>
      <c r="BN62" s="68" t="str">
        <f t="shared" si="4"/>
        <v>AGR_NON_MOT</v>
      </c>
      <c r="BO62" s="68" t="str">
        <f t="shared" si="4"/>
        <v>FH12_13</v>
      </c>
      <c r="BP62" s="68">
        <f>[2]attached_energy_demand_summariz!J37</f>
        <v>0.0200496726024586</v>
      </c>
      <c r="BQ62" s="68" t="s">
        <v>88</v>
      </c>
      <c r="BR62" s="68" t="s">
        <v>18</v>
      </c>
    </row>
    <row r="63" spans="2:70">
      <c r="B63" s="54"/>
      <c r="C63" s="45"/>
      <c r="D63" s="57"/>
      <c r="E63" s="57"/>
      <c r="F63" s="54"/>
      <c r="G63" s="45"/>
      <c r="H63" s="45"/>
      <c r="K63" s="69" t="s">
        <v>86</v>
      </c>
      <c r="L63" s="68" t="str">
        <f t="shared" si="7"/>
        <v>AGR_NON_MOT</v>
      </c>
      <c r="M63" s="68" t="s">
        <v>150</v>
      </c>
      <c r="N63" s="68">
        <f>[2]attached_energy_demand_split!C20</f>
        <v>0.0208389906197208</v>
      </c>
      <c r="O63" s="68" t="s">
        <v>88</v>
      </c>
      <c r="P63" s="68" t="s">
        <v>22</v>
      </c>
      <c r="T63" s="68" t="s">
        <v>86</v>
      </c>
      <c r="U63" s="68" t="str">
        <f t="shared" si="5"/>
        <v>AGR_NON_MOT</v>
      </c>
      <c r="V63" s="68" t="str">
        <f t="shared" si="5"/>
        <v>FH14_15</v>
      </c>
      <c r="W63" s="68">
        <f>[2]attached_energy_demand_split!C82</f>
        <v>0.0201344120759709</v>
      </c>
      <c r="X63" s="68" t="s">
        <v>88</v>
      </c>
      <c r="Y63" s="68" t="s">
        <v>17</v>
      </c>
      <c r="AC63" s="68" t="s">
        <v>86</v>
      </c>
      <c r="AD63" s="68" t="str">
        <f t="shared" si="0"/>
        <v>AGR_NON_MOT</v>
      </c>
      <c r="AE63" s="68" t="str">
        <f t="shared" si="0"/>
        <v>FH14_15</v>
      </c>
      <c r="AF63" s="68">
        <f>[2]attached_energy_demand_split!C53</f>
        <v>0.0207530234250215</v>
      </c>
      <c r="AG63" s="68" t="s">
        <v>88</v>
      </c>
      <c r="AH63" s="68" t="s">
        <v>23</v>
      </c>
      <c r="AL63" s="68" t="s">
        <v>86</v>
      </c>
      <c r="AM63" s="68" t="str">
        <f t="shared" si="1"/>
        <v>AGR_NON_MOT</v>
      </c>
      <c r="AN63" s="68" t="str">
        <f t="shared" si="1"/>
        <v>FH14_15</v>
      </c>
      <c r="AO63" s="68">
        <f>[2]attached_energy_demand_summariz!B38</f>
        <v>0.0206212544677413</v>
      </c>
      <c r="AP63" s="68" t="s">
        <v>88</v>
      </c>
      <c r="AQ63" s="68" t="s">
        <v>20</v>
      </c>
      <c r="AU63" s="68" t="s">
        <v>86</v>
      </c>
      <c r="AV63" s="68" t="str">
        <f t="shared" si="2"/>
        <v>AGR_NON_MOT</v>
      </c>
      <c r="AW63" s="68" t="str">
        <f t="shared" si="2"/>
        <v>FH14_15</v>
      </c>
      <c r="AX63" s="68">
        <f>[2]attached_energy_demand_summariz!F38</f>
        <v>0.0211728179792687</v>
      </c>
      <c r="AY63" s="68" t="s">
        <v>88</v>
      </c>
      <c r="AZ63" s="68" t="s">
        <v>19</v>
      </c>
      <c r="BD63" s="68" t="s">
        <v>86</v>
      </c>
      <c r="BE63" s="68" t="str">
        <f t="shared" si="3"/>
        <v>AGR_NON_MOT</v>
      </c>
      <c r="BF63" s="68" t="str">
        <f t="shared" si="3"/>
        <v>FH14_15</v>
      </c>
      <c r="BG63" s="68">
        <f t="shared" si="6"/>
        <v>0.0206212544677413</v>
      </c>
      <c r="BH63" s="68" t="s">
        <v>88</v>
      </c>
      <c r="BI63" s="68" t="s">
        <v>21</v>
      </c>
      <c r="BM63" s="68" t="s">
        <v>86</v>
      </c>
      <c r="BN63" s="68" t="str">
        <f t="shared" si="4"/>
        <v>AGR_NON_MOT</v>
      </c>
      <c r="BO63" s="68" t="str">
        <f t="shared" si="4"/>
        <v>FH14_15</v>
      </c>
      <c r="BP63" s="68">
        <f>[2]attached_energy_demand_summariz!J38</f>
        <v>0.0202070282387246</v>
      </c>
      <c r="BQ63" s="68" t="s">
        <v>88</v>
      </c>
      <c r="BR63" s="68" t="s">
        <v>18</v>
      </c>
    </row>
    <row r="64" spans="2:70">
      <c r="B64" s="54"/>
      <c r="C64" s="45"/>
      <c r="D64" s="57"/>
      <c r="E64" s="57"/>
      <c r="F64" s="54"/>
      <c r="G64" s="45"/>
      <c r="H64" s="45"/>
      <c r="K64" s="68" t="s">
        <v>86</v>
      </c>
      <c r="L64" s="68" t="str">
        <f t="shared" si="7"/>
        <v>AGR_NON_MOT</v>
      </c>
      <c r="M64" s="68" t="s">
        <v>151</v>
      </c>
      <c r="N64" s="68">
        <f>[2]attached_energy_demand_split!C22</f>
        <v>0.0211595818818846</v>
      </c>
      <c r="O64" s="68" t="s">
        <v>88</v>
      </c>
      <c r="P64" s="68" t="s">
        <v>22</v>
      </c>
      <c r="T64" s="68" t="s">
        <v>86</v>
      </c>
      <c r="U64" s="68" t="str">
        <f t="shared" si="5"/>
        <v>AGR_NON_MOT</v>
      </c>
      <c r="V64" s="68" t="str">
        <f t="shared" si="5"/>
        <v>FH16_17</v>
      </c>
      <c r="W64" s="68">
        <f>[2]attached_energy_demand_split!C84</f>
        <v>0.019900470527556</v>
      </c>
      <c r="X64" s="68" t="s">
        <v>88</v>
      </c>
      <c r="Y64" s="68" t="s">
        <v>17</v>
      </c>
      <c r="AC64" s="68" t="s">
        <v>86</v>
      </c>
      <c r="AD64" s="68" t="str">
        <f t="shared" si="0"/>
        <v>AGR_NON_MOT</v>
      </c>
      <c r="AE64" s="68" t="str">
        <f t="shared" si="0"/>
        <v>FH16_17</v>
      </c>
      <c r="AF64" s="68">
        <f>[2]attached_energy_demand_split!C55</f>
        <v>0.021834856434323</v>
      </c>
      <c r="AG64" s="68" t="s">
        <v>88</v>
      </c>
      <c r="AH64" s="68" t="s">
        <v>23</v>
      </c>
      <c r="AL64" s="68" t="s">
        <v>86</v>
      </c>
      <c r="AM64" s="68" t="str">
        <f t="shared" si="1"/>
        <v>AGR_NON_MOT</v>
      </c>
      <c r="AN64" s="68" t="str">
        <f t="shared" si="1"/>
        <v>FH16_17</v>
      </c>
      <c r="AO64" s="68">
        <f>[2]attached_energy_demand_summariz!B39</f>
        <v>0.0208617629033817</v>
      </c>
      <c r="AP64" s="68" t="s">
        <v>88</v>
      </c>
      <c r="AQ64" s="68" t="s">
        <v>20</v>
      </c>
      <c r="AU64" s="68" t="s">
        <v>86</v>
      </c>
      <c r="AV64" s="68" t="str">
        <f t="shared" si="2"/>
        <v>AGR_NON_MOT</v>
      </c>
      <c r="AW64" s="68" t="str">
        <f t="shared" si="2"/>
        <v>FH16_17</v>
      </c>
      <c r="AX64" s="68">
        <f>[2]attached_energy_demand_summariz!F39</f>
        <v>0.0213427940914599</v>
      </c>
      <c r="AY64" s="68" t="s">
        <v>88</v>
      </c>
      <c r="AZ64" s="68" t="s">
        <v>19</v>
      </c>
      <c r="BD64" s="68" t="s">
        <v>86</v>
      </c>
      <c r="BE64" s="68" t="str">
        <f t="shared" si="3"/>
        <v>AGR_NON_MOT</v>
      </c>
      <c r="BF64" s="68" t="str">
        <f t="shared" si="3"/>
        <v>FH16_17</v>
      </c>
      <c r="BG64" s="68">
        <f t="shared" si="6"/>
        <v>0.0208617629033817</v>
      </c>
      <c r="BH64" s="68" t="s">
        <v>88</v>
      </c>
      <c r="BI64" s="68" t="s">
        <v>21</v>
      </c>
      <c r="BM64" s="68" t="s">
        <v>86</v>
      </c>
      <c r="BN64" s="68" t="str">
        <f t="shared" si="4"/>
        <v>AGR_NON_MOT</v>
      </c>
      <c r="BO64" s="68" t="str">
        <f t="shared" si="4"/>
        <v>FH16_17</v>
      </c>
      <c r="BP64" s="68">
        <f>[2]attached_energy_demand_summariz!J39</f>
        <v>0.0200711115816849</v>
      </c>
      <c r="BQ64" s="68" t="s">
        <v>88</v>
      </c>
      <c r="BR64" s="68" t="s">
        <v>18</v>
      </c>
    </row>
    <row r="65" spans="2:70">
      <c r="B65" s="54"/>
      <c r="C65" s="45"/>
      <c r="D65" s="57"/>
      <c r="E65" s="57"/>
      <c r="F65" s="54"/>
      <c r="G65" s="45"/>
      <c r="H65" s="45"/>
      <c r="K65" s="68" t="s">
        <v>86</v>
      </c>
      <c r="L65" s="68" t="str">
        <f t="shared" si="7"/>
        <v>AGR_NON_MOT</v>
      </c>
      <c r="M65" s="68" t="s">
        <v>152</v>
      </c>
      <c r="N65" s="68">
        <f>[2]attached_energy_demand_split!C24</f>
        <v>0.0212246785407572</v>
      </c>
      <c r="O65" s="68" t="s">
        <v>88</v>
      </c>
      <c r="P65" s="68" t="s">
        <v>22</v>
      </c>
      <c r="T65" s="68" t="s">
        <v>86</v>
      </c>
      <c r="U65" s="68" t="str">
        <f t="shared" si="5"/>
        <v>AGR_NON_MOT</v>
      </c>
      <c r="V65" s="68" t="str">
        <f t="shared" si="5"/>
        <v>FH18_19</v>
      </c>
      <c r="W65" s="68">
        <f>[2]attached_energy_demand_split!C86</f>
        <v>0.02010785636109</v>
      </c>
      <c r="X65" s="68" t="s">
        <v>88</v>
      </c>
      <c r="Y65" s="68" t="s">
        <v>17</v>
      </c>
      <c r="AC65" s="68" t="s">
        <v>86</v>
      </c>
      <c r="AD65" s="68" t="str">
        <f t="shared" si="0"/>
        <v>AGR_NON_MOT</v>
      </c>
      <c r="AE65" s="68" t="str">
        <f t="shared" si="0"/>
        <v>FH18_19</v>
      </c>
      <c r="AF65" s="68">
        <f>[2]attached_energy_demand_split!C57</f>
        <v>0.0218516633411387</v>
      </c>
      <c r="AG65" s="68" t="s">
        <v>88</v>
      </c>
      <c r="AH65" s="68" t="s">
        <v>23</v>
      </c>
      <c r="AL65" s="68" t="s">
        <v>86</v>
      </c>
      <c r="AM65" s="68" t="str">
        <f t="shared" si="1"/>
        <v>AGR_NON_MOT</v>
      </c>
      <c r="AN65" s="68" t="str">
        <f t="shared" si="1"/>
        <v>FH18_19</v>
      </c>
      <c r="AO65" s="68">
        <f>[2]attached_energy_demand_summariz!B40</f>
        <v>0.0207872227642541</v>
      </c>
      <c r="AP65" s="68" t="s">
        <v>88</v>
      </c>
      <c r="AQ65" s="68" t="s">
        <v>20</v>
      </c>
      <c r="AU65" s="68" t="s">
        <v>86</v>
      </c>
      <c r="AV65" s="68" t="str">
        <f t="shared" si="2"/>
        <v>AGR_NON_MOT</v>
      </c>
      <c r="AW65" s="68" t="str">
        <f t="shared" si="2"/>
        <v>FH18_19</v>
      </c>
      <c r="AX65" s="68">
        <f>[2]attached_energy_demand_summariz!F40</f>
        <v>0.021302546509601</v>
      </c>
      <c r="AY65" s="68" t="s">
        <v>88</v>
      </c>
      <c r="AZ65" s="68" t="s">
        <v>19</v>
      </c>
      <c r="BD65" s="68" t="s">
        <v>86</v>
      </c>
      <c r="BE65" s="68" t="str">
        <f t="shared" si="3"/>
        <v>AGR_NON_MOT</v>
      </c>
      <c r="BF65" s="68" t="str">
        <f t="shared" si="3"/>
        <v>FH18_19</v>
      </c>
      <c r="BG65" s="68">
        <f t="shared" si="6"/>
        <v>0.0207872227642541</v>
      </c>
      <c r="BH65" s="68" t="s">
        <v>88</v>
      </c>
      <c r="BI65" s="68" t="s">
        <v>21</v>
      </c>
      <c r="BM65" s="68" t="s">
        <v>86</v>
      </c>
      <c r="BN65" s="68" t="str">
        <f t="shared" si="4"/>
        <v>AGR_NON_MOT</v>
      </c>
      <c r="BO65" s="68" t="str">
        <f t="shared" si="4"/>
        <v>FH18_19</v>
      </c>
      <c r="BP65" s="68">
        <f>[2]attached_energy_demand_summariz!J40</f>
        <v>0.0194493690686834</v>
      </c>
      <c r="BQ65" s="68" t="s">
        <v>88</v>
      </c>
      <c r="BR65" s="68" t="s">
        <v>18</v>
      </c>
    </row>
    <row r="66" spans="2:70">
      <c r="B66" s="54"/>
      <c r="C66" s="45"/>
      <c r="D66" s="57"/>
      <c r="E66" s="57"/>
      <c r="F66" s="54"/>
      <c r="G66" s="45"/>
      <c r="H66" s="45"/>
      <c r="K66" s="68" t="s">
        <v>86</v>
      </c>
      <c r="L66" s="68" t="str">
        <f t="shared" si="7"/>
        <v>AGR_NON_MOT</v>
      </c>
      <c r="M66" s="68" t="s">
        <v>153</v>
      </c>
      <c r="N66" s="68">
        <f>[2]attached_energy_demand_split!C26</f>
        <v>0.021196759693815</v>
      </c>
      <c r="O66" s="68" t="s">
        <v>88</v>
      </c>
      <c r="P66" s="68" t="s">
        <v>22</v>
      </c>
      <c r="T66" s="68" t="s">
        <v>86</v>
      </c>
      <c r="U66" s="68" t="str">
        <f t="shared" si="5"/>
        <v>AGR_NON_MOT</v>
      </c>
      <c r="V66" s="68" t="str">
        <f t="shared" si="5"/>
        <v>FH20_21</v>
      </c>
      <c r="W66" s="68">
        <f>[2]attached_energy_demand_split!C88</f>
        <v>0.0209690367288275</v>
      </c>
      <c r="X66" s="68" t="s">
        <v>88</v>
      </c>
      <c r="Y66" s="68" t="s">
        <v>17</v>
      </c>
      <c r="AC66" s="68" t="s">
        <v>86</v>
      </c>
      <c r="AD66" s="68" t="str">
        <f t="shared" si="0"/>
        <v>AGR_NON_MOT</v>
      </c>
      <c r="AE66" s="68" t="str">
        <f t="shared" si="0"/>
        <v>FH20_21</v>
      </c>
      <c r="AF66" s="68">
        <f>[2]attached_energy_demand_split!C59</f>
        <v>0.0215704297529681</v>
      </c>
      <c r="AG66" s="68" t="s">
        <v>88</v>
      </c>
      <c r="AH66" s="68" t="s">
        <v>23</v>
      </c>
      <c r="AL66" s="68" t="s">
        <v>86</v>
      </c>
      <c r="AM66" s="68" t="str">
        <f t="shared" si="1"/>
        <v>AGR_NON_MOT</v>
      </c>
      <c r="AN66" s="68" t="str">
        <f t="shared" si="1"/>
        <v>FH20_21</v>
      </c>
      <c r="AO66" s="68">
        <f>[2]attached_energy_demand_summariz!B41</f>
        <v>0.0209999265660562</v>
      </c>
      <c r="AP66" s="68" t="s">
        <v>88</v>
      </c>
      <c r="AQ66" s="68" t="s">
        <v>20</v>
      </c>
      <c r="AU66" s="68" t="s">
        <v>86</v>
      </c>
      <c r="AV66" s="68" t="str">
        <f t="shared" si="2"/>
        <v>AGR_NON_MOT</v>
      </c>
      <c r="AW66" s="68" t="str">
        <f t="shared" si="2"/>
        <v>FH20_21</v>
      </c>
      <c r="AX66" s="68">
        <f>[2]attached_energy_demand_summariz!F41</f>
        <v>0.0217291485724036</v>
      </c>
      <c r="AY66" s="68" t="s">
        <v>88</v>
      </c>
      <c r="AZ66" s="68" t="s">
        <v>19</v>
      </c>
      <c r="BD66" s="68" t="s">
        <v>86</v>
      </c>
      <c r="BE66" s="68" t="str">
        <f t="shared" si="3"/>
        <v>AGR_NON_MOT</v>
      </c>
      <c r="BF66" s="68" t="str">
        <f t="shared" si="3"/>
        <v>FH20_21</v>
      </c>
      <c r="BG66" s="68">
        <f t="shared" si="6"/>
        <v>0.0209999265660562</v>
      </c>
      <c r="BH66" s="68" t="s">
        <v>88</v>
      </c>
      <c r="BI66" s="68" t="s">
        <v>21</v>
      </c>
      <c r="BM66" s="68" t="s">
        <v>86</v>
      </c>
      <c r="BN66" s="68" t="str">
        <f t="shared" si="4"/>
        <v>AGR_NON_MOT</v>
      </c>
      <c r="BO66" s="68" t="str">
        <f t="shared" si="4"/>
        <v>FH20_21</v>
      </c>
      <c r="BP66" s="68">
        <f>[2]attached_energy_demand_summariz!J41</f>
        <v>0.0195342580822668</v>
      </c>
      <c r="BQ66" s="68" t="s">
        <v>88</v>
      </c>
      <c r="BR66" s="68" t="s">
        <v>18</v>
      </c>
    </row>
    <row r="67" spans="2:70">
      <c r="B67" s="54"/>
      <c r="C67" s="45"/>
      <c r="D67" s="57"/>
      <c r="E67" s="57"/>
      <c r="F67" s="54"/>
      <c r="G67" s="45"/>
      <c r="H67" s="45"/>
      <c r="K67" s="69" t="s">
        <v>86</v>
      </c>
      <c r="L67" s="68" t="str">
        <f t="shared" si="7"/>
        <v>AGR_NON_MOT</v>
      </c>
      <c r="M67" s="68" t="s">
        <v>154</v>
      </c>
      <c r="N67" s="68">
        <f>[2]attached_energy_demand_split!C28</f>
        <v>0.0213786036359911</v>
      </c>
      <c r="O67" s="68" t="s">
        <v>88</v>
      </c>
      <c r="P67" s="68" t="s">
        <v>22</v>
      </c>
      <c r="T67" s="68" t="s">
        <v>86</v>
      </c>
      <c r="U67" s="68" t="str">
        <f t="shared" si="5"/>
        <v>AGR_NON_MOT</v>
      </c>
      <c r="V67" s="68" t="str">
        <f t="shared" si="5"/>
        <v>FH22_23</v>
      </c>
      <c r="W67" s="68">
        <f>[2]attached_energy_demand_split!C90</f>
        <v>0.0206911985722815</v>
      </c>
      <c r="X67" s="68" t="s">
        <v>88</v>
      </c>
      <c r="Y67" s="68" t="s">
        <v>17</v>
      </c>
      <c r="AC67" s="68" t="s">
        <v>86</v>
      </c>
      <c r="AD67" s="68" t="str">
        <f t="shared" si="0"/>
        <v>AGR_NON_MOT</v>
      </c>
      <c r="AE67" s="68" t="str">
        <f t="shared" si="0"/>
        <v>FH22_23</v>
      </c>
      <c r="AF67" s="68">
        <f>[2]attached_energy_demand_split!C61</f>
        <v>0.0217091411685177</v>
      </c>
      <c r="AG67" s="68" t="s">
        <v>88</v>
      </c>
      <c r="AH67" s="68" t="s">
        <v>23</v>
      </c>
      <c r="AL67" s="68" t="s">
        <v>86</v>
      </c>
      <c r="AM67" s="68" t="str">
        <f t="shared" si="1"/>
        <v>AGR_NON_MOT</v>
      </c>
      <c r="AN67" s="68" t="str">
        <f t="shared" si="1"/>
        <v>FH22_23</v>
      </c>
      <c r="AO67" s="68">
        <f>[2]attached_energy_demand_summariz!B42</f>
        <v>0.0212075715419054</v>
      </c>
      <c r="AP67" s="68" t="s">
        <v>88</v>
      </c>
      <c r="AQ67" s="68" t="s">
        <v>20</v>
      </c>
      <c r="AU67" s="68" t="s">
        <v>86</v>
      </c>
      <c r="AV67" s="68" t="str">
        <f t="shared" si="2"/>
        <v>AGR_NON_MOT</v>
      </c>
      <c r="AW67" s="68" t="str">
        <f t="shared" si="2"/>
        <v>FH22_23</v>
      </c>
      <c r="AX67" s="68">
        <f>[2]attached_energy_demand_summariz!F42</f>
        <v>0.0225545958608362</v>
      </c>
      <c r="AY67" s="68" t="s">
        <v>88</v>
      </c>
      <c r="AZ67" s="68" t="s">
        <v>19</v>
      </c>
      <c r="BD67" s="68" t="s">
        <v>86</v>
      </c>
      <c r="BE67" s="68" t="str">
        <f t="shared" si="3"/>
        <v>AGR_NON_MOT</v>
      </c>
      <c r="BF67" s="68" t="str">
        <f t="shared" si="3"/>
        <v>FH22_23</v>
      </c>
      <c r="BG67" s="68">
        <f t="shared" si="6"/>
        <v>0.0212075715419054</v>
      </c>
      <c r="BH67" s="68" t="s">
        <v>88</v>
      </c>
      <c r="BI67" s="68" t="s">
        <v>21</v>
      </c>
      <c r="BM67" s="68" t="s">
        <v>86</v>
      </c>
      <c r="BN67" s="68" t="str">
        <f t="shared" si="4"/>
        <v>AGR_NON_MOT</v>
      </c>
      <c r="BO67" s="68" t="str">
        <f t="shared" si="4"/>
        <v>FH22_23</v>
      </c>
      <c r="BP67" s="68">
        <f>[2]attached_energy_demand_summariz!J42</f>
        <v>0.0197043184719007</v>
      </c>
      <c r="BQ67" s="68" t="s">
        <v>88</v>
      </c>
      <c r="BR67" s="68" t="s">
        <v>18</v>
      </c>
    </row>
    <row r="68" spans="2:70">
      <c r="B68" s="54"/>
      <c r="C68" s="45"/>
      <c r="D68" s="57"/>
      <c r="E68" s="57"/>
      <c r="F68" s="54"/>
      <c r="G68" s="45"/>
      <c r="H68" s="45"/>
      <c r="K68" s="68" t="s">
        <v>86</v>
      </c>
      <c r="L68" s="68" t="str">
        <f t="shared" si="7"/>
        <v>AGR_NON_MOT</v>
      </c>
      <c r="M68" s="68" t="s">
        <v>155</v>
      </c>
      <c r="N68" s="68">
        <f>[2]attached_energy_demand_split!D6</f>
        <v>0.0233000948138204</v>
      </c>
      <c r="O68" s="68" t="s">
        <v>88</v>
      </c>
      <c r="P68" s="68" t="s">
        <v>22</v>
      </c>
      <c r="T68" s="68" t="s">
        <v>86</v>
      </c>
      <c r="U68" s="68" t="str">
        <f t="shared" si="5"/>
        <v>AGR_NON_MOT</v>
      </c>
      <c r="V68" s="68" t="str">
        <f t="shared" si="5"/>
        <v>WH0_1</v>
      </c>
      <c r="W68" s="68">
        <f>[2]attached_energy_demand_split!D68</f>
        <v>0.027052832396289</v>
      </c>
      <c r="X68" s="68" t="s">
        <v>88</v>
      </c>
      <c r="Y68" s="68" t="s">
        <v>17</v>
      </c>
      <c r="AC68" s="68" t="s">
        <v>86</v>
      </c>
      <c r="AD68" s="68" t="str">
        <f t="shared" si="0"/>
        <v>AGR_NON_MOT</v>
      </c>
      <c r="AE68" s="68" t="str">
        <f t="shared" si="0"/>
        <v>WH0_1</v>
      </c>
      <c r="AF68" s="68">
        <f>[2]attached_energy_demand_split!D39</f>
        <v>0.0269775312483662</v>
      </c>
      <c r="AG68" s="68" t="s">
        <v>88</v>
      </c>
      <c r="AH68" s="68" t="s">
        <v>23</v>
      </c>
      <c r="AL68" s="68" t="s">
        <v>86</v>
      </c>
      <c r="AM68" s="68" t="str">
        <f t="shared" si="1"/>
        <v>AGR_NON_MOT</v>
      </c>
      <c r="AN68" s="68" t="str">
        <f t="shared" si="1"/>
        <v>WH0_1</v>
      </c>
      <c r="AO68" s="68">
        <f>[2]attached_energy_demand_summariz!B43</f>
        <v>0.0260079601453114</v>
      </c>
      <c r="AP68" s="68" t="s">
        <v>88</v>
      </c>
      <c r="AQ68" s="68" t="s">
        <v>20</v>
      </c>
      <c r="AU68" s="68" t="s">
        <v>86</v>
      </c>
      <c r="AV68" s="68" t="str">
        <f t="shared" si="2"/>
        <v>AGR_NON_MOT</v>
      </c>
      <c r="AW68" s="68" t="str">
        <f t="shared" si="2"/>
        <v>WH0_1</v>
      </c>
      <c r="AX68" s="68">
        <f>[2]attached_energy_demand_summariz!F43</f>
        <v>0.0251920133192881</v>
      </c>
      <c r="AY68" s="68" t="s">
        <v>88</v>
      </c>
      <c r="AZ68" s="68" t="s">
        <v>19</v>
      </c>
      <c r="BD68" s="68" t="s">
        <v>86</v>
      </c>
      <c r="BE68" s="68" t="str">
        <f t="shared" si="3"/>
        <v>AGR_NON_MOT</v>
      </c>
      <c r="BF68" s="68" t="str">
        <f t="shared" si="3"/>
        <v>WH0_1</v>
      </c>
      <c r="BG68" s="68">
        <f t="shared" si="6"/>
        <v>0.0260079601453114</v>
      </c>
      <c r="BH68" s="68" t="s">
        <v>88</v>
      </c>
      <c r="BI68" s="68" t="s">
        <v>21</v>
      </c>
      <c r="BM68" s="68" t="s">
        <v>86</v>
      </c>
      <c r="BN68" s="68" t="str">
        <f t="shared" si="4"/>
        <v>AGR_NON_MOT</v>
      </c>
      <c r="BO68" s="68" t="str">
        <f t="shared" si="4"/>
        <v>WH0_1</v>
      </c>
      <c r="BP68" s="68">
        <f>[2]attached_energy_demand_summariz!J43</f>
        <v>0.0275173289487935</v>
      </c>
      <c r="BQ68" s="68" t="s">
        <v>88</v>
      </c>
      <c r="BR68" s="68" t="s">
        <v>18</v>
      </c>
    </row>
    <row r="69" spans="2:70">
      <c r="B69" s="54"/>
      <c r="C69" s="45"/>
      <c r="D69" s="57"/>
      <c r="E69" s="57"/>
      <c r="F69" s="54"/>
      <c r="G69" s="45"/>
      <c r="H69" s="45"/>
      <c r="K69" s="68" t="s">
        <v>86</v>
      </c>
      <c r="L69" s="68" t="str">
        <f t="shared" si="7"/>
        <v>AGR_NON_MOT</v>
      </c>
      <c r="M69" s="68" t="s">
        <v>156</v>
      </c>
      <c r="N69" s="68">
        <f>[2]attached_energy_demand_split!D8</f>
        <v>0.0229492798370929</v>
      </c>
      <c r="O69" s="68" t="s">
        <v>88</v>
      </c>
      <c r="P69" s="68" t="s">
        <v>22</v>
      </c>
      <c r="T69" s="68" t="s">
        <v>86</v>
      </c>
      <c r="U69" s="68" t="str">
        <f t="shared" si="5"/>
        <v>AGR_NON_MOT</v>
      </c>
      <c r="V69" s="68" t="str">
        <f t="shared" si="5"/>
        <v>WH2_3</v>
      </c>
      <c r="W69" s="68">
        <f>[2]attached_energy_demand_split!D70</f>
        <v>0.025013577036883</v>
      </c>
      <c r="X69" s="68" t="s">
        <v>88</v>
      </c>
      <c r="Y69" s="68" t="s">
        <v>17</v>
      </c>
      <c r="AC69" s="68" t="s">
        <v>86</v>
      </c>
      <c r="AD69" s="68" t="str">
        <f t="shared" si="0"/>
        <v>AGR_NON_MOT</v>
      </c>
      <c r="AE69" s="68" t="str">
        <f t="shared" si="0"/>
        <v>WH2_3</v>
      </c>
      <c r="AF69" s="68">
        <f>[2]attached_energy_demand_split!D41</f>
        <v>0.026652958693426</v>
      </c>
      <c r="AG69" s="68" t="s">
        <v>88</v>
      </c>
      <c r="AH69" s="68" t="s">
        <v>23</v>
      </c>
      <c r="AL69" s="68" t="s">
        <v>86</v>
      </c>
      <c r="AM69" s="68" t="str">
        <f t="shared" si="1"/>
        <v>AGR_NON_MOT</v>
      </c>
      <c r="AN69" s="68" t="str">
        <f t="shared" si="1"/>
        <v>WH2_3</v>
      </c>
      <c r="AO69" s="68">
        <f>[2]attached_energy_demand_summariz!B44</f>
        <v>0.0252822319214758</v>
      </c>
      <c r="AP69" s="68" t="s">
        <v>88</v>
      </c>
      <c r="AQ69" s="68" t="s">
        <v>20</v>
      </c>
      <c r="AU69" s="68" t="s">
        <v>86</v>
      </c>
      <c r="AV69" s="68" t="str">
        <f t="shared" si="2"/>
        <v>AGR_NON_MOT</v>
      </c>
      <c r="AW69" s="68" t="str">
        <f t="shared" si="2"/>
        <v>WH2_3</v>
      </c>
      <c r="AX69" s="68">
        <f>[2]attached_energy_demand_summariz!F44</f>
        <v>0.0240114562974125</v>
      </c>
      <c r="AY69" s="68" t="s">
        <v>88</v>
      </c>
      <c r="AZ69" s="68" t="s">
        <v>19</v>
      </c>
      <c r="BD69" s="68" t="s">
        <v>86</v>
      </c>
      <c r="BE69" s="68" t="str">
        <f t="shared" si="3"/>
        <v>AGR_NON_MOT</v>
      </c>
      <c r="BF69" s="68" t="str">
        <f t="shared" si="3"/>
        <v>WH2_3</v>
      </c>
      <c r="BG69" s="68">
        <f t="shared" si="6"/>
        <v>0.0252822319214758</v>
      </c>
      <c r="BH69" s="68" t="s">
        <v>88</v>
      </c>
      <c r="BI69" s="68" t="s">
        <v>21</v>
      </c>
      <c r="BM69" s="68" t="s">
        <v>86</v>
      </c>
      <c r="BN69" s="68" t="str">
        <f t="shared" si="4"/>
        <v>AGR_NON_MOT</v>
      </c>
      <c r="BO69" s="68" t="str">
        <f t="shared" si="4"/>
        <v>WH2_3</v>
      </c>
      <c r="BP69" s="68">
        <f>[2]attached_energy_demand_summariz!J44</f>
        <v>0.0277838877425648</v>
      </c>
      <c r="BQ69" s="68" t="s">
        <v>88</v>
      </c>
      <c r="BR69" s="68" t="s">
        <v>18</v>
      </c>
    </row>
    <row r="70" spans="2:70">
      <c r="B70" s="54"/>
      <c r="C70" s="45"/>
      <c r="D70" s="57"/>
      <c r="E70" s="57"/>
      <c r="F70" s="54"/>
      <c r="G70" s="45"/>
      <c r="H70" s="45"/>
      <c r="K70" s="68" t="s">
        <v>86</v>
      </c>
      <c r="L70" s="68" t="str">
        <f t="shared" si="7"/>
        <v>AGR_NON_MOT</v>
      </c>
      <c r="M70" s="68" t="s">
        <v>157</v>
      </c>
      <c r="N70" s="68">
        <f>[2]attached_energy_demand_split!D10</f>
        <v>0.0222223809455457</v>
      </c>
      <c r="O70" s="68" t="s">
        <v>88</v>
      </c>
      <c r="P70" s="68" t="s">
        <v>22</v>
      </c>
      <c r="T70" s="68" t="s">
        <v>86</v>
      </c>
      <c r="U70" s="68" t="str">
        <f t="shared" si="5"/>
        <v>AGR_NON_MOT</v>
      </c>
      <c r="V70" s="68" t="str">
        <f t="shared" si="5"/>
        <v>WH4_5</v>
      </c>
      <c r="W70" s="68">
        <f>[2]attached_energy_demand_split!D72</f>
        <v>0.023696203770169</v>
      </c>
      <c r="X70" s="68" t="s">
        <v>88</v>
      </c>
      <c r="Y70" s="68" t="s">
        <v>17</v>
      </c>
      <c r="AC70" s="68" t="s">
        <v>86</v>
      </c>
      <c r="AD70" s="68" t="str">
        <f t="shared" si="0"/>
        <v>AGR_NON_MOT</v>
      </c>
      <c r="AE70" s="68" t="str">
        <f t="shared" si="0"/>
        <v>WH4_5</v>
      </c>
      <c r="AF70" s="68">
        <f>[2]attached_energy_demand_split!D43</f>
        <v>0.0249170715686325</v>
      </c>
      <c r="AG70" s="68" t="s">
        <v>88</v>
      </c>
      <c r="AH70" s="68" t="s">
        <v>23</v>
      </c>
      <c r="AL70" s="68" t="s">
        <v>86</v>
      </c>
      <c r="AM70" s="68" t="str">
        <f t="shared" si="1"/>
        <v>AGR_NON_MOT</v>
      </c>
      <c r="AN70" s="68" t="str">
        <f t="shared" si="1"/>
        <v>WH4_5</v>
      </c>
      <c r="AO70" s="68">
        <f>[2]attached_energy_demand_summariz!B45</f>
        <v>0.0239165993198236</v>
      </c>
      <c r="AP70" s="68" t="s">
        <v>88</v>
      </c>
      <c r="AQ70" s="68" t="s">
        <v>20</v>
      </c>
      <c r="AU70" s="68" t="s">
        <v>86</v>
      </c>
      <c r="AV70" s="68" t="str">
        <f t="shared" si="2"/>
        <v>AGR_NON_MOT</v>
      </c>
      <c r="AW70" s="68" t="str">
        <f t="shared" si="2"/>
        <v>WH4_5</v>
      </c>
      <c r="AX70" s="68">
        <f>[2]attached_energy_demand_summariz!F45</f>
        <v>0.021583935635486</v>
      </c>
      <c r="AY70" s="68" t="s">
        <v>88</v>
      </c>
      <c r="AZ70" s="68" t="s">
        <v>19</v>
      </c>
      <c r="BD70" s="68" t="s">
        <v>86</v>
      </c>
      <c r="BE70" s="68" t="str">
        <f t="shared" si="3"/>
        <v>AGR_NON_MOT</v>
      </c>
      <c r="BF70" s="68" t="str">
        <f t="shared" si="3"/>
        <v>WH4_5</v>
      </c>
      <c r="BG70" s="68">
        <f t="shared" si="6"/>
        <v>0.0239165993198236</v>
      </c>
      <c r="BH70" s="68" t="s">
        <v>88</v>
      </c>
      <c r="BI70" s="68" t="s">
        <v>21</v>
      </c>
      <c r="BM70" s="68" t="s">
        <v>86</v>
      </c>
      <c r="BN70" s="68" t="str">
        <f t="shared" si="4"/>
        <v>AGR_NON_MOT</v>
      </c>
      <c r="BO70" s="68" t="str">
        <f t="shared" si="4"/>
        <v>WH4_5</v>
      </c>
      <c r="BP70" s="68">
        <f>[2]attached_energy_demand_summariz!J45</f>
        <v>0.0271634046792845</v>
      </c>
      <c r="BQ70" s="68" t="s">
        <v>88</v>
      </c>
      <c r="BR70" s="68" t="s">
        <v>18</v>
      </c>
    </row>
    <row r="71" spans="2:70">
      <c r="B71" s="54"/>
      <c r="C71" s="45"/>
      <c r="D71" s="57"/>
      <c r="E71" s="57"/>
      <c r="F71" s="54"/>
      <c r="G71" s="45"/>
      <c r="H71" s="45"/>
      <c r="K71" s="69" t="s">
        <v>86</v>
      </c>
      <c r="L71" s="68" t="str">
        <f t="shared" si="7"/>
        <v>AGR_NON_MOT</v>
      </c>
      <c r="M71" s="68" t="s">
        <v>158</v>
      </c>
      <c r="N71" s="68">
        <f>[2]attached_energy_demand_split!D12</f>
        <v>0.0212585220509218</v>
      </c>
      <c r="O71" s="68" t="s">
        <v>88</v>
      </c>
      <c r="P71" s="68" t="s">
        <v>22</v>
      </c>
      <c r="T71" s="68" t="s">
        <v>86</v>
      </c>
      <c r="U71" s="68" t="str">
        <f t="shared" si="5"/>
        <v>AGR_NON_MOT</v>
      </c>
      <c r="V71" s="68" t="str">
        <f t="shared" si="5"/>
        <v>WH6_7</v>
      </c>
      <c r="W71" s="68">
        <f>[2]attached_energy_demand_split!D74</f>
        <v>0.0235544674010497</v>
      </c>
      <c r="X71" s="68" t="s">
        <v>88</v>
      </c>
      <c r="Y71" s="68" t="s">
        <v>17</v>
      </c>
      <c r="AC71" s="68" t="s">
        <v>86</v>
      </c>
      <c r="AD71" s="68" t="str">
        <f t="shared" si="0"/>
        <v>AGR_NON_MOT</v>
      </c>
      <c r="AE71" s="68" t="str">
        <f t="shared" si="0"/>
        <v>WH6_7</v>
      </c>
      <c r="AF71" s="68">
        <f>[2]attached_energy_demand_split!D45</f>
        <v>0.0223149487779418</v>
      </c>
      <c r="AG71" s="68" t="s">
        <v>88</v>
      </c>
      <c r="AH71" s="68" t="s">
        <v>23</v>
      </c>
      <c r="AL71" s="68" t="s">
        <v>86</v>
      </c>
      <c r="AM71" s="68" t="str">
        <f t="shared" si="1"/>
        <v>AGR_NON_MOT</v>
      </c>
      <c r="AN71" s="68" t="str">
        <f t="shared" si="1"/>
        <v>WH6_7</v>
      </c>
      <c r="AO71" s="68">
        <f>[2]attached_energy_demand_summariz!B46</f>
        <v>0.0226308904433103</v>
      </c>
      <c r="AP71" s="68" t="s">
        <v>88</v>
      </c>
      <c r="AQ71" s="68" t="s">
        <v>20</v>
      </c>
      <c r="AU71" s="68" t="s">
        <v>86</v>
      </c>
      <c r="AV71" s="68" t="str">
        <f t="shared" si="2"/>
        <v>AGR_NON_MOT</v>
      </c>
      <c r="AW71" s="68" t="str">
        <f t="shared" si="2"/>
        <v>WH6_7</v>
      </c>
      <c r="AX71" s="68">
        <f>[2]attached_energy_demand_summariz!F46</f>
        <v>0.0195664574996017</v>
      </c>
      <c r="AY71" s="68" t="s">
        <v>88</v>
      </c>
      <c r="AZ71" s="68" t="s">
        <v>19</v>
      </c>
      <c r="BD71" s="68" t="s">
        <v>86</v>
      </c>
      <c r="BE71" s="68" t="str">
        <f t="shared" si="3"/>
        <v>AGR_NON_MOT</v>
      </c>
      <c r="BF71" s="68" t="str">
        <f t="shared" si="3"/>
        <v>WH6_7</v>
      </c>
      <c r="BG71" s="68">
        <f t="shared" si="6"/>
        <v>0.0226308904433103</v>
      </c>
      <c r="BH71" s="68" t="s">
        <v>88</v>
      </c>
      <c r="BI71" s="68" t="s">
        <v>21</v>
      </c>
      <c r="BM71" s="68" t="s">
        <v>86</v>
      </c>
      <c r="BN71" s="68" t="str">
        <f t="shared" si="4"/>
        <v>AGR_NON_MOT</v>
      </c>
      <c r="BO71" s="68" t="str">
        <f t="shared" si="4"/>
        <v>WH6_7</v>
      </c>
      <c r="BP71" s="68">
        <f>[2]attached_energy_demand_summariz!J46</f>
        <v>0.0264600564870365</v>
      </c>
      <c r="BQ71" s="68" t="s">
        <v>88</v>
      </c>
      <c r="BR71" s="68" t="s">
        <v>18</v>
      </c>
    </row>
    <row r="72" spans="2:70">
      <c r="B72" s="54"/>
      <c r="C72" s="45"/>
      <c r="D72" s="57"/>
      <c r="E72" s="57"/>
      <c r="F72" s="54"/>
      <c r="G72" s="45"/>
      <c r="H72" s="45"/>
      <c r="K72" s="68" t="s">
        <v>86</v>
      </c>
      <c r="L72" s="68" t="str">
        <f t="shared" si="7"/>
        <v>AGR_NON_MOT</v>
      </c>
      <c r="M72" s="68" t="s">
        <v>159</v>
      </c>
      <c r="N72" s="68">
        <f>[2]attached_energy_demand_split!D14</f>
        <v>0.0207811308875425</v>
      </c>
      <c r="O72" s="68" t="s">
        <v>88</v>
      </c>
      <c r="P72" s="68" t="s">
        <v>22</v>
      </c>
      <c r="T72" s="68" t="s">
        <v>86</v>
      </c>
      <c r="U72" s="68" t="str">
        <f t="shared" si="5"/>
        <v>AGR_NON_MOT</v>
      </c>
      <c r="V72" s="68" t="str">
        <f t="shared" si="5"/>
        <v>WH8_9</v>
      </c>
      <c r="W72" s="68">
        <f>[2]attached_energy_demand_split!D76</f>
        <v>0.0243002057667018</v>
      </c>
      <c r="X72" s="68" t="s">
        <v>88</v>
      </c>
      <c r="Y72" s="68" t="s">
        <v>17</v>
      </c>
      <c r="AC72" s="68" t="s">
        <v>86</v>
      </c>
      <c r="AD72" s="68" t="str">
        <f t="shared" si="0"/>
        <v>AGR_NON_MOT</v>
      </c>
      <c r="AE72" s="68" t="str">
        <f t="shared" si="0"/>
        <v>WH8_9</v>
      </c>
      <c r="AF72" s="68">
        <f>[2]attached_energy_demand_split!D47</f>
        <v>0.0206945793819697</v>
      </c>
      <c r="AG72" s="68" t="s">
        <v>88</v>
      </c>
      <c r="AH72" s="68" t="s">
        <v>23</v>
      </c>
      <c r="AL72" s="68" t="s">
        <v>86</v>
      </c>
      <c r="AM72" s="68" t="str">
        <f t="shared" si="1"/>
        <v>AGR_NON_MOT</v>
      </c>
      <c r="AN72" s="68" t="str">
        <f t="shared" si="1"/>
        <v>WH8_9</v>
      </c>
      <c r="AO72" s="68">
        <f>[2]attached_energy_demand_summariz!B47</f>
        <v>0.0221985165054664</v>
      </c>
      <c r="AP72" s="68" t="s">
        <v>88</v>
      </c>
      <c r="AQ72" s="68" t="s">
        <v>20</v>
      </c>
      <c r="AU72" s="68" t="s">
        <v>86</v>
      </c>
      <c r="AV72" s="68" t="str">
        <f t="shared" si="2"/>
        <v>AGR_NON_MOT</v>
      </c>
      <c r="AW72" s="68" t="str">
        <f t="shared" si="2"/>
        <v>WH8_9</v>
      </c>
      <c r="AX72" s="68">
        <f>[2]attached_energy_demand_summariz!F47</f>
        <v>0.0189268898351184</v>
      </c>
      <c r="AY72" s="68" t="s">
        <v>88</v>
      </c>
      <c r="AZ72" s="68" t="s">
        <v>19</v>
      </c>
      <c r="BD72" s="68" t="s">
        <v>86</v>
      </c>
      <c r="BE72" s="68" t="str">
        <f t="shared" si="3"/>
        <v>AGR_NON_MOT</v>
      </c>
      <c r="BF72" s="68" t="str">
        <f t="shared" si="3"/>
        <v>WH8_9</v>
      </c>
      <c r="BG72" s="68">
        <f t="shared" si="6"/>
        <v>0.0221985165054664</v>
      </c>
      <c r="BH72" s="68" t="s">
        <v>88</v>
      </c>
      <c r="BI72" s="68" t="s">
        <v>21</v>
      </c>
      <c r="BM72" s="68" t="s">
        <v>86</v>
      </c>
      <c r="BN72" s="68" t="str">
        <f t="shared" si="4"/>
        <v>AGR_NON_MOT</v>
      </c>
      <c r="BO72" s="68" t="str">
        <f t="shared" si="4"/>
        <v>WH8_9</v>
      </c>
      <c r="BP72" s="68">
        <f>[2]attached_energy_demand_summariz!J47</f>
        <v>0.0262897766559996</v>
      </c>
      <c r="BQ72" s="68" t="s">
        <v>88</v>
      </c>
      <c r="BR72" s="68" t="s">
        <v>18</v>
      </c>
    </row>
    <row r="73" spans="2:70">
      <c r="B73" s="54"/>
      <c r="C73" s="45"/>
      <c r="D73" s="57"/>
      <c r="E73" s="57"/>
      <c r="F73" s="54"/>
      <c r="G73" s="45"/>
      <c r="H73" s="45"/>
      <c r="K73" s="68" t="s">
        <v>86</v>
      </c>
      <c r="L73" s="68" t="str">
        <f t="shared" si="7"/>
        <v>AGR_NON_MOT</v>
      </c>
      <c r="M73" s="68" t="s">
        <v>160</v>
      </c>
      <c r="N73" s="68">
        <f>[2]attached_energy_demand_split!D16</f>
        <v>0.0207247431264493</v>
      </c>
      <c r="O73" s="68" t="s">
        <v>88</v>
      </c>
      <c r="P73" s="68" t="s">
        <v>22</v>
      </c>
      <c r="T73" s="68" t="s">
        <v>86</v>
      </c>
      <c r="U73" s="68" t="str">
        <f t="shared" si="5"/>
        <v>AGR_NON_MOT</v>
      </c>
      <c r="V73" s="68" t="str">
        <f t="shared" si="5"/>
        <v>WH10_11</v>
      </c>
      <c r="W73" s="68">
        <f>[2]attached_energy_demand_split!D78</f>
        <v>0.0269606064596627</v>
      </c>
      <c r="X73" s="68" t="s">
        <v>88</v>
      </c>
      <c r="Y73" s="68" t="s">
        <v>17</v>
      </c>
      <c r="AC73" s="68" t="s">
        <v>86</v>
      </c>
      <c r="AD73" s="68" t="str">
        <f t="shared" si="0"/>
        <v>AGR_NON_MOT</v>
      </c>
      <c r="AE73" s="68" t="str">
        <f t="shared" si="0"/>
        <v>WH10_11</v>
      </c>
      <c r="AF73" s="68">
        <f>[2]attached_energy_demand_split!D49</f>
        <v>0.0203373562220637</v>
      </c>
      <c r="AG73" s="68" t="s">
        <v>88</v>
      </c>
      <c r="AH73" s="68" t="s">
        <v>23</v>
      </c>
      <c r="AL73" s="68" t="s">
        <v>86</v>
      </c>
      <c r="AM73" s="68" t="str">
        <f t="shared" si="1"/>
        <v>AGR_NON_MOT</v>
      </c>
      <c r="AN73" s="68" t="str">
        <f t="shared" si="1"/>
        <v>WH10_11</v>
      </c>
      <c r="AO73" s="68">
        <f>[2]attached_energy_demand_summariz!B48</f>
        <v>0.0228944317474162</v>
      </c>
      <c r="AP73" s="68" t="s">
        <v>88</v>
      </c>
      <c r="AQ73" s="68" t="s">
        <v>20</v>
      </c>
      <c r="AU73" s="68" t="s">
        <v>86</v>
      </c>
      <c r="AV73" s="68" t="str">
        <f t="shared" si="2"/>
        <v>AGR_NON_MOT</v>
      </c>
      <c r="AW73" s="68" t="str">
        <f t="shared" si="2"/>
        <v>WH10_11</v>
      </c>
      <c r="AX73" s="68">
        <f>[2]attached_energy_demand_summariz!F48</f>
        <v>0.0193167729407143</v>
      </c>
      <c r="AY73" s="68" t="s">
        <v>88</v>
      </c>
      <c r="AZ73" s="68" t="s">
        <v>19</v>
      </c>
      <c r="BD73" s="68" t="s">
        <v>86</v>
      </c>
      <c r="BE73" s="68" t="str">
        <f t="shared" si="3"/>
        <v>AGR_NON_MOT</v>
      </c>
      <c r="BF73" s="68" t="str">
        <f t="shared" si="3"/>
        <v>WH10_11</v>
      </c>
      <c r="BG73" s="68">
        <f t="shared" si="6"/>
        <v>0.0228944317474162</v>
      </c>
      <c r="BH73" s="68" t="s">
        <v>88</v>
      </c>
      <c r="BI73" s="68" t="s">
        <v>21</v>
      </c>
      <c r="BM73" s="68" t="s">
        <v>86</v>
      </c>
      <c r="BN73" s="68" t="str">
        <f t="shared" si="4"/>
        <v>AGR_NON_MOT</v>
      </c>
      <c r="BO73" s="68" t="str">
        <f t="shared" si="4"/>
        <v>WH10_11</v>
      </c>
      <c r="BP73" s="68">
        <f>[2]attached_energy_demand_summariz!J48</f>
        <v>0.0271326799881913</v>
      </c>
      <c r="BQ73" s="68" t="s">
        <v>88</v>
      </c>
      <c r="BR73" s="68" t="s">
        <v>18</v>
      </c>
    </row>
    <row r="74" spans="2:70">
      <c r="B74" s="54"/>
      <c r="C74" s="45"/>
      <c r="D74" s="57"/>
      <c r="E74" s="57"/>
      <c r="F74" s="54"/>
      <c r="G74" s="45"/>
      <c r="H74" s="45"/>
      <c r="K74" s="68" t="s">
        <v>86</v>
      </c>
      <c r="L74" s="68" t="str">
        <f t="shared" si="7"/>
        <v>AGR_NON_MOT</v>
      </c>
      <c r="M74" s="68" t="s">
        <v>161</v>
      </c>
      <c r="N74" s="68">
        <f>[2]attached_energy_demand_split!D18</f>
        <v>0.0213134263086159</v>
      </c>
      <c r="O74" s="68" t="s">
        <v>88</v>
      </c>
      <c r="P74" s="68" t="s">
        <v>22</v>
      </c>
      <c r="T74" s="68" t="s">
        <v>86</v>
      </c>
      <c r="U74" s="68" t="str">
        <f t="shared" si="5"/>
        <v>AGR_NON_MOT</v>
      </c>
      <c r="V74" s="68" t="str">
        <f t="shared" si="5"/>
        <v>WH12_13</v>
      </c>
      <c r="W74" s="68">
        <f>[2]attached_energy_demand_split!D80</f>
        <v>0.0281941532212526</v>
      </c>
      <c r="X74" s="68" t="s">
        <v>88</v>
      </c>
      <c r="Y74" s="68" t="s">
        <v>17</v>
      </c>
      <c r="AC74" s="68" t="s">
        <v>86</v>
      </c>
      <c r="AD74" s="68" t="str">
        <f t="shared" si="0"/>
        <v>AGR_NON_MOT</v>
      </c>
      <c r="AE74" s="68" t="str">
        <f t="shared" si="0"/>
        <v>WH12_13</v>
      </c>
      <c r="AF74" s="68">
        <f>[2]attached_energy_demand_split!D51</f>
        <v>0.0215779233299048</v>
      </c>
      <c r="AG74" s="68" t="s">
        <v>88</v>
      </c>
      <c r="AH74" s="68" t="s">
        <v>23</v>
      </c>
      <c r="AL74" s="68" t="s">
        <v>86</v>
      </c>
      <c r="AM74" s="68" t="str">
        <f t="shared" si="1"/>
        <v>AGR_NON_MOT</v>
      </c>
      <c r="AN74" s="68" t="str">
        <f t="shared" si="1"/>
        <v>WH12_13</v>
      </c>
      <c r="AO74" s="68">
        <f>[2]attached_energy_demand_summariz!B49</f>
        <v>0.0243699220566265</v>
      </c>
      <c r="AP74" s="68" t="s">
        <v>88</v>
      </c>
      <c r="AQ74" s="68" t="s">
        <v>20</v>
      </c>
      <c r="AU74" s="68" t="s">
        <v>86</v>
      </c>
      <c r="AV74" s="68" t="str">
        <f t="shared" si="2"/>
        <v>AGR_NON_MOT</v>
      </c>
      <c r="AW74" s="68" t="str">
        <f t="shared" si="2"/>
        <v>WH12_13</v>
      </c>
      <c r="AX74" s="68">
        <f>[2]attached_energy_demand_summariz!F49</f>
        <v>0.0217136791659968</v>
      </c>
      <c r="AY74" s="68" t="s">
        <v>88</v>
      </c>
      <c r="AZ74" s="68" t="s">
        <v>19</v>
      </c>
      <c r="BD74" s="68" t="s">
        <v>86</v>
      </c>
      <c r="BE74" s="68" t="str">
        <f t="shared" si="3"/>
        <v>AGR_NON_MOT</v>
      </c>
      <c r="BF74" s="68" t="str">
        <f t="shared" si="3"/>
        <v>WH12_13</v>
      </c>
      <c r="BG74" s="68">
        <f t="shared" si="6"/>
        <v>0.0243699220566265</v>
      </c>
      <c r="BH74" s="68" t="s">
        <v>88</v>
      </c>
      <c r="BI74" s="68" t="s">
        <v>21</v>
      </c>
      <c r="BM74" s="68" t="s">
        <v>86</v>
      </c>
      <c r="BN74" s="68" t="str">
        <f t="shared" si="4"/>
        <v>AGR_NON_MOT</v>
      </c>
      <c r="BO74" s="68" t="str">
        <f t="shared" si="4"/>
        <v>WH12_13</v>
      </c>
      <c r="BP74" s="68">
        <f>[2]attached_energy_demand_summariz!J49</f>
        <v>0.0290504282573624</v>
      </c>
      <c r="BQ74" s="68" t="s">
        <v>88</v>
      </c>
      <c r="BR74" s="68" t="s">
        <v>18</v>
      </c>
    </row>
    <row r="75" spans="2:70">
      <c r="B75" s="54"/>
      <c r="C75" s="45"/>
      <c r="D75" s="57"/>
      <c r="E75" s="57"/>
      <c r="F75" s="54"/>
      <c r="G75" s="45"/>
      <c r="H75" s="45"/>
      <c r="K75" s="69" t="s">
        <v>86</v>
      </c>
      <c r="L75" s="68" t="str">
        <f t="shared" si="7"/>
        <v>AGR_NON_MOT</v>
      </c>
      <c r="M75" s="68" t="s">
        <v>162</v>
      </c>
      <c r="N75" s="68">
        <f>[2]attached_energy_demand_split!D20</f>
        <v>0.0224691056303517</v>
      </c>
      <c r="O75" s="68" t="s">
        <v>88</v>
      </c>
      <c r="P75" s="68" t="s">
        <v>22</v>
      </c>
      <c r="T75" s="68" t="s">
        <v>86</v>
      </c>
      <c r="U75" s="68" t="str">
        <f t="shared" si="5"/>
        <v>AGR_NON_MOT</v>
      </c>
      <c r="V75" s="68" t="str">
        <f t="shared" si="5"/>
        <v>WH14_15</v>
      </c>
      <c r="W75" s="68">
        <f>[2]attached_energy_demand_split!D82</f>
        <v>0.0277591077183275</v>
      </c>
      <c r="X75" s="68" t="s">
        <v>88</v>
      </c>
      <c r="Y75" s="68" t="s">
        <v>17</v>
      </c>
      <c r="AC75" s="68" t="s">
        <v>86</v>
      </c>
      <c r="AD75" s="68" t="str">
        <f t="shared" si="0"/>
        <v>AGR_NON_MOT</v>
      </c>
      <c r="AE75" s="68" t="str">
        <f t="shared" si="0"/>
        <v>WH14_15</v>
      </c>
      <c r="AF75" s="68">
        <f>[2]attached_energy_demand_split!D53</f>
        <v>0.0244372230846757</v>
      </c>
      <c r="AG75" s="68" t="s">
        <v>88</v>
      </c>
      <c r="AH75" s="68" t="s">
        <v>23</v>
      </c>
      <c r="AL75" s="68" t="s">
        <v>86</v>
      </c>
      <c r="AM75" s="68" t="str">
        <f t="shared" si="1"/>
        <v>AGR_NON_MOT</v>
      </c>
      <c r="AN75" s="68" t="str">
        <f t="shared" si="1"/>
        <v>WH14_15</v>
      </c>
      <c r="AO75" s="68">
        <f>[2]attached_energy_demand_summariz!B50</f>
        <v>0.0252966565536165</v>
      </c>
      <c r="AP75" s="68" t="s">
        <v>88</v>
      </c>
      <c r="AQ75" s="68" t="s">
        <v>20</v>
      </c>
      <c r="AU75" s="68" t="s">
        <v>86</v>
      </c>
      <c r="AV75" s="68" t="str">
        <f t="shared" si="2"/>
        <v>AGR_NON_MOT</v>
      </c>
      <c r="AW75" s="68" t="str">
        <f t="shared" si="2"/>
        <v>WH14_15</v>
      </c>
      <c r="AX75" s="68">
        <f>[2]attached_energy_demand_summariz!F50</f>
        <v>0.0231546162990083</v>
      </c>
      <c r="AY75" s="68" t="s">
        <v>88</v>
      </c>
      <c r="AZ75" s="68" t="s">
        <v>19</v>
      </c>
      <c r="BD75" s="68" t="s">
        <v>86</v>
      </c>
      <c r="BE75" s="68" t="str">
        <f t="shared" si="3"/>
        <v>AGR_NON_MOT</v>
      </c>
      <c r="BF75" s="68" t="str">
        <f t="shared" si="3"/>
        <v>WH14_15</v>
      </c>
      <c r="BG75" s="68">
        <f t="shared" si="6"/>
        <v>0.0252966565536165</v>
      </c>
      <c r="BH75" s="68" t="s">
        <v>88</v>
      </c>
      <c r="BI75" s="68" t="s">
        <v>21</v>
      </c>
      <c r="BM75" s="68" t="s">
        <v>86</v>
      </c>
      <c r="BN75" s="68" t="str">
        <f t="shared" si="4"/>
        <v>AGR_NON_MOT</v>
      </c>
      <c r="BO75" s="68" t="str">
        <f t="shared" si="4"/>
        <v>WH14_15</v>
      </c>
      <c r="BP75" s="68">
        <f>[2]attached_energy_demand_summariz!J50</f>
        <v>0.0286632300357195</v>
      </c>
      <c r="BQ75" s="68" t="s">
        <v>88</v>
      </c>
      <c r="BR75" s="68" t="s">
        <v>18</v>
      </c>
    </row>
    <row r="76" spans="2:70">
      <c r="B76" s="54"/>
      <c r="C76" s="45"/>
      <c r="D76" s="57"/>
      <c r="E76" s="57"/>
      <c r="F76" s="54"/>
      <c r="G76" s="45"/>
      <c r="H76" s="45"/>
      <c r="K76" s="68" t="s">
        <v>86</v>
      </c>
      <c r="L76" s="68" t="str">
        <f t="shared" si="7"/>
        <v>AGR_NON_MOT</v>
      </c>
      <c r="M76" s="68" t="s">
        <v>163</v>
      </c>
      <c r="N76" s="68">
        <f>[2]attached_energy_demand_split!D22</f>
        <v>0.0228058793544892</v>
      </c>
      <c r="O76" s="68" t="s">
        <v>88</v>
      </c>
      <c r="P76" s="68" t="s">
        <v>22</v>
      </c>
      <c r="T76" s="68" t="s">
        <v>86</v>
      </c>
      <c r="U76" s="68" t="str">
        <f t="shared" si="5"/>
        <v>AGR_NON_MOT</v>
      </c>
      <c r="V76" s="68" t="str">
        <f t="shared" si="5"/>
        <v>WH16_17</v>
      </c>
      <c r="W76" s="68">
        <f>[2]attached_energy_demand_split!D84</f>
        <v>0.0270225001421144</v>
      </c>
      <c r="X76" s="68" t="s">
        <v>88</v>
      </c>
      <c r="Y76" s="68" t="s">
        <v>17</v>
      </c>
      <c r="AC76" s="68" t="s">
        <v>86</v>
      </c>
      <c r="AD76" s="68" t="str">
        <f t="shared" si="0"/>
        <v>AGR_NON_MOT</v>
      </c>
      <c r="AE76" s="68" t="str">
        <f t="shared" si="0"/>
        <v>WH16_17</v>
      </c>
      <c r="AF76" s="68">
        <f>[2]attached_energy_demand_split!D55</f>
        <v>0.0257055276901567</v>
      </c>
      <c r="AG76" s="68" t="s">
        <v>88</v>
      </c>
      <c r="AH76" s="68" t="s">
        <v>23</v>
      </c>
      <c r="AL76" s="68" t="s">
        <v>86</v>
      </c>
      <c r="AM76" s="68" t="str">
        <f t="shared" si="1"/>
        <v>AGR_NON_MOT</v>
      </c>
      <c r="AN76" s="68" t="str">
        <f t="shared" si="1"/>
        <v>WH16_17</v>
      </c>
      <c r="AO76" s="68">
        <f>[2]attached_energy_demand_summariz!B51</f>
        <v>0.0253035348263485</v>
      </c>
      <c r="AP76" s="68" t="s">
        <v>88</v>
      </c>
      <c r="AQ76" s="68" t="s">
        <v>20</v>
      </c>
      <c r="AU76" s="68" t="s">
        <v>86</v>
      </c>
      <c r="AV76" s="68" t="str">
        <f t="shared" si="2"/>
        <v>AGR_NON_MOT</v>
      </c>
      <c r="AW76" s="68" t="str">
        <f t="shared" si="2"/>
        <v>WH16_17</v>
      </c>
      <c r="AX76" s="68">
        <f>[2]attached_energy_demand_summariz!F51</f>
        <v>0.0233585702637121</v>
      </c>
      <c r="AY76" s="68" t="s">
        <v>88</v>
      </c>
      <c r="AZ76" s="68" t="s">
        <v>19</v>
      </c>
      <c r="BD76" s="68" t="s">
        <v>86</v>
      </c>
      <c r="BE76" s="68" t="str">
        <f t="shared" si="3"/>
        <v>AGR_NON_MOT</v>
      </c>
      <c r="BF76" s="68" t="str">
        <f t="shared" si="3"/>
        <v>WH16_17</v>
      </c>
      <c r="BG76" s="68">
        <f t="shared" si="6"/>
        <v>0.0253035348263485</v>
      </c>
      <c r="BH76" s="68" t="s">
        <v>88</v>
      </c>
      <c r="BI76" s="68" t="s">
        <v>21</v>
      </c>
      <c r="BM76" s="68" t="s">
        <v>86</v>
      </c>
      <c r="BN76" s="68" t="str">
        <f t="shared" si="4"/>
        <v>AGR_NON_MOT</v>
      </c>
      <c r="BO76" s="68" t="str">
        <f t="shared" si="4"/>
        <v>WH16_17</v>
      </c>
      <c r="BP76" s="68">
        <f>[2]attached_energy_demand_summariz!J51</f>
        <v>0.0276251966812703</v>
      </c>
      <c r="BQ76" s="68" t="s">
        <v>88</v>
      </c>
      <c r="BR76" s="68" t="s">
        <v>18</v>
      </c>
    </row>
    <row r="77" spans="2:70">
      <c r="B77" s="54"/>
      <c r="C77" s="45"/>
      <c r="D77" s="57"/>
      <c r="E77" s="57"/>
      <c r="F77" s="54"/>
      <c r="G77" s="45"/>
      <c r="H77" s="45"/>
      <c r="K77" s="68" t="s">
        <v>86</v>
      </c>
      <c r="L77" s="68" t="str">
        <f t="shared" si="7"/>
        <v>AGR_NON_MOT</v>
      </c>
      <c r="M77" s="68" t="s">
        <v>164</v>
      </c>
      <c r="N77" s="68">
        <f>[2]attached_energy_demand_split!D24</f>
        <v>0.0228335510535675</v>
      </c>
      <c r="O77" s="68" t="s">
        <v>88</v>
      </c>
      <c r="P77" s="68" t="s">
        <v>22</v>
      </c>
      <c r="T77" s="68" t="s">
        <v>86</v>
      </c>
      <c r="U77" s="68" t="str">
        <f t="shared" si="5"/>
        <v>AGR_NON_MOT</v>
      </c>
      <c r="V77" s="68" t="str">
        <f t="shared" si="5"/>
        <v>WH18_19</v>
      </c>
      <c r="W77" s="68">
        <f>[2]attached_energy_demand_split!D86</f>
        <v>0.0267517944660614</v>
      </c>
      <c r="X77" s="68" t="s">
        <v>88</v>
      </c>
      <c r="Y77" s="68" t="s">
        <v>17</v>
      </c>
      <c r="AC77" s="68" t="s">
        <v>86</v>
      </c>
      <c r="AD77" s="68" t="str">
        <f t="shared" si="0"/>
        <v>AGR_NON_MOT</v>
      </c>
      <c r="AE77" s="68" t="str">
        <f t="shared" si="0"/>
        <v>WH18_19</v>
      </c>
      <c r="AF77" s="68">
        <f>[2]attached_energy_demand_split!D57</f>
        <v>0.0255927943653416</v>
      </c>
      <c r="AG77" s="68" t="s">
        <v>88</v>
      </c>
      <c r="AH77" s="68" t="s">
        <v>23</v>
      </c>
      <c r="AL77" s="68" t="s">
        <v>86</v>
      </c>
      <c r="AM77" s="68" t="str">
        <f t="shared" si="1"/>
        <v>AGR_NON_MOT</v>
      </c>
      <c r="AN77" s="68" t="str">
        <f t="shared" si="1"/>
        <v>WH18_19</v>
      </c>
      <c r="AO77" s="68">
        <f>[2]attached_energy_demand_summariz!B52</f>
        <v>0.0249695860312862</v>
      </c>
      <c r="AP77" s="68" t="s">
        <v>88</v>
      </c>
      <c r="AQ77" s="68" t="s">
        <v>20</v>
      </c>
      <c r="AU77" s="68" t="s">
        <v>86</v>
      </c>
      <c r="AV77" s="68" t="str">
        <f t="shared" si="2"/>
        <v>AGR_NON_MOT</v>
      </c>
      <c r="AW77" s="68" t="str">
        <f t="shared" si="2"/>
        <v>WH18_19</v>
      </c>
      <c r="AX77" s="68">
        <f>[2]attached_energy_demand_summariz!F52</f>
        <v>0.023127630615324</v>
      </c>
      <c r="AY77" s="68" t="s">
        <v>88</v>
      </c>
      <c r="AZ77" s="68" t="s">
        <v>19</v>
      </c>
      <c r="BD77" s="68" t="s">
        <v>86</v>
      </c>
      <c r="BE77" s="68" t="str">
        <f t="shared" si="3"/>
        <v>AGR_NON_MOT</v>
      </c>
      <c r="BF77" s="68" t="str">
        <f t="shared" si="3"/>
        <v>WH18_19</v>
      </c>
      <c r="BG77" s="68">
        <f t="shared" si="6"/>
        <v>0.0249695860312862</v>
      </c>
      <c r="BH77" s="68" t="s">
        <v>88</v>
      </c>
      <c r="BI77" s="68" t="s">
        <v>21</v>
      </c>
      <c r="BM77" s="68" t="s">
        <v>86</v>
      </c>
      <c r="BN77" s="68" t="str">
        <f t="shared" si="4"/>
        <v>AGR_NON_MOT</v>
      </c>
      <c r="BO77" s="68" t="str">
        <f t="shared" si="4"/>
        <v>WH18_19</v>
      </c>
      <c r="BP77" s="68">
        <f>[2]attached_energy_demand_summariz!J52</f>
        <v>0.0265421596561366</v>
      </c>
      <c r="BQ77" s="68" t="s">
        <v>88</v>
      </c>
      <c r="BR77" s="68" t="s">
        <v>18</v>
      </c>
    </row>
    <row r="78" spans="2:70">
      <c r="B78" s="54"/>
      <c r="C78" s="45"/>
      <c r="D78" s="57"/>
      <c r="E78" s="57"/>
      <c r="F78" s="54"/>
      <c r="G78" s="45"/>
      <c r="H78" s="45"/>
      <c r="K78" s="68" t="s">
        <v>86</v>
      </c>
      <c r="L78" s="68" t="str">
        <f t="shared" si="7"/>
        <v>AGR_NON_MOT</v>
      </c>
      <c r="M78" s="68" t="s">
        <v>165</v>
      </c>
      <c r="N78" s="68">
        <f>[2]attached_energy_demand_split!D26</f>
        <v>0.0227154557821904</v>
      </c>
      <c r="O78" s="68" t="s">
        <v>88</v>
      </c>
      <c r="P78" s="68" t="s">
        <v>22</v>
      </c>
      <c r="T78" s="68" t="s">
        <v>86</v>
      </c>
      <c r="U78" s="68" t="str">
        <f t="shared" si="5"/>
        <v>AGR_NON_MOT</v>
      </c>
      <c r="V78" s="68" t="str">
        <f t="shared" si="5"/>
        <v>WH20_21</v>
      </c>
      <c r="W78" s="68">
        <f>[2]attached_energy_demand_split!D88</f>
        <v>0.0283933513791526</v>
      </c>
      <c r="X78" s="68" t="s">
        <v>88</v>
      </c>
      <c r="Y78" s="68" t="s">
        <v>17</v>
      </c>
      <c r="AC78" s="68" t="s">
        <v>86</v>
      </c>
      <c r="AD78" s="68" t="str">
        <f t="shared" si="0"/>
        <v>AGR_NON_MOT</v>
      </c>
      <c r="AE78" s="68" t="str">
        <f t="shared" si="0"/>
        <v>WH20_21</v>
      </c>
      <c r="AF78" s="68">
        <f>[2]attached_energy_demand_split!D59</f>
        <v>0.0251280963570105</v>
      </c>
      <c r="AG78" s="68" t="s">
        <v>88</v>
      </c>
      <c r="AH78" s="68" t="s">
        <v>23</v>
      </c>
      <c r="AL78" s="68" t="s">
        <v>86</v>
      </c>
      <c r="AM78" s="68" t="str">
        <f t="shared" si="1"/>
        <v>AGR_NON_MOT</v>
      </c>
      <c r="AN78" s="68" t="str">
        <f t="shared" si="1"/>
        <v>WH20_21</v>
      </c>
      <c r="AO78" s="68">
        <f>[2]attached_energy_demand_summariz!B53</f>
        <v>0.0251936667769471</v>
      </c>
      <c r="AP78" s="68" t="s">
        <v>88</v>
      </c>
      <c r="AQ78" s="68" t="s">
        <v>20</v>
      </c>
      <c r="AU78" s="68" t="s">
        <v>86</v>
      </c>
      <c r="AV78" s="68" t="str">
        <f t="shared" si="2"/>
        <v>AGR_NON_MOT</v>
      </c>
      <c r="AW78" s="68" t="str">
        <f t="shared" si="2"/>
        <v>WH20_21</v>
      </c>
      <c r="AX78" s="68">
        <f>[2]attached_energy_demand_summariz!F53</f>
        <v>0.0230669226777415</v>
      </c>
      <c r="AY78" s="68" t="s">
        <v>88</v>
      </c>
      <c r="AZ78" s="68" t="s">
        <v>19</v>
      </c>
      <c r="BD78" s="68" t="s">
        <v>86</v>
      </c>
      <c r="BE78" s="68" t="str">
        <f t="shared" si="3"/>
        <v>AGR_NON_MOT</v>
      </c>
      <c r="BF78" s="68" t="str">
        <f t="shared" si="3"/>
        <v>WH20_21</v>
      </c>
      <c r="BG78" s="68">
        <f t="shared" si="6"/>
        <v>0.0251936667769471</v>
      </c>
      <c r="BH78" s="68" t="s">
        <v>88</v>
      </c>
      <c r="BI78" s="68" t="s">
        <v>21</v>
      </c>
      <c r="BM78" s="68" t="s">
        <v>86</v>
      </c>
      <c r="BN78" s="68" t="str">
        <f t="shared" si="4"/>
        <v>AGR_NON_MOT</v>
      </c>
      <c r="BO78" s="68" t="str">
        <f t="shared" si="4"/>
        <v>WH20_21</v>
      </c>
      <c r="BP78" s="68">
        <f>[2]attached_energy_demand_summariz!J53</f>
        <v>0.0266645076886405</v>
      </c>
      <c r="BQ78" s="68" t="s">
        <v>88</v>
      </c>
      <c r="BR78" s="68" t="s">
        <v>18</v>
      </c>
    </row>
    <row r="79" spans="2:70">
      <c r="B79" s="54"/>
      <c r="C79" s="45"/>
      <c r="D79" s="57"/>
      <c r="E79" s="57"/>
      <c r="F79" s="54"/>
      <c r="G79" s="45"/>
      <c r="H79" s="45"/>
      <c r="K79" s="69" t="s">
        <v>86</v>
      </c>
      <c r="L79" s="68" t="str">
        <f t="shared" si="7"/>
        <v>AGR_NON_MOT</v>
      </c>
      <c r="M79" s="68" t="s">
        <v>166</v>
      </c>
      <c r="N79" s="68">
        <f>[2]attached_energy_demand_split!D28</f>
        <v>0.0228898262899369</v>
      </c>
      <c r="O79" s="68" t="s">
        <v>88</v>
      </c>
      <c r="P79" s="68" t="s">
        <v>22</v>
      </c>
      <c r="T79" s="68" t="s">
        <v>86</v>
      </c>
      <c r="U79" s="68" t="str">
        <f t="shared" si="5"/>
        <v>AGR_NON_MOT</v>
      </c>
      <c r="V79" s="68" t="str">
        <f t="shared" si="5"/>
        <v>WH22_23</v>
      </c>
      <c r="W79" s="68">
        <f>[2]attached_energy_demand_split!D90</f>
        <v>0.0283097816617008</v>
      </c>
      <c r="X79" s="68" t="s">
        <v>88</v>
      </c>
      <c r="Y79" s="68" t="s">
        <v>17</v>
      </c>
      <c r="AC79" s="68" t="s">
        <v>86</v>
      </c>
      <c r="AD79" s="68" t="str">
        <f t="shared" si="0"/>
        <v>AGR_NON_MOT</v>
      </c>
      <c r="AE79" s="68" t="str">
        <f t="shared" si="0"/>
        <v>WH22_23</v>
      </c>
      <c r="AF79" s="68">
        <f>[2]attached_energy_demand_split!D61</f>
        <v>0.0254920738775338</v>
      </c>
      <c r="AG79" s="68" t="s">
        <v>88</v>
      </c>
      <c r="AH79" s="68" t="s">
        <v>23</v>
      </c>
      <c r="AL79" s="68" t="s">
        <v>86</v>
      </c>
      <c r="AM79" s="68" t="str">
        <f t="shared" si="1"/>
        <v>AGR_NON_MOT</v>
      </c>
      <c r="AN79" s="68" t="str">
        <f t="shared" si="1"/>
        <v>WH22_23</v>
      </c>
      <c r="AO79" s="68">
        <f>[2]attached_energy_demand_summariz!B54</f>
        <v>0.025793097568826</v>
      </c>
      <c r="AP79" s="68" t="s">
        <v>88</v>
      </c>
      <c r="AQ79" s="68" t="s">
        <v>20</v>
      </c>
      <c r="AU79" s="68" t="s">
        <v>86</v>
      </c>
      <c r="AV79" s="68" t="str">
        <f t="shared" si="2"/>
        <v>AGR_NON_MOT</v>
      </c>
      <c r="AW79" s="68" t="str">
        <f t="shared" si="2"/>
        <v>WH22_23</v>
      </c>
      <c r="AX79" s="68">
        <f>[2]attached_energy_demand_summariz!F54</f>
        <v>0.0246581494217923</v>
      </c>
      <c r="AY79" s="68" t="s">
        <v>88</v>
      </c>
      <c r="AZ79" s="68" t="s">
        <v>19</v>
      </c>
      <c r="BD79" s="68" t="s">
        <v>86</v>
      </c>
      <c r="BE79" s="68" t="str">
        <f t="shared" si="3"/>
        <v>AGR_NON_MOT</v>
      </c>
      <c r="BF79" s="68" t="str">
        <f t="shared" si="3"/>
        <v>WH22_23</v>
      </c>
      <c r="BG79" s="68">
        <f t="shared" si="6"/>
        <v>0.025793097568826</v>
      </c>
      <c r="BH79" s="68" t="s">
        <v>88</v>
      </c>
      <c r="BI79" s="68" t="s">
        <v>21</v>
      </c>
      <c r="BM79" s="68" t="s">
        <v>86</v>
      </c>
      <c r="BN79" s="68" t="str">
        <f t="shared" si="4"/>
        <v>AGR_NON_MOT</v>
      </c>
      <c r="BO79" s="68" t="str">
        <f t="shared" si="4"/>
        <v>WH22_23</v>
      </c>
      <c r="BP79" s="68">
        <f>[2]attached_energy_demand_summariz!J54</f>
        <v>0.0276156565931663</v>
      </c>
      <c r="BQ79" s="68" t="s">
        <v>88</v>
      </c>
      <c r="BR79" s="68" t="s">
        <v>18</v>
      </c>
    </row>
    <row r="80" spans="2:70">
      <c r="B80" s="54"/>
      <c r="C80" s="45"/>
      <c r="D80" s="57"/>
      <c r="E80" s="57"/>
      <c r="F80" s="54"/>
      <c r="G80" s="45"/>
      <c r="H80" s="45"/>
      <c r="K80" s="68" t="s">
        <v>86</v>
      </c>
      <c r="L80" s="68" t="str">
        <f>C10</f>
        <v>AGR_MOT</v>
      </c>
      <c r="M80" s="68" t="s">
        <v>119</v>
      </c>
      <c r="N80" s="68">
        <f t="shared" ref="N80:N127" si="8">N32</f>
        <v>0.0207246590371655</v>
      </c>
      <c r="O80" s="68" t="s">
        <v>88</v>
      </c>
      <c r="P80" s="68" t="s">
        <v>22</v>
      </c>
      <c r="T80" s="68" t="s">
        <v>86</v>
      </c>
      <c r="U80" s="68" t="str">
        <f t="shared" ref="U80:V112" si="9">L80</f>
        <v>AGR_MOT</v>
      </c>
      <c r="V80" s="68" t="str">
        <f t="shared" si="9"/>
        <v>RH0_1</v>
      </c>
      <c r="W80" s="68">
        <f t="shared" ref="W80:W127" si="10">W32</f>
        <v>0.0211149417251545</v>
      </c>
      <c r="X80" s="68" t="s">
        <v>88</v>
      </c>
      <c r="Y80" s="68" t="s">
        <v>17</v>
      </c>
      <c r="AC80" s="68" t="s">
        <v>86</v>
      </c>
      <c r="AD80" s="68" t="str">
        <f t="shared" ref="AD80:AE111" si="11">U80</f>
        <v>AGR_MOT</v>
      </c>
      <c r="AE80" s="68" t="str">
        <f t="shared" si="11"/>
        <v>RH0_1</v>
      </c>
      <c r="AF80" s="68">
        <f t="shared" ref="AF80:AF127" si="12">AF32</f>
        <v>0.0215588607712188</v>
      </c>
      <c r="AG80" s="68" t="s">
        <v>88</v>
      </c>
      <c r="AH80" s="68" t="s">
        <v>23</v>
      </c>
      <c r="AL80" s="68" t="s">
        <v>86</v>
      </c>
      <c r="AM80" s="68" t="str">
        <f t="shared" ref="AM80:AN111" si="13">AD80</f>
        <v>AGR_MOT</v>
      </c>
      <c r="AN80" s="68" t="str">
        <f t="shared" si="13"/>
        <v>RH0_1</v>
      </c>
      <c r="AO80" s="68">
        <f t="shared" ref="AO80:AO127" si="14">AO32</f>
        <v>0.0211002816156798</v>
      </c>
      <c r="AP80" s="68" t="s">
        <v>88</v>
      </c>
      <c r="AQ80" s="68" t="s">
        <v>20</v>
      </c>
      <c r="AU80" s="68" t="s">
        <v>86</v>
      </c>
      <c r="AV80" s="68" t="str">
        <f t="shared" ref="AV80:AW111" si="15">AM80</f>
        <v>AGR_MOT</v>
      </c>
      <c r="AW80" s="68" t="str">
        <f t="shared" si="15"/>
        <v>RH0_1</v>
      </c>
      <c r="AX80" s="68">
        <f t="shared" ref="AX80:AX127" si="16">AX32</f>
        <v>0.0216553453978117</v>
      </c>
      <c r="AY80" s="68" t="s">
        <v>88</v>
      </c>
      <c r="AZ80" s="68" t="s">
        <v>19</v>
      </c>
      <c r="BD80" s="68" t="s">
        <v>86</v>
      </c>
      <c r="BE80" s="68" t="str">
        <f t="shared" ref="BE80:BF111" si="17">AV80</f>
        <v>AGR_MOT</v>
      </c>
      <c r="BF80" s="68" t="str">
        <f t="shared" si="17"/>
        <v>RH0_1</v>
      </c>
      <c r="BG80" s="68">
        <f t="shared" si="6"/>
        <v>0.0211002816156798</v>
      </c>
      <c r="BH80" s="68" t="s">
        <v>88</v>
      </c>
      <c r="BI80" s="68" t="s">
        <v>21</v>
      </c>
      <c r="BM80" s="68" t="s">
        <v>86</v>
      </c>
      <c r="BN80" s="68" t="str">
        <f t="shared" ref="BN80:BO111" si="18">BE80</f>
        <v>AGR_MOT</v>
      </c>
      <c r="BO80" s="68" t="str">
        <f t="shared" si="18"/>
        <v>RH0_1</v>
      </c>
      <c r="BP80" s="68">
        <f t="shared" ref="BP80:BP127" si="19">AX80</f>
        <v>0.0216553453978117</v>
      </c>
      <c r="BQ80" s="68" t="s">
        <v>88</v>
      </c>
      <c r="BR80" s="68" t="s">
        <v>18</v>
      </c>
    </row>
    <row r="81" spans="2:70">
      <c r="B81" s="54"/>
      <c r="C81" s="45"/>
      <c r="D81" s="57"/>
      <c r="E81" s="57"/>
      <c r="F81" s="54"/>
      <c r="G81" s="45"/>
      <c r="H81" s="45"/>
      <c r="K81" s="68" t="s">
        <v>86</v>
      </c>
      <c r="L81" s="68" t="str">
        <f t="shared" ref="L81:L127" si="20">L80</f>
        <v>AGR_MOT</v>
      </c>
      <c r="M81" s="68" t="s">
        <v>120</v>
      </c>
      <c r="N81" s="68">
        <f t="shared" si="8"/>
        <v>0.0206069139508455</v>
      </c>
      <c r="O81" s="68" t="s">
        <v>88</v>
      </c>
      <c r="P81" s="68" t="s">
        <v>22</v>
      </c>
      <c r="T81" s="68" t="s">
        <v>86</v>
      </c>
      <c r="U81" s="68" t="str">
        <f t="shared" si="9"/>
        <v>AGR_MOT</v>
      </c>
      <c r="V81" s="68" t="str">
        <f t="shared" si="9"/>
        <v>RH2_3</v>
      </c>
      <c r="W81" s="68">
        <f t="shared" si="10"/>
        <v>0.019269377650939</v>
      </c>
      <c r="X81" s="68" t="s">
        <v>88</v>
      </c>
      <c r="Y81" s="68" t="s">
        <v>17</v>
      </c>
      <c r="AC81" s="68" t="s">
        <v>86</v>
      </c>
      <c r="AD81" s="68" t="str">
        <f t="shared" si="11"/>
        <v>AGR_MOT</v>
      </c>
      <c r="AE81" s="68" t="str">
        <f t="shared" si="11"/>
        <v>RH2_3</v>
      </c>
      <c r="AF81" s="68">
        <f t="shared" si="12"/>
        <v>0.021716461727875</v>
      </c>
      <c r="AG81" s="68" t="s">
        <v>88</v>
      </c>
      <c r="AH81" s="68" t="s">
        <v>23</v>
      </c>
      <c r="AL81" s="68" t="s">
        <v>86</v>
      </c>
      <c r="AM81" s="68" t="str">
        <f t="shared" si="13"/>
        <v>AGR_MOT</v>
      </c>
      <c r="AN81" s="68" t="str">
        <f t="shared" si="13"/>
        <v>RH2_3</v>
      </c>
      <c r="AO81" s="68">
        <f t="shared" si="14"/>
        <v>0.0202044634746338</v>
      </c>
      <c r="AP81" s="68" t="s">
        <v>88</v>
      </c>
      <c r="AQ81" s="68" t="s">
        <v>20</v>
      </c>
      <c r="AU81" s="68" t="s">
        <v>86</v>
      </c>
      <c r="AV81" s="68" t="str">
        <f t="shared" si="15"/>
        <v>AGR_MOT</v>
      </c>
      <c r="AW81" s="68" t="str">
        <f t="shared" si="15"/>
        <v>RH2_3</v>
      </c>
      <c r="AX81" s="68">
        <f t="shared" si="16"/>
        <v>0.0197617928172299</v>
      </c>
      <c r="AY81" s="68" t="s">
        <v>88</v>
      </c>
      <c r="AZ81" s="68" t="s">
        <v>19</v>
      </c>
      <c r="BD81" s="68" t="s">
        <v>86</v>
      </c>
      <c r="BE81" s="68" t="str">
        <f t="shared" si="17"/>
        <v>AGR_MOT</v>
      </c>
      <c r="BF81" s="68" t="str">
        <f t="shared" si="17"/>
        <v>RH2_3</v>
      </c>
      <c r="BG81" s="68">
        <f t="shared" si="6"/>
        <v>0.0202044634746338</v>
      </c>
      <c r="BH81" s="68" t="s">
        <v>88</v>
      </c>
      <c r="BI81" s="68" t="s">
        <v>21</v>
      </c>
      <c r="BM81" s="68" t="s">
        <v>86</v>
      </c>
      <c r="BN81" s="68" t="str">
        <f t="shared" si="18"/>
        <v>AGR_MOT</v>
      </c>
      <c r="BO81" s="68" t="str">
        <f t="shared" si="18"/>
        <v>RH2_3</v>
      </c>
      <c r="BP81" s="68">
        <f t="shared" si="19"/>
        <v>0.0197617928172299</v>
      </c>
      <c r="BQ81" s="68" t="s">
        <v>88</v>
      </c>
      <c r="BR81" s="68" t="s">
        <v>18</v>
      </c>
    </row>
    <row r="82" spans="2:70">
      <c r="B82" s="54"/>
      <c r="C82" s="45"/>
      <c r="D82" s="57"/>
      <c r="E82" s="57"/>
      <c r="F82" s="54"/>
      <c r="G82" s="45"/>
      <c r="H82" s="45"/>
      <c r="K82" s="68" t="s">
        <v>86</v>
      </c>
      <c r="L82" s="68" t="str">
        <f t="shared" si="20"/>
        <v>AGR_MOT</v>
      </c>
      <c r="M82" s="68" t="s">
        <v>121</v>
      </c>
      <c r="N82" s="68">
        <f t="shared" si="8"/>
        <v>0.0199087438710615</v>
      </c>
      <c r="O82" s="68" t="s">
        <v>88</v>
      </c>
      <c r="P82" s="68" t="s">
        <v>22</v>
      </c>
      <c r="T82" s="68" t="s">
        <v>86</v>
      </c>
      <c r="U82" s="68" t="str">
        <f t="shared" si="9"/>
        <v>AGR_MOT</v>
      </c>
      <c r="V82" s="68" t="str">
        <f t="shared" si="9"/>
        <v>RH4_5</v>
      </c>
      <c r="W82" s="68">
        <f t="shared" si="10"/>
        <v>0.0185538915735157</v>
      </c>
      <c r="X82" s="68" t="s">
        <v>88</v>
      </c>
      <c r="Y82" s="68" t="s">
        <v>17</v>
      </c>
      <c r="AC82" s="68" t="s">
        <v>86</v>
      </c>
      <c r="AD82" s="68" t="str">
        <f t="shared" si="11"/>
        <v>AGR_MOT</v>
      </c>
      <c r="AE82" s="68" t="str">
        <f t="shared" si="11"/>
        <v>RH4_5</v>
      </c>
      <c r="AF82" s="68">
        <f t="shared" si="12"/>
        <v>0.0210410330240004</v>
      </c>
      <c r="AG82" s="68" t="s">
        <v>88</v>
      </c>
      <c r="AH82" s="68" t="s">
        <v>23</v>
      </c>
      <c r="AL82" s="68" t="s">
        <v>86</v>
      </c>
      <c r="AM82" s="68" t="str">
        <f t="shared" si="13"/>
        <v>AGR_MOT</v>
      </c>
      <c r="AN82" s="68" t="str">
        <f t="shared" si="13"/>
        <v>RH4_5</v>
      </c>
      <c r="AO82" s="68">
        <f t="shared" si="14"/>
        <v>0.0191598666763358</v>
      </c>
      <c r="AP82" s="68" t="s">
        <v>88</v>
      </c>
      <c r="AQ82" s="68" t="s">
        <v>20</v>
      </c>
      <c r="AU82" s="68" t="s">
        <v>86</v>
      </c>
      <c r="AV82" s="68" t="str">
        <f t="shared" si="15"/>
        <v>AGR_MOT</v>
      </c>
      <c r="AW82" s="68" t="str">
        <f t="shared" si="15"/>
        <v>RH4_5</v>
      </c>
      <c r="AX82" s="68">
        <f t="shared" si="16"/>
        <v>0.0176014946901204</v>
      </c>
      <c r="AY82" s="68" t="s">
        <v>88</v>
      </c>
      <c r="AZ82" s="68" t="s">
        <v>19</v>
      </c>
      <c r="BD82" s="68" t="s">
        <v>86</v>
      </c>
      <c r="BE82" s="68" t="str">
        <f t="shared" si="17"/>
        <v>AGR_MOT</v>
      </c>
      <c r="BF82" s="68" t="str">
        <f t="shared" si="17"/>
        <v>RH4_5</v>
      </c>
      <c r="BG82" s="68">
        <f t="shared" si="6"/>
        <v>0.0191598666763358</v>
      </c>
      <c r="BH82" s="68" t="s">
        <v>88</v>
      </c>
      <c r="BI82" s="68" t="s">
        <v>21</v>
      </c>
      <c r="BM82" s="68" t="s">
        <v>86</v>
      </c>
      <c r="BN82" s="68" t="str">
        <f t="shared" si="18"/>
        <v>AGR_MOT</v>
      </c>
      <c r="BO82" s="68" t="str">
        <f t="shared" si="18"/>
        <v>RH4_5</v>
      </c>
      <c r="BP82" s="68">
        <f t="shared" si="19"/>
        <v>0.0176014946901204</v>
      </c>
      <c r="BQ82" s="68" t="s">
        <v>88</v>
      </c>
      <c r="BR82" s="68" t="s">
        <v>18</v>
      </c>
    </row>
    <row r="83" spans="2:70">
      <c r="B83" s="54"/>
      <c r="C83" s="45"/>
      <c r="D83" s="57"/>
      <c r="E83" s="57"/>
      <c r="F83" s="54"/>
      <c r="G83" s="45"/>
      <c r="H83" s="45"/>
      <c r="K83" s="69" t="s">
        <v>86</v>
      </c>
      <c r="L83" s="68" t="str">
        <f t="shared" si="20"/>
        <v>AGR_MOT</v>
      </c>
      <c r="M83" s="68" t="s">
        <v>122</v>
      </c>
      <c r="N83" s="68">
        <f t="shared" si="8"/>
        <v>0.019131142691048</v>
      </c>
      <c r="O83" s="68" t="s">
        <v>88</v>
      </c>
      <c r="P83" s="68" t="s">
        <v>22</v>
      </c>
      <c r="T83" s="68" t="s">
        <v>86</v>
      </c>
      <c r="U83" s="68" t="str">
        <f t="shared" si="9"/>
        <v>AGR_MOT</v>
      </c>
      <c r="V83" s="68" t="str">
        <f t="shared" si="9"/>
        <v>RH6_7</v>
      </c>
      <c r="W83" s="68">
        <f t="shared" si="10"/>
        <v>0.0188033521186996</v>
      </c>
      <c r="X83" s="68" t="s">
        <v>88</v>
      </c>
      <c r="Y83" s="68" t="s">
        <v>17</v>
      </c>
      <c r="AC83" s="68" t="s">
        <v>86</v>
      </c>
      <c r="AD83" s="68" t="str">
        <f t="shared" si="11"/>
        <v>AGR_MOT</v>
      </c>
      <c r="AE83" s="68" t="str">
        <f t="shared" si="11"/>
        <v>RH6_7</v>
      </c>
      <c r="AF83" s="68">
        <f t="shared" si="12"/>
        <v>0.0186236423856643</v>
      </c>
      <c r="AG83" s="68" t="s">
        <v>88</v>
      </c>
      <c r="AH83" s="68" t="s">
        <v>23</v>
      </c>
      <c r="AL83" s="68" t="s">
        <v>86</v>
      </c>
      <c r="AM83" s="68" t="str">
        <f t="shared" si="13"/>
        <v>AGR_MOT</v>
      </c>
      <c r="AN83" s="68" t="str">
        <f t="shared" si="13"/>
        <v>RH6_7</v>
      </c>
      <c r="AO83" s="68">
        <f t="shared" si="14"/>
        <v>0.0183190275812949</v>
      </c>
      <c r="AP83" s="68" t="s">
        <v>88</v>
      </c>
      <c r="AQ83" s="68" t="s">
        <v>20</v>
      </c>
      <c r="AU83" s="68" t="s">
        <v>86</v>
      </c>
      <c r="AV83" s="68" t="str">
        <f t="shared" si="15"/>
        <v>AGR_MOT</v>
      </c>
      <c r="AW83" s="68" t="str">
        <f t="shared" si="15"/>
        <v>RH6_7</v>
      </c>
      <c r="AX83" s="68">
        <f t="shared" si="16"/>
        <v>0.0167442934477807</v>
      </c>
      <c r="AY83" s="68" t="s">
        <v>88</v>
      </c>
      <c r="AZ83" s="68" t="s">
        <v>19</v>
      </c>
      <c r="BD83" s="68" t="s">
        <v>86</v>
      </c>
      <c r="BE83" s="68" t="str">
        <f t="shared" si="17"/>
        <v>AGR_MOT</v>
      </c>
      <c r="BF83" s="68" t="str">
        <f t="shared" si="17"/>
        <v>RH6_7</v>
      </c>
      <c r="BG83" s="68">
        <f t="shared" si="6"/>
        <v>0.0183190275812949</v>
      </c>
      <c r="BH83" s="68" t="s">
        <v>88</v>
      </c>
      <c r="BI83" s="68" t="s">
        <v>21</v>
      </c>
      <c r="BM83" s="68" t="s">
        <v>86</v>
      </c>
      <c r="BN83" s="68" t="str">
        <f t="shared" si="18"/>
        <v>AGR_MOT</v>
      </c>
      <c r="BO83" s="68" t="str">
        <f t="shared" si="18"/>
        <v>RH6_7</v>
      </c>
      <c r="BP83" s="68">
        <f t="shared" si="19"/>
        <v>0.0167442934477807</v>
      </c>
      <c r="BQ83" s="68" t="s">
        <v>88</v>
      </c>
      <c r="BR83" s="68" t="s">
        <v>18</v>
      </c>
    </row>
    <row r="84" spans="2:70">
      <c r="B84" s="54"/>
      <c r="C84" s="45"/>
      <c r="D84" s="57"/>
      <c r="E84" s="57"/>
      <c r="F84" s="54"/>
      <c r="G84" s="45"/>
      <c r="H84" s="45"/>
      <c r="K84" s="68" t="s">
        <v>86</v>
      </c>
      <c r="L84" s="68" t="str">
        <f t="shared" si="20"/>
        <v>AGR_MOT</v>
      </c>
      <c r="M84" s="68" t="s">
        <v>123</v>
      </c>
      <c r="N84" s="68">
        <f t="shared" si="8"/>
        <v>0.0188308994526831</v>
      </c>
      <c r="O84" s="68" t="s">
        <v>88</v>
      </c>
      <c r="P84" s="68" t="s">
        <v>22</v>
      </c>
      <c r="T84" s="68" t="s">
        <v>86</v>
      </c>
      <c r="U84" s="68" t="str">
        <f t="shared" si="9"/>
        <v>AGR_MOT</v>
      </c>
      <c r="V84" s="68" t="str">
        <f t="shared" si="9"/>
        <v>RH8_9</v>
      </c>
      <c r="W84" s="68">
        <f t="shared" si="10"/>
        <v>0.0202757842956449</v>
      </c>
      <c r="X84" s="68" t="s">
        <v>88</v>
      </c>
      <c r="Y84" s="68" t="s">
        <v>17</v>
      </c>
      <c r="AC84" s="68" t="s">
        <v>86</v>
      </c>
      <c r="AD84" s="68" t="str">
        <f t="shared" si="11"/>
        <v>AGR_MOT</v>
      </c>
      <c r="AE84" s="68" t="str">
        <f t="shared" si="11"/>
        <v>RH8_9</v>
      </c>
      <c r="AF84" s="68">
        <f t="shared" si="12"/>
        <v>0.0171569347582401</v>
      </c>
      <c r="AG84" s="68" t="s">
        <v>88</v>
      </c>
      <c r="AH84" s="68" t="s">
        <v>23</v>
      </c>
      <c r="AL84" s="68" t="s">
        <v>86</v>
      </c>
      <c r="AM84" s="68" t="str">
        <f t="shared" si="13"/>
        <v>AGR_MOT</v>
      </c>
      <c r="AN84" s="68" t="str">
        <f t="shared" si="13"/>
        <v>RH8_9</v>
      </c>
      <c r="AO84" s="68">
        <f t="shared" si="14"/>
        <v>0.0183672329720752</v>
      </c>
      <c r="AP84" s="68" t="s">
        <v>88</v>
      </c>
      <c r="AQ84" s="68" t="s">
        <v>20</v>
      </c>
      <c r="AU84" s="68" t="s">
        <v>86</v>
      </c>
      <c r="AV84" s="68" t="str">
        <f t="shared" si="15"/>
        <v>AGR_MOT</v>
      </c>
      <c r="AW84" s="68" t="str">
        <f t="shared" si="15"/>
        <v>RH8_9</v>
      </c>
      <c r="AX84" s="68">
        <f t="shared" si="16"/>
        <v>0.0168878417223846</v>
      </c>
      <c r="AY84" s="68" t="s">
        <v>88</v>
      </c>
      <c r="AZ84" s="68" t="s">
        <v>19</v>
      </c>
      <c r="BD84" s="68" t="s">
        <v>86</v>
      </c>
      <c r="BE84" s="68" t="str">
        <f t="shared" si="17"/>
        <v>AGR_MOT</v>
      </c>
      <c r="BF84" s="68" t="str">
        <f t="shared" si="17"/>
        <v>RH8_9</v>
      </c>
      <c r="BG84" s="68">
        <f t="shared" si="6"/>
        <v>0.0183672329720752</v>
      </c>
      <c r="BH84" s="68" t="s">
        <v>88</v>
      </c>
      <c r="BI84" s="68" t="s">
        <v>21</v>
      </c>
      <c r="BM84" s="68" t="s">
        <v>86</v>
      </c>
      <c r="BN84" s="68" t="str">
        <f t="shared" si="18"/>
        <v>AGR_MOT</v>
      </c>
      <c r="BO84" s="68" t="str">
        <f t="shared" si="18"/>
        <v>RH8_9</v>
      </c>
      <c r="BP84" s="68">
        <f t="shared" si="19"/>
        <v>0.0168878417223846</v>
      </c>
      <c r="BQ84" s="68" t="s">
        <v>88</v>
      </c>
      <c r="BR84" s="68" t="s">
        <v>18</v>
      </c>
    </row>
    <row r="85" spans="2:70">
      <c r="B85" s="54"/>
      <c r="C85" s="45"/>
      <c r="D85" s="57"/>
      <c r="E85" s="57"/>
      <c r="F85" s="54"/>
      <c r="G85" s="45"/>
      <c r="H85" s="45"/>
      <c r="K85" s="68" t="s">
        <v>86</v>
      </c>
      <c r="L85" s="68" t="str">
        <f t="shared" si="20"/>
        <v>AGR_MOT</v>
      </c>
      <c r="M85" s="68" t="s">
        <v>124</v>
      </c>
      <c r="N85" s="68">
        <f t="shared" si="8"/>
        <v>0.0188922096207154</v>
      </c>
      <c r="O85" s="68" t="s">
        <v>88</v>
      </c>
      <c r="P85" s="68" t="s">
        <v>22</v>
      </c>
      <c r="T85" s="68" t="s">
        <v>86</v>
      </c>
      <c r="U85" s="68" t="str">
        <f t="shared" si="9"/>
        <v>AGR_MOT</v>
      </c>
      <c r="V85" s="68" t="str">
        <f t="shared" si="9"/>
        <v>RH10_11</v>
      </c>
      <c r="W85" s="68">
        <f t="shared" si="10"/>
        <v>0.0226727094068072</v>
      </c>
      <c r="X85" s="68" t="s">
        <v>88</v>
      </c>
      <c r="Y85" s="68" t="s">
        <v>17</v>
      </c>
      <c r="AC85" s="68" t="s">
        <v>86</v>
      </c>
      <c r="AD85" s="68" t="str">
        <f t="shared" si="11"/>
        <v>AGR_MOT</v>
      </c>
      <c r="AE85" s="68" t="str">
        <f t="shared" si="11"/>
        <v>RH10_11</v>
      </c>
      <c r="AF85" s="68">
        <f t="shared" si="12"/>
        <v>0.016996069788382</v>
      </c>
      <c r="AG85" s="68" t="s">
        <v>88</v>
      </c>
      <c r="AH85" s="68" t="s">
        <v>23</v>
      </c>
      <c r="AL85" s="68" t="s">
        <v>86</v>
      </c>
      <c r="AM85" s="68" t="str">
        <f t="shared" si="13"/>
        <v>AGR_MOT</v>
      </c>
      <c r="AN85" s="68" t="str">
        <f t="shared" si="13"/>
        <v>RH10_11</v>
      </c>
      <c r="AO85" s="68">
        <f t="shared" si="14"/>
        <v>0.0195161233742294</v>
      </c>
      <c r="AP85" s="68" t="s">
        <v>88</v>
      </c>
      <c r="AQ85" s="68" t="s">
        <v>20</v>
      </c>
      <c r="AU85" s="68" t="s">
        <v>86</v>
      </c>
      <c r="AV85" s="68" t="str">
        <f t="shared" si="15"/>
        <v>AGR_MOT</v>
      </c>
      <c r="AW85" s="68" t="str">
        <f t="shared" si="15"/>
        <v>RH10_11</v>
      </c>
      <c r="AX85" s="68">
        <f t="shared" si="16"/>
        <v>0.0187422674180833</v>
      </c>
      <c r="AY85" s="68" t="s">
        <v>88</v>
      </c>
      <c r="AZ85" s="68" t="s">
        <v>19</v>
      </c>
      <c r="BD85" s="68" t="s">
        <v>86</v>
      </c>
      <c r="BE85" s="68" t="str">
        <f t="shared" si="17"/>
        <v>AGR_MOT</v>
      </c>
      <c r="BF85" s="68" t="str">
        <f t="shared" si="17"/>
        <v>RH10_11</v>
      </c>
      <c r="BG85" s="68">
        <f t="shared" si="6"/>
        <v>0.0195161233742294</v>
      </c>
      <c r="BH85" s="68" t="s">
        <v>88</v>
      </c>
      <c r="BI85" s="68" t="s">
        <v>21</v>
      </c>
      <c r="BM85" s="68" t="s">
        <v>86</v>
      </c>
      <c r="BN85" s="68" t="str">
        <f t="shared" si="18"/>
        <v>AGR_MOT</v>
      </c>
      <c r="BO85" s="68" t="str">
        <f t="shared" si="18"/>
        <v>RH10_11</v>
      </c>
      <c r="BP85" s="68">
        <f t="shared" si="19"/>
        <v>0.0187422674180833</v>
      </c>
      <c r="BQ85" s="68" t="s">
        <v>88</v>
      </c>
      <c r="BR85" s="68" t="s">
        <v>18</v>
      </c>
    </row>
    <row r="86" spans="2:70">
      <c r="B86" s="54"/>
      <c r="C86" s="45"/>
      <c r="D86" s="57"/>
      <c r="E86" s="57"/>
      <c r="F86" s="54"/>
      <c r="G86" s="45"/>
      <c r="H86" s="45"/>
      <c r="K86" s="68" t="s">
        <v>86</v>
      </c>
      <c r="L86" s="68" t="str">
        <f t="shared" si="20"/>
        <v>AGR_MOT</v>
      </c>
      <c r="M86" s="68" t="s">
        <v>125</v>
      </c>
      <c r="N86" s="68">
        <f t="shared" si="8"/>
        <v>0.0197356728752531</v>
      </c>
      <c r="O86" s="68" t="s">
        <v>88</v>
      </c>
      <c r="P86" s="68" t="s">
        <v>22</v>
      </c>
      <c r="T86" s="68" t="s">
        <v>86</v>
      </c>
      <c r="U86" s="68" t="str">
        <f t="shared" si="9"/>
        <v>AGR_MOT</v>
      </c>
      <c r="V86" s="68" t="str">
        <f t="shared" si="9"/>
        <v>RH12_13</v>
      </c>
      <c r="W86" s="68">
        <f t="shared" si="10"/>
        <v>0.0227084613240583</v>
      </c>
      <c r="X86" s="68" t="s">
        <v>88</v>
      </c>
      <c r="Y86" s="68" t="s">
        <v>17</v>
      </c>
      <c r="AC86" s="68" t="s">
        <v>86</v>
      </c>
      <c r="AD86" s="68" t="str">
        <f t="shared" si="11"/>
        <v>AGR_MOT</v>
      </c>
      <c r="AE86" s="68" t="str">
        <f t="shared" si="11"/>
        <v>RH12_13</v>
      </c>
      <c r="AF86" s="68">
        <f t="shared" si="12"/>
        <v>0.0181900219421491</v>
      </c>
      <c r="AG86" s="68" t="s">
        <v>88</v>
      </c>
      <c r="AH86" s="68" t="s">
        <v>23</v>
      </c>
      <c r="AL86" s="68" t="s">
        <v>86</v>
      </c>
      <c r="AM86" s="68" t="str">
        <f t="shared" si="13"/>
        <v>AGR_MOT</v>
      </c>
      <c r="AN86" s="68" t="str">
        <f t="shared" si="13"/>
        <v>RH12_13</v>
      </c>
      <c r="AO86" s="68">
        <f t="shared" si="14"/>
        <v>0.0203929774116346</v>
      </c>
      <c r="AP86" s="68" t="s">
        <v>88</v>
      </c>
      <c r="AQ86" s="68" t="s">
        <v>20</v>
      </c>
      <c r="AU86" s="68" t="s">
        <v>86</v>
      </c>
      <c r="AV86" s="68" t="str">
        <f t="shared" si="15"/>
        <v>AGR_MOT</v>
      </c>
      <c r="AW86" s="68" t="str">
        <f t="shared" si="15"/>
        <v>RH12_13</v>
      </c>
      <c r="AX86" s="68">
        <f t="shared" si="16"/>
        <v>0.0203766512243404</v>
      </c>
      <c r="AY86" s="68" t="s">
        <v>88</v>
      </c>
      <c r="AZ86" s="68" t="s">
        <v>19</v>
      </c>
      <c r="BD86" s="68" t="s">
        <v>86</v>
      </c>
      <c r="BE86" s="68" t="str">
        <f t="shared" si="17"/>
        <v>AGR_MOT</v>
      </c>
      <c r="BF86" s="68" t="str">
        <f t="shared" si="17"/>
        <v>RH12_13</v>
      </c>
      <c r="BG86" s="68">
        <f t="shared" si="6"/>
        <v>0.0203929774116346</v>
      </c>
      <c r="BH86" s="68" t="s">
        <v>88</v>
      </c>
      <c r="BI86" s="68" t="s">
        <v>21</v>
      </c>
      <c r="BM86" s="68" t="s">
        <v>86</v>
      </c>
      <c r="BN86" s="68" t="str">
        <f t="shared" si="18"/>
        <v>AGR_MOT</v>
      </c>
      <c r="BO86" s="68" t="str">
        <f t="shared" si="18"/>
        <v>RH12_13</v>
      </c>
      <c r="BP86" s="68">
        <f t="shared" si="19"/>
        <v>0.0203766512243404</v>
      </c>
      <c r="BQ86" s="68" t="s">
        <v>88</v>
      </c>
      <c r="BR86" s="68" t="s">
        <v>18</v>
      </c>
    </row>
    <row r="87" spans="2:70">
      <c r="B87" s="54"/>
      <c r="C87" s="45"/>
      <c r="D87" s="57"/>
      <c r="E87" s="57"/>
      <c r="F87" s="54"/>
      <c r="G87" s="45"/>
      <c r="H87" s="45"/>
      <c r="K87" s="69" t="s">
        <v>86</v>
      </c>
      <c r="L87" s="68" t="str">
        <f t="shared" si="20"/>
        <v>AGR_MOT</v>
      </c>
      <c r="M87" s="68" t="s">
        <v>126</v>
      </c>
      <c r="N87" s="68">
        <f t="shared" si="8"/>
        <v>0.0205351902664844</v>
      </c>
      <c r="O87" s="68" t="s">
        <v>88</v>
      </c>
      <c r="P87" s="68" t="s">
        <v>22</v>
      </c>
      <c r="T87" s="68" t="s">
        <v>86</v>
      </c>
      <c r="U87" s="68" t="str">
        <f t="shared" si="9"/>
        <v>AGR_MOT</v>
      </c>
      <c r="V87" s="68" t="str">
        <f t="shared" si="9"/>
        <v>RH14_15</v>
      </c>
      <c r="W87" s="68">
        <f t="shared" si="10"/>
        <v>0.0220528299189836</v>
      </c>
      <c r="X87" s="68" t="s">
        <v>88</v>
      </c>
      <c r="Y87" s="68" t="s">
        <v>17</v>
      </c>
      <c r="AC87" s="68" t="s">
        <v>86</v>
      </c>
      <c r="AD87" s="68" t="str">
        <f t="shared" si="11"/>
        <v>AGR_MOT</v>
      </c>
      <c r="AE87" s="68" t="str">
        <f t="shared" si="11"/>
        <v>RH14_15</v>
      </c>
      <c r="AF87" s="68">
        <f t="shared" si="12"/>
        <v>0.0209674919745702</v>
      </c>
      <c r="AG87" s="68" t="s">
        <v>88</v>
      </c>
      <c r="AH87" s="68" t="s">
        <v>23</v>
      </c>
      <c r="AL87" s="68" t="s">
        <v>86</v>
      </c>
      <c r="AM87" s="68" t="str">
        <f t="shared" si="13"/>
        <v>AGR_MOT</v>
      </c>
      <c r="AN87" s="68" t="str">
        <f t="shared" si="13"/>
        <v>RH14_15</v>
      </c>
      <c r="AO87" s="68">
        <f t="shared" si="14"/>
        <v>0.0210417023326588</v>
      </c>
      <c r="AP87" s="68" t="s">
        <v>88</v>
      </c>
      <c r="AQ87" s="68" t="s">
        <v>20</v>
      </c>
      <c r="AU87" s="68" t="s">
        <v>86</v>
      </c>
      <c r="AV87" s="68" t="str">
        <f t="shared" si="15"/>
        <v>AGR_MOT</v>
      </c>
      <c r="AW87" s="68" t="str">
        <f t="shared" si="15"/>
        <v>RH14_15</v>
      </c>
      <c r="AX87" s="68">
        <f t="shared" si="16"/>
        <v>0.0207782387307691</v>
      </c>
      <c r="AY87" s="68" t="s">
        <v>88</v>
      </c>
      <c r="AZ87" s="68" t="s">
        <v>19</v>
      </c>
      <c r="BD87" s="68" t="s">
        <v>86</v>
      </c>
      <c r="BE87" s="68" t="str">
        <f t="shared" si="17"/>
        <v>AGR_MOT</v>
      </c>
      <c r="BF87" s="68" t="str">
        <f t="shared" si="17"/>
        <v>RH14_15</v>
      </c>
      <c r="BG87" s="68">
        <f t="shared" si="6"/>
        <v>0.0210417023326588</v>
      </c>
      <c r="BH87" s="68" t="s">
        <v>88</v>
      </c>
      <c r="BI87" s="68" t="s">
        <v>21</v>
      </c>
      <c r="BM87" s="68" t="s">
        <v>86</v>
      </c>
      <c r="BN87" s="68" t="str">
        <f t="shared" si="18"/>
        <v>AGR_MOT</v>
      </c>
      <c r="BO87" s="68" t="str">
        <f t="shared" si="18"/>
        <v>RH14_15</v>
      </c>
      <c r="BP87" s="68">
        <f t="shared" si="19"/>
        <v>0.0207782387307691</v>
      </c>
      <c r="BQ87" s="68" t="s">
        <v>88</v>
      </c>
      <c r="BR87" s="68" t="s">
        <v>18</v>
      </c>
    </row>
    <row r="88" spans="2:70">
      <c r="B88" s="54"/>
      <c r="C88" s="45"/>
      <c r="D88" s="57"/>
      <c r="E88" s="57"/>
      <c r="F88" s="54"/>
      <c r="G88" s="45"/>
      <c r="H88" s="45"/>
      <c r="K88" s="68" t="s">
        <v>86</v>
      </c>
      <c r="L88" s="68" t="str">
        <f t="shared" si="20"/>
        <v>AGR_MOT</v>
      </c>
      <c r="M88" s="68" t="s">
        <v>127</v>
      </c>
      <c r="N88" s="68">
        <f t="shared" si="8"/>
        <v>0.0208967198623784</v>
      </c>
      <c r="O88" s="68" t="s">
        <v>88</v>
      </c>
      <c r="P88" s="68" t="s">
        <v>22</v>
      </c>
      <c r="T88" s="68" t="s">
        <v>86</v>
      </c>
      <c r="U88" s="68" t="str">
        <f t="shared" si="9"/>
        <v>AGR_MOT</v>
      </c>
      <c r="V88" s="68" t="str">
        <f t="shared" si="9"/>
        <v>RH16_17</v>
      </c>
      <c r="W88" s="68">
        <f t="shared" si="10"/>
        <v>0.0211925188192021</v>
      </c>
      <c r="X88" s="68" t="s">
        <v>88</v>
      </c>
      <c r="Y88" s="68" t="s">
        <v>17</v>
      </c>
      <c r="AC88" s="68" t="s">
        <v>86</v>
      </c>
      <c r="AD88" s="68" t="str">
        <f t="shared" si="11"/>
        <v>AGR_MOT</v>
      </c>
      <c r="AE88" s="68" t="str">
        <f t="shared" si="11"/>
        <v>RH16_17</v>
      </c>
      <c r="AF88" s="68">
        <f t="shared" si="12"/>
        <v>0.0218963821038514</v>
      </c>
      <c r="AG88" s="68" t="s">
        <v>88</v>
      </c>
      <c r="AH88" s="68" t="s">
        <v>23</v>
      </c>
      <c r="AL88" s="68" t="s">
        <v>86</v>
      </c>
      <c r="AM88" s="68" t="str">
        <f t="shared" si="13"/>
        <v>AGR_MOT</v>
      </c>
      <c r="AN88" s="68" t="str">
        <f t="shared" si="13"/>
        <v>RH16_17</v>
      </c>
      <c r="AO88" s="68">
        <f t="shared" si="14"/>
        <v>0.0210314702528813</v>
      </c>
      <c r="AP88" s="68" t="s">
        <v>88</v>
      </c>
      <c r="AQ88" s="68" t="s">
        <v>20</v>
      </c>
      <c r="AU88" s="68" t="s">
        <v>86</v>
      </c>
      <c r="AV88" s="68" t="str">
        <f t="shared" si="15"/>
        <v>AGR_MOT</v>
      </c>
      <c r="AW88" s="68" t="str">
        <f t="shared" si="15"/>
        <v>RH16_17</v>
      </c>
      <c r="AX88" s="68">
        <f t="shared" si="16"/>
        <v>0.0206919007593365</v>
      </c>
      <c r="AY88" s="68" t="s">
        <v>88</v>
      </c>
      <c r="AZ88" s="68" t="s">
        <v>19</v>
      </c>
      <c r="BD88" s="68" t="s">
        <v>86</v>
      </c>
      <c r="BE88" s="68" t="str">
        <f t="shared" si="17"/>
        <v>AGR_MOT</v>
      </c>
      <c r="BF88" s="68" t="str">
        <f t="shared" si="17"/>
        <v>RH16_17</v>
      </c>
      <c r="BG88" s="68">
        <f t="shared" si="6"/>
        <v>0.0210314702528813</v>
      </c>
      <c r="BH88" s="68" t="s">
        <v>88</v>
      </c>
      <c r="BI88" s="68" t="s">
        <v>21</v>
      </c>
      <c r="BM88" s="68" t="s">
        <v>86</v>
      </c>
      <c r="BN88" s="68" t="str">
        <f t="shared" si="18"/>
        <v>AGR_MOT</v>
      </c>
      <c r="BO88" s="68" t="str">
        <f t="shared" si="18"/>
        <v>RH16_17</v>
      </c>
      <c r="BP88" s="68">
        <f t="shared" si="19"/>
        <v>0.0206919007593365</v>
      </c>
      <c r="BQ88" s="68" t="s">
        <v>88</v>
      </c>
      <c r="BR88" s="68" t="s">
        <v>18</v>
      </c>
    </row>
    <row r="89" spans="2:70">
      <c r="B89" s="54"/>
      <c r="C89" s="45"/>
      <c r="D89" s="57"/>
      <c r="E89" s="57"/>
      <c r="F89" s="54"/>
      <c r="G89" s="45"/>
      <c r="H89" s="45"/>
      <c r="K89" s="68" t="s">
        <v>86</v>
      </c>
      <c r="L89" s="68" t="str">
        <f t="shared" si="20"/>
        <v>AGR_MOT</v>
      </c>
      <c r="M89" s="68" t="s">
        <v>128</v>
      </c>
      <c r="N89" s="68">
        <f t="shared" si="8"/>
        <v>0.0208657701701157</v>
      </c>
      <c r="O89" s="68" t="s">
        <v>88</v>
      </c>
      <c r="P89" s="68" t="s">
        <v>22</v>
      </c>
      <c r="T89" s="68" t="s">
        <v>86</v>
      </c>
      <c r="U89" s="68" t="str">
        <f t="shared" si="9"/>
        <v>AGR_MOT</v>
      </c>
      <c r="V89" s="68" t="str">
        <f t="shared" si="9"/>
        <v>RH18_19</v>
      </c>
      <c r="W89" s="68">
        <f t="shared" si="10"/>
        <v>0.0211344683567324</v>
      </c>
      <c r="X89" s="68" t="s">
        <v>88</v>
      </c>
      <c r="Y89" s="68" t="s">
        <v>17</v>
      </c>
      <c r="AC89" s="68" t="s">
        <v>86</v>
      </c>
      <c r="AD89" s="68" t="str">
        <f t="shared" si="11"/>
        <v>AGR_MOT</v>
      </c>
      <c r="AE89" s="68" t="str">
        <f t="shared" si="11"/>
        <v>RH18_19</v>
      </c>
      <c r="AF89" s="68">
        <f t="shared" si="12"/>
        <v>0.0217155355129377</v>
      </c>
      <c r="AG89" s="68" t="s">
        <v>88</v>
      </c>
      <c r="AH89" s="68" t="s">
        <v>23</v>
      </c>
      <c r="AL89" s="68" t="s">
        <v>86</v>
      </c>
      <c r="AM89" s="68" t="str">
        <f t="shared" si="13"/>
        <v>AGR_MOT</v>
      </c>
      <c r="AN89" s="68" t="str">
        <f t="shared" si="13"/>
        <v>RH18_19</v>
      </c>
      <c r="AO89" s="68">
        <f t="shared" si="14"/>
        <v>0.0207724666848622</v>
      </c>
      <c r="AP89" s="68" t="s">
        <v>88</v>
      </c>
      <c r="AQ89" s="68" t="s">
        <v>20</v>
      </c>
      <c r="AU89" s="68" t="s">
        <v>86</v>
      </c>
      <c r="AV89" s="68" t="str">
        <f t="shared" si="15"/>
        <v>AGR_MOT</v>
      </c>
      <c r="AW89" s="68" t="str">
        <f t="shared" si="15"/>
        <v>RH18_19</v>
      </c>
      <c r="AX89" s="68">
        <f t="shared" si="16"/>
        <v>0.0204346889564006</v>
      </c>
      <c r="AY89" s="68" t="s">
        <v>88</v>
      </c>
      <c r="AZ89" s="68" t="s">
        <v>19</v>
      </c>
      <c r="BD89" s="68" t="s">
        <v>86</v>
      </c>
      <c r="BE89" s="68" t="str">
        <f t="shared" si="17"/>
        <v>AGR_MOT</v>
      </c>
      <c r="BF89" s="68" t="str">
        <f t="shared" si="17"/>
        <v>RH18_19</v>
      </c>
      <c r="BG89" s="68">
        <f t="shared" si="6"/>
        <v>0.0207724666848622</v>
      </c>
      <c r="BH89" s="68" t="s">
        <v>88</v>
      </c>
      <c r="BI89" s="68" t="s">
        <v>21</v>
      </c>
      <c r="BM89" s="68" t="s">
        <v>86</v>
      </c>
      <c r="BN89" s="68" t="str">
        <f t="shared" si="18"/>
        <v>AGR_MOT</v>
      </c>
      <c r="BO89" s="68" t="str">
        <f t="shared" si="18"/>
        <v>RH18_19</v>
      </c>
      <c r="BP89" s="68">
        <f t="shared" si="19"/>
        <v>0.0204346889564006</v>
      </c>
      <c r="BQ89" s="68" t="s">
        <v>88</v>
      </c>
      <c r="BR89" s="68" t="s">
        <v>18</v>
      </c>
    </row>
    <row r="90" spans="2:70">
      <c r="B90" s="54"/>
      <c r="C90" s="45"/>
      <c r="D90" s="57"/>
      <c r="E90" s="57"/>
      <c r="F90" s="54"/>
      <c r="G90" s="45"/>
      <c r="H90" s="45"/>
      <c r="K90" s="68" t="s">
        <v>86</v>
      </c>
      <c r="L90" s="68" t="str">
        <f t="shared" si="20"/>
        <v>AGR_MOT</v>
      </c>
      <c r="M90" s="68" t="s">
        <v>129</v>
      </c>
      <c r="N90" s="68">
        <f t="shared" si="8"/>
        <v>0.0208182800695852</v>
      </c>
      <c r="O90" s="68" t="s">
        <v>88</v>
      </c>
      <c r="P90" s="68" t="s">
        <v>22</v>
      </c>
      <c r="T90" s="68" t="s">
        <v>86</v>
      </c>
      <c r="U90" s="68" t="str">
        <f t="shared" si="9"/>
        <v>AGR_MOT</v>
      </c>
      <c r="V90" s="68" t="str">
        <f t="shared" si="9"/>
        <v>RH20_21</v>
      </c>
      <c r="W90" s="68">
        <f t="shared" si="10"/>
        <v>0.0216015909557287</v>
      </c>
      <c r="X90" s="68" t="s">
        <v>88</v>
      </c>
      <c r="Y90" s="68" t="s">
        <v>17</v>
      </c>
      <c r="AC90" s="68" t="s">
        <v>86</v>
      </c>
      <c r="AD90" s="68" t="str">
        <f t="shared" si="11"/>
        <v>AGR_MOT</v>
      </c>
      <c r="AE90" s="68" t="str">
        <f t="shared" si="11"/>
        <v>RH20_21</v>
      </c>
      <c r="AF90" s="68">
        <f t="shared" si="12"/>
        <v>0.0212535167287306</v>
      </c>
      <c r="AG90" s="68" t="s">
        <v>88</v>
      </c>
      <c r="AH90" s="68" t="s">
        <v>23</v>
      </c>
      <c r="AL90" s="68" t="s">
        <v>86</v>
      </c>
      <c r="AM90" s="68" t="str">
        <f t="shared" si="13"/>
        <v>AGR_MOT</v>
      </c>
      <c r="AN90" s="68" t="str">
        <f t="shared" si="13"/>
        <v>RH20_21</v>
      </c>
      <c r="AO90" s="68">
        <f t="shared" si="14"/>
        <v>0.0208717090489964</v>
      </c>
      <c r="AP90" s="68" t="s">
        <v>88</v>
      </c>
      <c r="AQ90" s="68" t="s">
        <v>20</v>
      </c>
      <c r="AU90" s="68" t="s">
        <v>86</v>
      </c>
      <c r="AV90" s="68" t="str">
        <f t="shared" si="15"/>
        <v>AGR_MOT</v>
      </c>
      <c r="AW90" s="68" t="str">
        <f t="shared" si="15"/>
        <v>RH20_21</v>
      </c>
      <c r="AX90" s="68">
        <f t="shared" si="16"/>
        <v>0.0208022312711157</v>
      </c>
      <c r="AY90" s="68" t="s">
        <v>88</v>
      </c>
      <c r="AZ90" s="68" t="s">
        <v>19</v>
      </c>
      <c r="BD90" s="68" t="s">
        <v>86</v>
      </c>
      <c r="BE90" s="68" t="str">
        <f t="shared" si="17"/>
        <v>AGR_MOT</v>
      </c>
      <c r="BF90" s="68" t="str">
        <f t="shared" si="17"/>
        <v>RH20_21</v>
      </c>
      <c r="BG90" s="68">
        <f t="shared" si="6"/>
        <v>0.0208717090489964</v>
      </c>
      <c r="BH90" s="68" t="s">
        <v>88</v>
      </c>
      <c r="BI90" s="68" t="s">
        <v>21</v>
      </c>
      <c r="BM90" s="68" t="s">
        <v>86</v>
      </c>
      <c r="BN90" s="68" t="str">
        <f t="shared" si="18"/>
        <v>AGR_MOT</v>
      </c>
      <c r="BO90" s="68" t="str">
        <f t="shared" si="18"/>
        <v>RH20_21</v>
      </c>
      <c r="BP90" s="68">
        <f t="shared" si="19"/>
        <v>0.0208022312711157</v>
      </c>
      <c r="BQ90" s="68" t="s">
        <v>88</v>
      </c>
      <c r="BR90" s="68" t="s">
        <v>18</v>
      </c>
    </row>
    <row r="91" spans="2:70">
      <c r="B91" s="54"/>
      <c r="C91" s="45"/>
      <c r="D91" s="57"/>
      <c r="E91" s="57"/>
      <c r="F91" s="54"/>
      <c r="G91" s="45"/>
      <c r="H91" s="45"/>
      <c r="K91" s="69" t="s">
        <v>86</v>
      </c>
      <c r="L91" s="68" t="str">
        <f t="shared" si="20"/>
        <v>AGR_MOT</v>
      </c>
      <c r="M91" s="68" t="s">
        <v>130</v>
      </c>
      <c r="N91" s="68">
        <f t="shared" si="8"/>
        <v>0.0209309345114678</v>
      </c>
      <c r="O91" s="68" t="s">
        <v>88</v>
      </c>
      <c r="P91" s="68" t="s">
        <v>22</v>
      </c>
      <c r="T91" s="68" t="s">
        <v>86</v>
      </c>
      <c r="U91" s="68" t="str">
        <f t="shared" si="9"/>
        <v>AGR_MOT</v>
      </c>
      <c r="V91" s="68" t="str">
        <f t="shared" si="9"/>
        <v>RH22_23</v>
      </c>
      <c r="W91" s="68">
        <f t="shared" si="10"/>
        <v>0.0217726786365968</v>
      </c>
      <c r="X91" s="68" t="s">
        <v>88</v>
      </c>
      <c r="Y91" s="68" t="s">
        <v>17</v>
      </c>
      <c r="AC91" s="68" t="s">
        <v>86</v>
      </c>
      <c r="AD91" s="68" t="str">
        <f t="shared" si="11"/>
        <v>AGR_MOT</v>
      </c>
      <c r="AE91" s="68" t="str">
        <f t="shared" si="11"/>
        <v>RH22_23</v>
      </c>
      <c r="AF91" s="68">
        <f t="shared" si="12"/>
        <v>0.0210192787763135</v>
      </c>
      <c r="AG91" s="68" t="s">
        <v>88</v>
      </c>
      <c r="AH91" s="68" t="s">
        <v>23</v>
      </c>
      <c r="AL91" s="68" t="s">
        <v>86</v>
      </c>
      <c r="AM91" s="68" t="str">
        <f t="shared" si="13"/>
        <v>AGR_MOT</v>
      </c>
      <c r="AN91" s="68" t="str">
        <f t="shared" si="13"/>
        <v>RH22_23</v>
      </c>
      <c r="AO91" s="68">
        <f t="shared" si="14"/>
        <v>0.0210488298607682</v>
      </c>
      <c r="AP91" s="68" t="s">
        <v>88</v>
      </c>
      <c r="AQ91" s="68" t="s">
        <v>20</v>
      </c>
      <c r="AU91" s="68" t="s">
        <v>86</v>
      </c>
      <c r="AV91" s="68" t="str">
        <f t="shared" si="15"/>
        <v>AGR_MOT</v>
      </c>
      <c r="AW91" s="68" t="str">
        <f t="shared" si="15"/>
        <v>RH22_23</v>
      </c>
      <c r="AX91" s="68">
        <f t="shared" si="16"/>
        <v>0.0211656433177729</v>
      </c>
      <c r="AY91" s="68" t="s">
        <v>88</v>
      </c>
      <c r="AZ91" s="68" t="s">
        <v>19</v>
      </c>
      <c r="BD91" s="68" t="s">
        <v>86</v>
      </c>
      <c r="BE91" s="68" t="str">
        <f t="shared" si="17"/>
        <v>AGR_MOT</v>
      </c>
      <c r="BF91" s="68" t="str">
        <f t="shared" si="17"/>
        <v>RH22_23</v>
      </c>
      <c r="BG91" s="68">
        <f t="shared" si="6"/>
        <v>0.0210488298607682</v>
      </c>
      <c r="BH91" s="68" t="s">
        <v>88</v>
      </c>
      <c r="BI91" s="68" t="s">
        <v>21</v>
      </c>
      <c r="BM91" s="68" t="s">
        <v>86</v>
      </c>
      <c r="BN91" s="68" t="str">
        <f t="shared" si="18"/>
        <v>AGR_MOT</v>
      </c>
      <c r="BO91" s="68" t="str">
        <f t="shared" si="18"/>
        <v>RH22_23</v>
      </c>
      <c r="BP91" s="68">
        <f t="shared" si="19"/>
        <v>0.0211656433177729</v>
      </c>
      <c r="BQ91" s="68" t="s">
        <v>88</v>
      </c>
      <c r="BR91" s="68" t="s">
        <v>18</v>
      </c>
    </row>
    <row r="92" spans="2:70">
      <c r="B92" s="54"/>
      <c r="C92" s="45"/>
      <c r="D92" s="57"/>
      <c r="E92" s="57"/>
      <c r="F92" s="54"/>
      <c r="G92" s="45"/>
      <c r="H92" s="45"/>
      <c r="K92" s="68" t="s">
        <v>86</v>
      </c>
      <c r="L92" s="68" t="str">
        <f t="shared" si="20"/>
        <v>AGR_MOT</v>
      </c>
      <c r="M92" s="68" t="s">
        <v>131</v>
      </c>
      <c r="N92" s="68">
        <f t="shared" si="8"/>
        <v>0.0216934658061337</v>
      </c>
      <c r="O92" s="68" t="s">
        <v>88</v>
      </c>
      <c r="P92" s="68" t="s">
        <v>22</v>
      </c>
      <c r="T92" s="68" t="s">
        <v>86</v>
      </c>
      <c r="U92" s="68" t="str">
        <f t="shared" si="9"/>
        <v>AGR_MOT</v>
      </c>
      <c r="V92" s="68" t="str">
        <f t="shared" si="9"/>
        <v>SH0_1</v>
      </c>
      <c r="W92" s="68">
        <f t="shared" si="10"/>
        <v>0.0174477618854123</v>
      </c>
      <c r="X92" s="68" t="s">
        <v>88</v>
      </c>
      <c r="Y92" s="68" t="s">
        <v>17</v>
      </c>
      <c r="AC92" s="68" t="s">
        <v>86</v>
      </c>
      <c r="AD92" s="68" t="str">
        <f t="shared" si="11"/>
        <v>AGR_MOT</v>
      </c>
      <c r="AE92" s="68" t="str">
        <f t="shared" si="11"/>
        <v>SH0_1</v>
      </c>
      <c r="AF92" s="68">
        <f t="shared" si="12"/>
        <v>0.020811553801597</v>
      </c>
      <c r="AG92" s="68" t="s">
        <v>88</v>
      </c>
      <c r="AH92" s="68" t="s">
        <v>23</v>
      </c>
      <c r="AL92" s="68" t="s">
        <v>86</v>
      </c>
      <c r="AM92" s="68" t="str">
        <f t="shared" si="13"/>
        <v>AGR_MOT</v>
      </c>
      <c r="AN92" s="68" t="str">
        <f t="shared" si="13"/>
        <v>SH0_1</v>
      </c>
      <c r="AO92" s="68">
        <f t="shared" si="14"/>
        <v>0.0202895899307037</v>
      </c>
      <c r="AP92" s="68" t="s">
        <v>88</v>
      </c>
      <c r="AQ92" s="68" t="s">
        <v>20</v>
      </c>
      <c r="AU92" s="68" t="s">
        <v>86</v>
      </c>
      <c r="AV92" s="68" t="str">
        <f t="shared" si="15"/>
        <v>AGR_MOT</v>
      </c>
      <c r="AW92" s="68" t="str">
        <f t="shared" si="15"/>
        <v>SH0_1</v>
      </c>
      <c r="AX92" s="68">
        <f t="shared" si="16"/>
        <v>0.0235399975380162</v>
      </c>
      <c r="AY92" s="68" t="s">
        <v>88</v>
      </c>
      <c r="AZ92" s="68" t="s">
        <v>19</v>
      </c>
      <c r="BD92" s="68" t="s">
        <v>86</v>
      </c>
      <c r="BE92" s="68" t="str">
        <f t="shared" si="17"/>
        <v>AGR_MOT</v>
      </c>
      <c r="BF92" s="68" t="str">
        <f t="shared" si="17"/>
        <v>SH0_1</v>
      </c>
      <c r="BG92" s="68">
        <f t="shared" si="6"/>
        <v>0.0202895899307037</v>
      </c>
      <c r="BH92" s="68" t="s">
        <v>88</v>
      </c>
      <c r="BI92" s="68" t="s">
        <v>21</v>
      </c>
      <c r="BM92" s="68" t="s">
        <v>86</v>
      </c>
      <c r="BN92" s="68" t="str">
        <f t="shared" si="18"/>
        <v>AGR_MOT</v>
      </c>
      <c r="BO92" s="68" t="str">
        <f t="shared" si="18"/>
        <v>SH0_1</v>
      </c>
      <c r="BP92" s="68">
        <f t="shared" si="19"/>
        <v>0.0235399975380162</v>
      </c>
      <c r="BQ92" s="68" t="s">
        <v>88</v>
      </c>
      <c r="BR92" s="68" t="s">
        <v>18</v>
      </c>
    </row>
    <row r="93" spans="2:70">
      <c r="B93" s="54"/>
      <c r="C93" s="45"/>
      <c r="D93" s="57"/>
      <c r="E93" s="57"/>
      <c r="F93" s="54"/>
      <c r="G93" s="45"/>
      <c r="H93" s="45"/>
      <c r="K93" s="68" t="s">
        <v>86</v>
      </c>
      <c r="L93" s="68" t="str">
        <f t="shared" si="20"/>
        <v>AGR_MOT</v>
      </c>
      <c r="M93" s="68" t="s">
        <v>132</v>
      </c>
      <c r="N93" s="68">
        <f t="shared" si="8"/>
        <v>0.0210916294485409</v>
      </c>
      <c r="O93" s="68" t="s">
        <v>88</v>
      </c>
      <c r="P93" s="68" t="s">
        <v>22</v>
      </c>
      <c r="T93" s="68" t="s">
        <v>86</v>
      </c>
      <c r="U93" s="68" t="str">
        <f t="shared" si="9"/>
        <v>AGR_MOT</v>
      </c>
      <c r="V93" s="68" t="str">
        <f t="shared" si="9"/>
        <v>SH2_3</v>
      </c>
      <c r="W93" s="68">
        <f t="shared" si="10"/>
        <v>0.0152457918759897</v>
      </c>
      <c r="X93" s="68" t="s">
        <v>88</v>
      </c>
      <c r="Y93" s="68" t="s">
        <v>17</v>
      </c>
      <c r="AC93" s="68" t="s">
        <v>86</v>
      </c>
      <c r="AD93" s="68" t="str">
        <f t="shared" si="11"/>
        <v>AGR_MOT</v>
      </c>
      <c r="AE93" s="68" t="str">
        <f t="shared" si="11"/>
        <v>SH2_3</v>
      </c>
      <c r="AF93" s="68">
        <f t="shared" si="12"/>
        <v>0.0201796299239725</v>
      </c>
      <c r="AG93" s="68" t="s">
        <v>88</v>
      </c>
      <c r="AH93" s="68" t="s">
        <v>23</v>
      </c>
      <c r="AL93" s="68" t="s">
        <v>86</v>
      </c>
      <c r="AM93" s="68" t="str">
        <f t="shared" si="13"/>
        <v>AGR_MOT</v>
      </c>
      <c r="AN93" s="68" t="str">
        <f t="shared" si="13"/>
        <v>SH2_3</v>
      </c>
      <c r="AO93" s="68">
        <f t="shared" si="14"/>
        <v>0.0188706568826577</v>
      </c>
      <c r="AP93" s="68" t="s">
        <v>88</v>
      </c>
      <c r="AQ93" s="68" t="s">
        <v>20</v>
      </c>
      <c r="AU93" s="68" t="s">
        <v>86</v>
      </c>
      <c r="AV93" s="68" t="str">
        <f t="shared" si="15"/>
        <v>AGR_MOT</v>
      </c>
      <c r="AW93" s="68" t="str">
        <f t="shared" si="15"/>
        <v>SH2_3</v>
      </c>
      <c r="AX93" s="68">
        <f t="shared" si="16"/>
        <v>0.0213085433268016</v>
      </c>
      <c r="AY93" s="68" t="s">
        <v>88</v>
      </c>
      <c r="AZ93" s="68" t="s">
        <v>19</v>
      </c>
      <c r="BD93" s="68" t="s">
        <v>86</v>
      </c>
      <c r="BE93" s="68" t="str">
        <f t="shared" si="17"/>
        <v>AGR_MOT</v>
      </c>
      <c r="BF93" s="68" t="str">
        <f t="shared" si="17"/>
        <v>SH2_3</v>
      </c>
      <c r="BG93" s="68">
        <f t="shared" si="6"/>
        <v>0.0188706568826577</v>
      </c>
      <c r="BH93" s="68" t="s">
        <v>88</v>
      </c>
      <c r="BI93" s="68" t="s">
        <v>21</v>
      </c>
      <c r="BM93" s="68" t="s">
        <v>86</v>
      </c>
      <c r="BN93" s="68" t="str">
        <f t="shared" si="18"/>
        <v>AGR_MOT</v>
      </c>
      <c r="BO93" s="68" t="str">
        <f t="shared" si="18"/>
        <v>SH2_3</v>
      </c>
      <c r="BP93" s="68">
        <f t="shared" si="19"/>
        <v>0.0213085433268016</v>
      </c>
      <c r="BQ93" s="68" t="s">
        <v>88</v>
      </c>
      <c r="BR93" s="68" t="s">
        <v>18</v>
      </c>
    </row>
    <row r="94" spans="2:70">
      <c r="B94" s="54"/>
      <c r="C94" s="45"/>
      <c r="D94" s="57"/>
      <c r="E94" s="57"/>
      <c r="F94" s="54"/>
      <c r="G94" s="45"/>
      <c r="H94" s="45"/>
      <c r="K94" s="68" t="s">
        <v>86</v>
      </c>
      <c r="L94" s="68" t="str">
        <f t="shared" si="20"/>
        <v>AGR_MOT</v>
      </c>
      <c r="M94" s="68" t="s">
        <v>133</v>
      </c>
      <c r="N94" s="68">
        <f t="shared" si="8"/>
        <v>0.0202885549117574</v>
      </c>
      <c r="O94" s="68" t="s">
        <v>88</v>
      </c>
      <c r="P94" s="68" t="s">
        <v>22</v>
      </c>
      <c r="T94" s="68" t="s">
        <v>86</v>
      </c>
      <c r="U94" s="68" t="str">
        <f t="shared" si="9"/>
        <v>AGR_MOT</v>
      </c>
      <c r="V94" s="68" t="str">
        <f t="shared" si="9"/>
        <v>SH4_5</v>
      </c>
      <c r="W94" s="68">
        <f t="shared" si="10"/>
        <v>0.0140147850596432</v>
      </c>
      <c r="X94" s="68" t="s">
        <v>88</v>
      </c>
      <c r="Y94" s="68" t="s">
        <v>17</v>
      </c>
      <c r="AC94" s="68" t="s">
        <v>86</v>
      </c>
      <c r="AD94" s="68" t="str">
        <f t="shared" si="11"/>
        <v>AGR_MOT</v>
      </c>
      <c r="AE94" s="68" t="str">
        <f t="shared" si="11"/>
        <v>SH4_5</v>
      </c>
      <c r="AF94" s="68">
        <f t="shared" si="12"/>
        <v>0.0196148395220663</v>
      </c>
      <c r="AG94" s="68" t="s">
        <v>88</v>
      </c>
      <c r="AH94" s="68" t="s">
        <v>23</v>
      </c>
      <c r="AL94" s="68" t="s">
        <v>86</v>
      </c>
      <c r="AM94" s="68" t="str">
        <f t="shared" si="13"/>
        <v>AGR_MOT</v>
      </c>
      <c r="AN94" s="68" t="str">
        <f t="shared" si="13"/>
        <v>SH4_5</v>
      </c>
      <c r="AO94" s="68">
        <f t="shared" si="14"/>
        <v>0.017500502969476</v>
      </c>
      <c r="AP94" s="68" t="s">
        <v>88</v>
      </c>
      <c r="AQ94" s="68" t="s">
        <v>20</v>
      </c>
      <c r="AU94" s="68" t="s">
        <v>86</v>
      </c>
      <c r="AV94" s="68" t="str">
        <f t="shared" si="15"/>
        <v>AGR_MOT</v>
      </c>
      <c r="AW94" s="68" t="str">
        <f t="shared" si="15"/>
        <v>SH4_5</v>
      </c>
      <c r="AX94" s="68">
        <f t="shared" si="16"/>
        <v>0.0184793639312763</v>
      </c>
      <c r="AY94" s="68" t="s">
        <v>88</v>
      </c>
      <c r="AZ94" s="68" t="s">
        <v>19</v>
      </c>
      <c r="BD94" s="68" t="s">
        <v>86</v>
      </c>
      <c r="BE94" s="68" t="str">
        <f t="shared" si="17"/>
        <v>AGR_MOT</v>
      </c>
      <c r="BF94" s="68" t="str">
        <f t="shared" si="17"/>
        <v>SH4_5</v>
      </c>
      <c r="BG94" s="68">
        <f t="shared" si="6"/>
        <v>0.017500502969476</v>
      </c>
      <c r="BH94" s="68" t="s">
        <v>88</v>
      </c>
      <c r="BI94" s="68" t="s">
        <v>21</v>
      </c>
      <c r="BM94" s="68" t="s">
        <v>86</v>
      </c>
      <c r="BN94" s="68" t="str">
        <f t="shared" si="18"/>
        <v>AGR_MOT</v>
      </c>
      <c r="BO94" s="68" t="str">
        <f t="shared" si="18"/>
        <v>SH4_5</v>
      </c>
      <c r="BP94" s="68">
        <f t="shared" si="19"/>
        <v>0.0184793639312763</v>
      </c>
      <c r="BQ94" s="68" t="s">
        <v>88</v>
      </c>
      <c r="BR94" s="68" t="s">
        <v>18</v>
      </c>
    </row>
    <row r="95" spans="2:70">
      <c r="B95" s="54"/>
      <c r="C95" s="45"/>
      <c r="D95" s="57"/>
      <c r="E95" s="57"/>
      <c r="F95" s="54"/>
      <c r="G95" s="45"/>
      <c r="H95" s="45"/>
      <c r="K95" s="69" t="s">
        <v>86</v>
      </c>
      <c r="L95" s="68" t="str">
        <f t="shared" si="20"/>
        <v>AGR_MOT</v>
      </c>
      <c r="M95" s="68" t="s">
        <v>134</v>
      </c>
      <c r="N95" s="68">
        <f t="shared" si="8"/>
        <v>0.0192322364169783</v>
      </c>
      <c r="O95" s="68" t="s">
        <v>88</v>
      </c>
      <c r="P95" s="68" t="s">
        <v>22</v>
      </c>
      <c r="T95" s="68" t="s">
        <v>86</v>
      </c>
      <c r="U95" s="68" t="str">
        <f t="shared" si="9"/>
        <v>AGR_MOT</v>
      </c>
      <c r="V95" s="68" t="str">
        <f t="shared" si="9"/>
        <v>SH6_7</v>
      </c>
      <c r="W95" s="68">
        <f t="shared" si="10"/>
        <v>0.0138604432096002</v>
      </c>
      <c r="X95" s="68" t="s">
        <v>88</v>
      </c>
      <c r="Y95" s="68" t="s">
        <v>17</v>
      </c>
      <c r="AC95" s="68" t="s">
        <v>86</v>
      </c>
      <c r="AD95" s="68" t="str">
        <f t="shared" si="11"/>
        <v>AGR_MOT</v>
      </c>
      <c r="AE95" s="68" t="str">
        <f t="shared" si="11"/>
        <v>SH6_7</v>
      </c>
      <c r="AF95" s="68">
        <f t="shared" si="12"/>
        <v>0.0172789981084644</v>
      </c>
      <c r="AG95" s="68" t="s">
        <v>88</v>
      </c>
      <c r="AH95" s="68" t="s">
        <v>23</v>
      </c>
      <c r="AL95" s="68" t="s">
        <v>86</v>
      </c>
      <c r="AM95" s="68" t="str">
        <f t="shared" si="13"/>
        <v>AGR_MOT</v>
      </c>
      <c r="AN95" s="68" t="str">
        <f t="shared" si="13"/>
        <v>SH6_7</v>
      </c>
      <c r="AO95" s="68">
        <f t="shared" si="14"/>
        <v>0.016421193779789</v>
      </c>
      <c r="AP95" s="68" t="s">
        <v>88</v>
      </c>
      <c r="AQ95" s="68" t="s">
        <v>20</v>
      </c>
      <c r="AU95" s="68" t="s">
        <v>86</v>
      </c>
      <c r="AV95" s="68" t="str">
        <f t="shared" si="15"/>
        <v>AGR_MOT</v>
      </c>
      <c r="AW95" s="68" t="str">
        <f t="shared" si="15"/>
        <v>SH6_7</v>
      </c>
      <c r="AX95" s="68">
        <f t="shared" si="16"/>
        <v>0.0171996217128879</v>
      </c>
      <c r="AY95" s="68" t="s">
        <v>88</v>
      </c>
      <c r="AZ95" s="68" t="s">
        <v>19</v>
      </c>
      <c r="BD95" s="68" t="s">
        <v>86</v>
      </c>
      <c r="BE95" s="68" t="str">
        <f t="shared" si="17"/>
        <v>AGR_MOT</v>
      </c>
      <c r="BF95" s="68" t="str">
        <f t="shared" si="17"/>
        <v>SH6_7</v>
      </c>
      <c r="BG95" s="68">
        <f t="shared" si="6"/>
        <v>0.016421193779789</v>
      </c>
      <c r="BH95" s="68" t="s">
        <v>88</v>
      </c>
      <c r="BI95" s="68" t="s">
        <v>21</v>
      </c>
      <c r="BM95" s="68" t="s">
        <v>86</v>
      </c>
      <c r="BN95" s="68" t="str">
        <f t="shared" si="18"/>
        <v>AGR_MOT</v>
      </c>
      <c r="BO95" s="68" t="str">
        <f t="shared" si="18"/>
        <v>SH6_7</v>
      </c>
      <c r="BP95" s="68">
        <f t="shared" si="19"/>
        <v>0.0171996217128879</v>
      </c>
      <c r="BQ95" s="68" t="s">
        <v>88</v>
      </c>
      <c r="BR95" s="68" t="s">
        <v>18</v>
      </c>
    </row>
    <row r="96" spans="2:70">
      <c r="B96" s="54"/>
      <c r="C96" s="45"/>
      <c r="D96" s="57"/>
      <c r="E96" s="57"/>
      <c r="F96" s="54"/>
      <c r="G96" s="45"/>
      <c r="H96" s="45"/>
      <c r="K96" s="68" t="s">
        <v>86</v>
      </c>
      <c r="L96" s="68" t="str">
        <f t="shared" si="20"/>
        <v>AGR_MOT</v>
      </c>
      <c r="M96" s="68" t="s">
        <v>135</v>
      </c>
      <c r="N96" s="68">
        <f t="shared" si="8"/>
        <v>0.0187485070114251</v>
      </c>
      <c r="O96" s="68" t="s">
        <v>88</v>
      </c>
      <c r="P96" s="68" t="s">
        <v>22</v>
      </c>
      <c r="T96" s="68" t="s">
        <v>86</v>
      </c>
      <c r="U96" s="68" t="str">
        <f t="shared" si="9"/>
        <v>AGR_MOT</v>
      </c>
      <c r="V96" s="68" t="str">
        <f t="shared" si="9"/>
        <v>SH8_9</v>
      </c>
      <c r="W96" s="68">
        <f t="shared" si="10"/>
        <v>0.0147551071793505</v>
      </c>
      <c r="X96" s="68" t="s">
        <v>88</v>
      </c>
      <c r="Y96" s="68" t="s">
        <v>17</v>
      </c>
      <c r="AC96" s="68" t="s">
        <v>86</v>
      </c>
      <c r="AD96" s="68" t="str">
        <f t="shared" si="11"/>
        <v>AGR_MOT</v>
      </c>
      <c r="AE96" s="68" t="str">
        <f t="shared" si="11"/>
        <v>SH8_9</v>
      </c>
      <c r="AF96" s="68">
        <f t="shared" si="12"/>
        <v>0.0155886992614423</v>
      </c>
      <c r="AG96" s="68" t="s">
        <v>88</v>
      </c>
      <c r="AH96" s="68" t="s">
        <v>23</v>
      </c>
      <c r="AL96" s="68" t="s">
        <v>86</v>
      </c>
      <c r="AM96" s="68" t="str">
        <f t="shared" si="13"/>
        <v>AGR_MOT</v>
      </c>
      <c r="AN96" s="68" t="str">
        <f t="shared" si="13"/>
        <v>SH8_9</v>
      </c>
      <c r="AO96" s="68">
        <f t="shared" si="14"/>
        <v>0.0161398429577345</v>
      </c>
      <c r="AP96" s="68" t="s">
        <v>88</v>
      </c>
      <c r="AQ96" s="68" t="s">
        <v>20</v>
      </c>
      <c r="AU96" s="68" t="s">
        <v>86</v>
      </c>
      <c r="AV96" s="68" t="str">
        <f t="shared" si="15"/>
        <v>AGR_MOT</v>
      </c>
      <c r="AW96" s="68" t="str">
        <f t="shared" si="15"/>
        <v>SH8_9</v>
      </c>
      <c r="AX96" s="68">
        <f t="shared" si="16"/>
        <v>0.017030245273227</v>
      </c>
      <c r="AY96" s="68" t="s">
        <v>88</v>
      </c>
      <c r="AZ96" s="68" t="s">
        <v>19</v>
      </c>
      <c r="BD96" s="68" t="s">
        <v>86</v>
      </c>
      <c r="BE96" s="68" t="str">
        <f t="shared" si="17"/>
        <v>AGR_MOT</v>
      </c>
      <c r="BF96" s="68" t="str">
        <f t="shared" si="17"/>
        <v>SH8_9</v>
      </c>
      <c r="BG96" s="68">
        <f t="shared" si="6"/>
        <v>0.0161398429577345</v>
      </c>
      <c r="BH96" s="68" t="s">
        <v>88</v>
      </c>
      <c r="BI96" s="68" t="s">
        <v>21</v>
      </c>
      <c r="BM96" s="68" t="s">
        <v>86</v>
      </c>
      <c r="BN96" s="68" t="str">
        <f t="shared" si="18"/>
        <v>AGR_MOT</v>
      </c>
      <c r="BO96" s="68" t="str">
        <f t="shared" si="18"/>
        <v>SH8_9</v>
      </c>
      <c r="BP96" s="68">
        <f t="shared" si="19"/>
        <v>0.017030245273227</v>
      </c>
      <c r="BQ96" s="68" t="s">
        <v>88</v>
      </c>
      <c r="BR96" s="68" t="s">
        <v>18</v>
      </c>
    </row>
    <row r="97" spans="2:70">
      <c r="B97" s="54"/>
      <c r="C97" s="45"/>
      <c r="D97" s="57"/>
      <c r="E97" s="57"/>
      <c r="F97" s="54"/>
      <c r="G97" s="45"/>
      <c r="H97" s="45"/>
      <c r="K97" s="68" t="s">
        <v>86</v>
      </c>
      <c r="L97" s="68" t="str">
        <f t="shared" si="20"/>
        <v>AGR_MOT</v>
      </c>
      <c r="M97" s="68" t="s">
        <v>136</v>
      </c>
      <c r="N97" s="68">
        <f t="shared" si="8"/>
        <v>0.0186780472400084</v>
      </c>
      <c r="O97" s="68" t="s">
        <v>88</v>
      </c>
      <c r="P97" s="68" t="s">
        <v>22</v>
      </c>
      <c r="T97" s="68" t="s">
        <v>86</v>
      </c>
      <c r="U97" s="68" t="str">
        <f t="shared" si="9"/>
        <v>AGR_MOT</v>
      </c>
      <c r="V97" s="68" t="str">
        <f t="shared" si="9"/>
        <v>SH10_11</v>
      </c>
      <c r="W97" s="68">
        <f t="shared" si="10"/>
        <v>0.0171866616430302</v>
      </c>
      <c r="X97" s="68" t="s">
        <v>88</v>
      </c>
      <c r="Y97" s="68" t="s">
        <v>17</v>
      </c>
      <c r="AC97" s="68" t="s">
        <v>86</v>
      </c>
      <c r="AD97" s="68" t="str">
        <f t="shared" si="11"/>
        <v>AGR_MOT</v>
      </c>
      <c r="AE97" s="68" t="str">
        <f t="shared" si="11"/>
        <v>SH10_11</v>
      </c>
      <c r="AF97" s="68">
        <f t="shared" si="12"/>
        <v>0.0150973156957682</v>
      </c>
      <c r="AG97" s="68" t="s">
        <v>88</v>
      </c>
      <c r="AH97" s="68" t="s">
        <v>23</v>
      </c>
      <c r="AL97" s="68" t="s">
        <v>86</v>
      </c>
      <c r="AM97" s="68" t="str">
        <f t="shared" si="13"/>
        <v>AGR_MOT</v>
      </c>
      <c r="AN97" s="68" t="str">
        <f t="shared" si="13"/>
        <v>SH10_11</v>
      </c>
      <c r="AO97" s="68">
        <f t="shared" si="14"/>
        <v>0.0171295457469424</v>
      </c>
      <c r="AP97" s="68" t="s">
        <v>88</v>
      </c>
      <c r="AQ97" s="68" t="s">
        <v>20</v>
      </c>
      <c r="AU97" s="68" t="s">
        <v>86</v>
      </c>
      <c r="AV97" s="68" t="str">
        <f t="shared" si="15"/>
        <v>AGR_MOT</v>
      </c>
      <c r="AW97" s="68" t="str">
        <f t="shared" si="15"/>
        <v>SH10_11</v>
      </c>
      <c r="AX97" s="68">
        <f t="shared" si="16"/>
        <v>0.0187148851387562</v>
      </c>
      <c r="AY97" s="68" t="s">
        <v>88</v>
      </c>
      <c r="AZ97" s="68" t="s">
        <v>19</v>
      </c>
      <c r="BD97" s="68" t="s">
        <v>86</v>
      </c>
      <c r="BE97" s="68" t="str">
        <f t="shared" si="17"/>
        <v>AGR_MOT</v>
      </c>
      <c r="BF97" s="68" t="str">
        <f t="shared" si="17"/>
        <v>SH10_11</v>
      </c>
      <c r="BG97" s="68">
        <f t="shared" ref="BG97:BG127" si="21">AO97</f>
        <v>0.0171295457469424</v>
      </c>
      <c r="BH97" s="68" t="s">
        <v>88</v>
      </c>
      <c r="BI97" s="68" t="s">
        <v>21</v>
      </c>
      <c r="BM97" s="68" t="s">
        <v>86</v>
      </c>
      <c r="BN97" s="68" t="str">
        <f t="shared" si="18"/>
        <v>AGR_MOT</v>
      </c>
      <c r="BO97" s="68" t="str">
        <f t="shared" si="18"/>
        <v>SH10_11</v>
      </c>
      <c r="BP97" s="68">
        <f t="shared" si="19"/>
        <v>0.0187148851387562</v>
      </c>
      <c r="BQ97" s="68" t="s">
        <v>88</v>
      </c>
      <c r="BR97" s="68" t="s">
        <v>18</v>
      </c>
    </row>
    <row r="98" spans="2:70">
      <c r="B98" s="54"/>
      <c r="C98" s="45"/>
      <c r="D98" s="57"/>
      <c r="E98" s="57"/>
      <c r="F98" s="54"/>
      <c r="G98" s="45"/>
      <c r="H98" s="45"/>
      <c r="K98" s="68" t="s">
        <v>86</v>
      </c>
      <c r="L98" s="68" t="str">
        <f t="shared" si="20"/>
        <v>AGR_MOT</v>
      </c>
      <c r="M98" s="68" t="s">
        <v>137</v>
      </c>
      <c r="N98" s="68">
        <f t="shared" si="8"/>
        <v>0.0193543241840057</v>
      </c>
      <c r="O98" s="68" t="s">
        <v>88</v>
      </c>
      <c r="P98" s="68" t="s">
        <v>22</v>
      </c>
      <c r="T98" s="68" t="s">
        <v>86</v>
      </c>
      <c r="U98" s="68" t="str">
        <f t="shared" si="9"/>
        <v>AGR_MOT</v>
      </c>
      <c r="V98" s="68" t="str">
        <f t="shared" si="9"/>
        <v>SH12_13</v>
      </c>
      <c r="W98" s="68">
        <f t="shared" si="10"/>
        <v>0.0185329663536096</v>
      </c>
      <c r="X98" s="68" t="s">
        <v>88</v>
      </c>
      <c r="Y98" s="68" t="s">
        <v>17</v>
      </c>
      <c r="AC98" s="68" t="s">
        <v>86</v>
      </c>
      <c r="AD98" s="68" t="str">
        <f t="shared" si="11"/>
        <v>AGR_MOT</v>
      </c>
      <c r="AE98" s="68" t="str">
        <f t="shared" si="11"/>
        <v>SH12_13</v>
      </c>
      <c r="AF98" s="68">
        <f t="shared" si="12"/>
        <v>0.0157162719062912</v>
      </c>
      <c r="AG98" s="68" t="s">
        <v>88</v>
      </c>
      <c r="AH98" s="68" t="s">
        <v>23</v>
      </c>
      <c r="AL98" s="68" t="s">
        <v>86</v>
      </c>
      <c r="AM98" s="68" t="str">
        <f t="shared" si="13"/>
        <v>AGR_MOT</v>
      </c>
      <c r="AN98" s="68" t="str">
        <f t="shared" si="13"/>
        <v>SH12_13</v>
      </c>
      <c r="AO98" s="68">
        <f t="shared" si="14"/>
        <v>0.0184909585816698</v>
      </c>
      <c r="AP98" s="68" t="s">
        <v>88</v>
      </c>
      <c r="AQ98" s="68" t="s">
        <v>20</v>
      </c>
      <c r="AU98" s="68" t="s">
        <v>86</v>
      </c>
      <c r="AV98" s="68" t="str">
        <f t="shared" si="15"/>
        <v>AGR_MOT</v>
      </c>
      <c r="AW98" s="68" t="str">
        <f t="shared" si="15"/>
        <v>SH12_13</v>
      </c>
      <c r="AX98" s="68">
        <f t="shared" si="16"/>
        <v>0.0213435574080405</v>
      </c>
      <c r="AY98" s="68" t="s">
        <v>88</v>
      </c>
      <c r="AZ98" s="68" t="s">
        <v>19</v>
      </c>
      <c r="BD98" s="68" t="s">
        <v>86</v>
      </c>
      <c r="BE98" s="68" t="str">
        <f t="shared" si="17"/>
        <v>AGR_MOT</v>
      </c>
      <c r="BF98" s="68" t="str">
        <f t="shared" si="17"/>
        <v>SH12_13</v>
      </c>
      <c r="BG98" s="68">
        <f t="shared" si="21"/>
        <v>0.0184909585816698</v>
      </c>
      <c r="BH98" s="68" t="s">
        <v>88</v>
      </c>
      <c r="BI98" s="68" t="s">
        <v>21</v>
      </c>
      <c r="BM98" s="68" t="s">
        <v>86</v>
      </c>
      <c r="BN98" s="68" t="str">
        <f t="shared" si="18"/>
        <v>AGR_MOT</v>
      </c>
      <c r="BO98" s="68" t="str">
        <f t="shared" si="18"/>
        <v>SH12_13</v>
      </c>
      <c r="BP98" s="68">
        <f t="shared" si="19"/>
        <v>0.0213435574080405</v>
      </c>
      <c r="BQ98" s="68" t="s">
        <v>88</v>
      </c>
      <c r="BR98" s="68" t="s">
        <v>18</v>
      </c>
    </row>
    <row r="99" spans="2:70">
      <c r="B99" s="54"/>
      <c r="C99" s="45"/>
      <c r="D99" s="57"/>
      <c r="E99" s="57"/>
      <c r="F99" s="54"/>
      <c r="G99" s="45"/>
      <c r="H99" s="45"/>
      <c r="K99" s="69" t="s">
        <v>86</v>
      </c>
      <c r="L99" s="68" t="str">
        <f t="shared" si="20"/>
        <v>AGR_MOT</v>
      </c>
      <c r="M99" s="68" t="s">
        <v>138</v>
      </c>
      <c r="N99" s="68">
        <f t="shared" si="8"/>
        <v>0.0204723701496402</v>
      </c>
      <c r="O99" s="68" t="s">
        <v>88</v>
      </c>
      <c r="P99" s="68" t="s">
        <v>22</v>
      </c>
      <c r="T99" s="68" t="s">
        <v>86</v>
      </c>
      <c r="U99" s="68" t="str">
        <f t="shared" si="9"/>
        <v>AGR_MOT</v>
      </c>
      <c r="V99" s="68" t="str">
        <f t="shared" si="9"/>
        <v>SH14_15</v>
      </c>
      <c r="W99" s="68">
        <f t="shared" si="10"/>
        <v>0.0189446065338263</v>
      </c>
      <c r="X99" s="68" t="s">
        <v>88</v>
      </c>
      <c r="Y99" s="68" t="s">
        <v>17</v>
      </c>
      <c r="AC99" s="68" t="s">
        <v>86</v>
      </c>
      <c r="AD99" s="68" t="str">
        <f t="shared" si="11"/>
        <v>AGR_MOT</v>
      </c>
      <c r="AE99" s="68" t="str">
        <f t="shared" si="11"/>
        <v>SH14_15</v>
      </c>
      <c r="AF99" s="68">
        <f t="shared" si="12"/>
        <v>0.0181694864820914</v>
      </c>
      <c r="AG99" s="68" t="s">
        <v>88</v>
      </c>
      <c r="AH99" s="68" t="s">
        <v>23</v>
      </c>
      <c r="AL99" s="68" t="s">
        <v>86</v>
      </c>
      <c r="AM99" s="68" t="str">
        <f t="shared" si="13"/>
        <v>AGR_MOT</v>
      </c>
      <c r="AN99" s="68" t="str">
        <f t="shared" si="13"/>
        <v>SH14_15</v>
      </c>
      <c r="AO99" s="68">
        <f t="shared" si="14"/>
        <v>0.019740368004096</v>
      </c>
      <c r="AP99" s="68" t="s">
        <v>88</v>
      </c>
      <c r="AQ99" s="68" t="s">
        <v>20</v>
      </c>
      <c r="AU99" s="68" t="s">
        <v>86</v>
      </c>
      <c r="AV99" s="68" t="str">
        <f t="shared" si="15"/>
        <v>AGR_MOT</v>
      </c>
      <c r="AW99" s="68" t="str">
        <f t="shared" si="15"/>
        <v>SH14_15</v>
      </c>
      <c r="AX99" s="68">
        <f t="shared" si="16"/>
        <v>0.022952067498314</v>
      </c>
      <c r="AY99" s="68" t="s">
        <v>88</v>
      </c>
      <c r="AZ99" s="68" t="s">
        <v>19</v>
      </c>
      <c r="BD99" s="68" t="s">
        <v>86</v>
      </c>
      <c r="BE99" s="68" t="str">
        <f t="shared" si="17"/>
        <v>AGR_MOT</v>
      </c>
      <c r="BF99" s="68" t="str">
        <f t="shared" si="17"/>
        <v>SH14_15</v>
      </c>
      <c r="BG99" s="68">
        <f t="shared" si="21"/>
        <v>0.019740368004096</v>
      </c>
      <c r="BH99" s="68" t="s">
        <v>88</v>
      </c>
      <c r="BI99" s="68" t="s">
        <v>21</v>
      </c>
      <c r="BM99" s="68" t="s">
        <v>86</v>
      </c>
      <c r="BN99" s="68" t="str">
        <f t="shared" si="18"/>
        <v>AGR_MOT</v>
      </c>
      <c r="BO99" s="68" t="str">
        <f t="shared" si="18"/>
        <v>SH14_15</v>
      </c>
      <c r="BP99" s="68">
        <f t="shared" si="19"/>
        <v>0.022952067498314</v>
      </c>
      <c r="BQ99" s="68" t="s">
        <v>88</v>
      </c>
      <c r="BR99" s="68" t="s">
        <v>18</v>
      </c>
    </row>
    <row r="100" spans="2:70">
      <c r="B100" s="54"/>
      <c r="C100" s="45"/>
      <c r="D100" s="57"/>
      <c r="E100" s="57"/>
      <c r="F100" s="54"/>
      <c r="G100" s="45"/>
      <c r="H100" s="45"/>
      <c r="K100" s="68" t="s">
        <v>86</v>
      </c>
      <c r="L100" s="68" t="str">
        <f t="shared" si="20"/>
        <v>AGR_MOT</v>
      </c>
      <c r="M100" s="68" t="s">
        <v>139</v>
      </c>
      <c r="N100" s="68">
        <f t="shared" si="8"/>
        <v>0.021278922422278</v>
      </c>
      <c r="O100" s="68" t="s">
        <v>88</v>
      </c>
      <c r="P100" s="68" t="s">
        <v>22</v>
      </c>
      <c r="T100" s="68" t="s">
        <v>86</v>
      </c>
      <c r="U100" s="68" t="str">
        <f t="shared" si="9"/>
        <v>AGR_MOT</v>
      </c>
      <c r="V100" s="68" t="str">
        <f t="shared" si="9"/>
        <v>SH16_17</v>
      </c>
      <c r="W100" s="68">
        <f t="shared" si="10"/>
        <v>0.0187938640201366</v>
      </c>
      <c r="X100" s="68" t="s">
        <v>88</v>
      </c>
      <c r="Y100" s="68" t="s">
        <v>17</v>
      </c>
      <c r="AC100" s="68" t="s">
        <v>86</v>
      </c>
      <c r="AD100" s="68" t="str">
        <f t="shared" si="11"/>
        <v>AGR_MOT</v>
      </c>
      <c r="AE100" s="68" t="str">
        <f t="shared" si="11"/>
        <v>SH16_17</v>
      </c>
      <c r="AF100" s="68">
        <f t="shared" si="12"/>
        <v>0.0199388030090388</v>
      </c>
      <c r="AG100" s="68" t="s">
        <v>88</v>
      </c>
      <c r="AH100" s="68" t="s">
        <v>23</v>
      </c>
      <c r="AL100" s="68" t="s">
        <v>86</v>
      </c>
      <c r="AM100" s="68" t="str">
        <f t="shared" si="13"/>
        <v>AGR_MOT</v>
      </c>
      <c r="AN100" s="68" t="str">
        <f t="shared" si="13"/>
        <v>SH16_17</v>
      </c>
      <c r="AO100" s="68">
        <f t="shared" si="14"/>
        <v>0.0204205397465977</v>
      </c>
      <c r="AP100" s="68" t="s">
        <v>88</v>
      </c>
      <c r="AQ100" s="68" t="s">
        <v>20</v>
      </c>
      <c r="AU100" s="68" t="s">
        <v>86</v>
      </c>
      <c r="AV100" s="68" t="str">
        <f t="shared" si="15"/>
        <v>AGR_MOT</v>
      </c>
      <c r="AW100" s="68" t="str">
        <f t="shared" si="15"/>
        <v>SH16_17</v>
      </c>
      <c r="AX100" s="68">
        <f t="shared" si="16"/>
        <v>0.0237104459107458</v>
      </c>
      <c r="AY100" s="68" t="s">
        <v>88</v>
      </c>
      <c r="AZ100" s="68" t="s">
        <v>19</v>
      </c>
      <c r="BD100" s="68" t="s">
        <v>86</v>
      </c>
      <c r="BE100" s="68" t="str">
        <f t="shared" si="17"/>
        <v>AGR_MOT</v>
      </c>
      <c r="BF100" s="68" t="str">
        <f t="shared" si="17"/>
        <v>SH16_17</v>
      </c>
      <c r="BG100" s="68">
        <f t="shared" si="21"/>
        <v>0.0204205397465977</v>
      </c>
      <c r="BH100" s="68" t="s">
        <v>88</v>
      </c>
      <c r="BI100" s="68" t="s">
        <v>21</v>
      </c>
      <c r="BM100" s="68" t="s">
        <v>86</v>
      </c>
      <c r="BN100" s="68" t="str">
        <f t="shared" si="18"/>
        <v>AGR_MOT</v>
      </c>
      <c r="BO100" s="68" t="str">
        <f t="shared" si="18"/>
        <v>SH16_17</v>
      </c>
      <c r="BP100" s="68">
        <f t="shared" si="19"/>
        <v>0.0237104459107458</v>
      </c>
      <c r="BQ100" s="68" t="s">
        <v>88</v>
      </c>
      <c r="BR100" s="68" t="s">
        <v>18</v>
      </c>
    </row>
    <row r="101" spans="2:70">
      <c r="B101" s="54"/>
      <c r="C101" s="45"/>
      <c r="D101" s="57"/>
      <c r="E101" s="57"/>
      <c r="F101" s="54"/>
      <c r="G101" s="45"/>
      <c r="H101" s="45"/>
      <c r="K101" s="68" t="s">
        <v>86</v>
      </c>
      <c r="L101" s="68" t="str">
        <f t="shared" si="20"/>
        <v>AGR_MOT</v>
      </c>
      <c r="M101" s="68" t="s">
        <v>140</v>
      </c>
      <c r="N101" s="68">
        <f t="shared" si="8"/>
        <v>0.0217388347288327</v>
      </c>
      <c r="O101" s="68" t="s">
        <v>88</v>
      </c>
      <c r="P101" s="68" t="s">
        <v>22</v>
      </c>
      <c r="T101" s="68" t="s">
        <v>86</v>
      </c>
      <c r="U101" s="68" t="str">
        <f t="shared" si="9"/>
        <v>AGR_MOT</v>
      </c>
      <c r="V101" s="68" t="str">
        <f t="shared" si="9"/>
        <v>SH18_19</v>
      </c>
      <c r="W101" s="68">
        <f t="shared" si="10"/>
        <v>0.0189293212414044</v>
      </c>
      <c r="X101" s="68" t="s">
        <v>88</v>
      </c>
      <c r="Y101" s="68" t="s">
        <v>17</v>
      </c>
      <c r="AC101" s="68" t="s">
        <v>86</v>
      </c>
      <c r="AD101" s="68" t="str">
        <f t="shared" si="11"/>
        <v>AGR_MOT</v>
      </c>
      <c r="AE101" s="68" t="str">
        <f t="shared" si="11"/>
        <v>SH18_19</v>
      </c>
      <c r="AF101" s="68">
        <f t="shared" si="12"/>
        <v>0.0205951831792654</v>
      </c>
      <c r="AG101" s="68" t="s">
        <v>88</v>
      </c>
      <c r="AH101" s="68" t="s">
        <v>23</v>
      </c>
      <c r="AL101" s="68" t="s">
        <v>86</v>
      </c>
      <c r="AM101" s="68" t="str">
        <f t="shared" si="13"/>
        <v>AGR_MOT</v>
      </c>
      <c r="AN101" s="68" t="str">
        <f t="shared" si="13"/>
        <v>SH18_19</v>
      </c>
      <c r="AO101" s="68">
        <f t="shared" si="14"/>
        <v>0.0206910653610991</v>
      </c>
      <c r="AP101" s="68" t="s">
        <v>88</v>
      </c>
      <c r="AQ101" s="68" t="s">
        <v>20</v>
      </c>
      <c r="AU101" s="68" t="s">
        <v>86</v>
      </c>
      <c r="AV101" s="68" t="str">
        <f t="shared" si="15"/>
        <v>AGR_MOT</v>
      </c>
      <c r="AW101" s="68" t="str">
        <f t="shared" si="15"/>
        <v>SH18_19</v>
      </c>
      <c r="AX101" s="68">
        <f t="shared" si="16"/>
        <v>0.0239937611707896</v>
      </c>
      <c r="AY101" s="68" t="s">
        <v>88</v>
      </c>
      <c r="AZ101" s="68" t="s">
        <v>19</v>
      </c>
      <c r="BD101" s="68" t="s">
        <v>86</v>
      </c>
      <c r="BE101" s="68" t="str">
        <f t="shared" si="17"/>
        <v>AGR_MOT</v>
      </c>
      <c r="BF101" s="68" t="str">
        <f t="shared" si="17"/>
        <v>SH18_19</v>
      </c>
      <c r="BG101" s="68">
        <f t="shared" si="21"/>
        <v>0.0206910653610991</v>
      </c>
      <c r="BH101" s="68" t="s">
        <v>88</v>
      </c>
      <c r="BI101" s="68" t="s">
        <v>21</v>
      </c>
      <c r="BM101" s="68" t="s">
        <v>86</v>
      </c>
      <c r="BN101" s="68" t="str">
        <f t="shared" si="18"/>
        <v>AGR_MOT</v>
      </c>
      <c r="BO101" s="68" t="str">
        <f t="shared" si="18"/>
        <v>SH18_19</v>
      </c>
      <c r="BP101" s="68">
        <f t="shared" si="19"/>
        <v>0.0239937611707896</v>
      </c>
      <c r="BQ101" s="68" t="s">
        <v>88</v>
      </c>
      <c r="BR101" s="68" t="s">
        <v>18</v>
      </c>
    </row>
    <row r="102" spans="2:70">
      <c r="B102" s="54"/>
      <c r="C102" s="45"/>
      <c r="D102" s="57"/>
      <c r="E102" s="57"/>
      <c r="F102" s="54"/>
      <c r="G102" s="45"/>
      <c r="H102" s="45"/>
      <c r="K102" s="68" t="s">
        <v>86</v>
      </c>
      <c r="L102" s="68" t="str">
        <f t="shared" si="20"/>
        <v>AGR_MOT</v>
      </c>
      <c r="M102" s="68" t="s">
        <v>141</v>
      </c>
      <c r="N102" s="68">
        <f t="shared" si="8"/>
        <v>0.0219554256218374</v>
      </c>
      <c r="O102" s="68" t="s">
        <v>88</v>
      </c>
      <c r="P102" s="68" t="s">
        <v>22</v>
      </c>
      <c r="T102" s="68" t="s">
        <v>86</v>
      </c>
      <c r="U102" s="68" t="str">
        <f t="shared" si="9"/>
        <v>AGR_MOT</v>
      </c>
      <c r="V102" s="68" t="str">
        <f t="shared" si="9"/>
        <v>SH20_21</v>
      </c>
      <c r="W102" s="68">
        <f t="shared" si="10"/>
        <v>0.0190946892738074</v>
      </c>
      <c r="X102" s="68" t="s">
        <v>88</v>
      </c>
      <c r="Y102" s="68" t="s">
        <v>17</v>
      </c>
      <c r="AC102" s="68" t="s">
        <v>86</v>
      </c>
      <c r="AD102" s="68" t="str">
        <f t="shared" si="11"/>
        <v>AGR_MOT</v>
      </c>
      <c r="AE102" s="68" t="str">
        <f t="shared" si="11"/>
        <v>SH20_21</v>
      </c>
      <c r="AF102" s="68">
        <f t="shared" si="12"/>
        <v>0.0207273778877354</v>
      </c>
      <c r="AG102" s="68" t="s">
        <v>88</v>
      </c>
      <c r="AH102" s="68" t="s">
        <v>23</v>
      </c>
      <c r="AL102" s="68" t="s">
        <v>86</v>
      </c>
      <c r="AM102" s="68" t="str">
        <f t="shared" si="13"/>
        <v>AGR_MOT</v>
      </c>
      <c r="AN102" s="68" t="str">
        <f t="shared" si="13"/>
        <v>SH20_21</v>
      </c>
      <c r="AO102" s="68">
        <f t="shared" si="14"/>
        <v>0.0209631637065674</v>
      </c>
      <c r="AP102" s="68" t="s">
        <v>88</v>
      </c>
      <c r="AQ102" s="68" t="s">
        <v>20</v>
      </c>
      <c r="AU102" s="68" t="s">
        <v>86</v>
      </c>
      <c r="AV102" s="68" t="str">
        <f t="shared" si="15"/>
        <v>AGR_MOT</v>
      </c>
      <c r="AW102" s="68" t="str">
        <f t="shared" si="15"/>
        <v>SH20_21</v>
      </c>
      <c r="AX102" s="68">
        <f t="shared" si="16"/>
        <v>0.0244748252753431</v>
      </c>
      <c r="AY102" s="68" t="s">
        <v>88</v>
      </c>
      <c r="AZ102" s="68" t="s">
        <v>19</v>
      </c>
      <c r="BD102" s="68" t="s">
        <v>86</v>
      </c>
      <c r="BE102" s="68" t="str">
        <f t="shared" si="17"/>
        <v>AGR_MOT</v>
      </c>
      <c r="BF102" s="68" t="str">
        <f t="shared" si="17"/>
        <v>SH20_21</v>
      </c>
      <c r="BG102" s="68">
        <f t="shared" si="21"/>
        <v>0.0209631637065674</v>
      </c>
      <c r="BH102" s="68" t="s">
        <v>88</v>
      </c>
      <c r="BI102" s="68" t="s">
        <v>21</v>
      </c>
      <c r="BM102" s="68" t="s">
        <v>86</v>
      </c>
      <c r="BN102" s="68" t="str">
        <f t="shared" si="18"/>
        <v>AGR_MOT</v>
      </c>
      <c r="BO102" s="68" t="str">
        <f t="shared" si="18"/>
        <v>SH20_21</v>
      </c>
      <c r="BP102" s="68">
        <f t="shared" si="19"/>
        <v>0.0244748252753431</v>
      </c>
      <c r="BQ102" s="68" t="s">
        <v>88</v>
      </c>
      <c r="BR102" s="68" t="s">
        <v>18</v>
      </c>
    </row>
    <row r="103" spans="2:70">
      <c r="B103" s="54"/>
      <c r="C103" s="45"/>
      <c r="D103" s="57"/>
      <c r="E103" s="57"/>
      <c r="F103" s="54"/>
      <c r="G103" s="45"/>
      <c r="H103" s="45"/>
      <c r="K103" s="69" t="s">
        <v>86</v>
      </c>
      <c r="L103" s="68" t="str">
        <f t="shared" si="20"/>
        <v>AGR_MOT</v>
      </c>
      <c r="M103" s="68" t="s">
        <v>142</v>
      </c>
      <c r="N103" s="68">
        <f t="shared" si="8"/>
        <v>0.0221215642248193</v>
      </c>
      <c r="O103" s="68" t="s">
        <v>88</v>
      </c>
      <c r="P103" s="68" t="s">
        <v>22</v>
      </c>
      <c r="T103" s="68" t="s">
        <v>86</v>
      </c>
      <c r="U103" s="68" t="str">
        <f t="shared" si="9"/>
        <v>AGR_MOT</v>
      </c>
      <c r="V103" s="68" t="str">
        <f t="shared" si="9"/>
        <v>SH22_23</v>
      </c>
      <c r="W103" s="68">
        <f t="shared" si="10"/>
        <v>0.0183466180817403</v>
      </c>
      <c r="X103" s="68" t="s">
        <v>88</v>
      </c>
      <c r="Y103" s="68" t="s">
        <v>17</v>
      </c>
      <c r="AC103" s="68" t="s">
        <v>86</v>
      </c>
      <c r="AD103" s="68" t="str">
        <f t="shared" si="11"/>
        <v>AGR_MOT</v>
      </c>
      <c r="AE103" s="68" t="str">
        <f t="shared" si="11"/>
        <v>SH22_23</v>
      </c>
      <c r="AF103" s="68">
        <f t="shared" si="12"/>
        <v>0.0207157550987243</v>
      </c>
      <c r="AG103" s="68" t="s">
        <v>88</v>
      </c>
      <c r="AH103" s="68" t="s">
        <v>23</v>
      </c>
      <c r="AL103" s="68" t="s">
        <v>86</v>
      </c>
      <c r="AM103" s="68" t="str">
        <f t="shared" si="13"/>
        <v>AGR_MOT</v>
      </c>
      <c r="AN103" s="68" t="str">
        <f t="shared" si="13"/>
        <v>SH22_23</v>
      </c>
      <c r="AO103" s="68">
        <f t="shared" si="14"/>
        <v>0.02077782488644</v>
      </c>
      <c r="AP103" s="68" t="s">
        <v>88</v>
      </c>
      <c r="AQ103" s="68" t="s">
        <v>20</v>
      </c>
      <c r="AU103" s="68" t="s">
        <v>86</v>
      </c>
      <c r="AV103" s="68" t="str">
        <f t="shared" si="15"/>
        <v>AGR_MOT</v>
      </c>
      <c r="AW103" s="68" t="str">
        <f t="shared" si="15"/>
        <v>SH22_23</v>
      </c>
      <c r="AX103" s="68">
        <f t="shared" si="16"/>
        <v>0.0241373966840562</v>
      </c>
      <c r="AY103" s="68" t="s">
        <v>88</v>
      </c>
      <c r="AZ103" s="68" t="s">
        <v>19</v>
      </c>
      <c r="BD103" s="68" t="s">
        <v>86</v>
      </c>
      <c r="BE103" s="68" t="str">
        <f t="shared" si="17"/>
        <v>AGR_MOT</v>
      </c>
      <c r="BF103" s="68" t="str">
        <f t="shared" si="17"/>
        <v>SH22_23</v>
      </c>
      <c r="BG103" s="68">
        <f t="shared" si="21"/>
        <v>0.02077782488644</v>
      </c>
      <c r="BH103" s="68" t="s">
        <v>88</v>
      </c>
      <c r="BI103" s="68" t="s">
        <v>21</v>
      </c>
      <c r="BM103" s="68" t="s">
        <v>86</v>
      </c>
      <c r="BN103" s="68" t="str">
        <f t="shared" si="18"/>
        <v>AGR_MOT</v>
      </c>
      <c r="BO103" s="68" t="str">
        <f t="shared" si="18"/>
        <v>SH22_23</v>
      </c>
      <c r="BP103" s="68">
        <f t="shared" si="19"/>
        <v>0.0241373966840562</v>
      </c>
      <c r="BQ103" s="68" t="s">
        <v>88</v>
      </c>
      <c r="BR103" s="68" t="s">
        <v>18</v>
      </c>
    </row>
    <row r="104" spans="2:70">
      <c r="B104" s="54"/>
      <c r="C104" s="45"/>
      <c r="D104" s="57"/>
      <c r="E104" s="57"/>
      <c r="F104" s="54"/>
      <c r="G104" s="45"/>
      <c r="H104" s="45"/>
      <c r="K104" s="68" t="s">
        <v>86</v>
      </c>
      <c r="L104" s="68" t="str">
        <f t="shared" si="20"/>
        <v>AGR_MOT</v>
      </c>
      <c r="M104" s="68" t="s">
        <v>143</v>
      </c>
      <c r="N104" s="68">
        <f t="shared" si="8"/>
        <v>0.0213934931755858</v>
      </c>
      <c r="O104" s="68" t="s">
        <v>88</v>
      </c>
      <c r="P104" s="68" t="s">
        <v>22</v>
      </c>
      <c r="T104" s="68" t="s">
        <v>86</v>
      </c>
      <c r="U104" s="68" t="str">
        <f t="shared" si="9"/>
        <v>AGR_MOT</v>
      </c>
      <c r="V104" s="68" t="str">
        <f t="shared" si="9"/>
        <v>FH0_1</v>
      </c>
      <c r="W104" s="68">
        <f t="shared" si="10"/>
        <v>0.0189900151087194</v>
      </c>
      <c r="X104" s="68" t="s">
        <v>88</v>
      </c>
      <c r="Y104" s="68" t="s">
        <v>17</v>
      </c>
      <c r="AC104" s="68" t="s">
        <v>86</v>
      </c>
      <c r="AD104" s="68" t="str">
        <f t="shared" si="11"/>
        <v>AGR_MOT</v>
      </c>
      <c r="AE104" s="68" t="str">
        <f t="shared" si="11"/>
        <v>FH0_1</v>
      </c>
      <c r="AF104" s="68">
        <f t="shared" si="12"/>
        <v>0.0225377088372482</v>
      </c>
      <c r="AG104" s="68" t="s">
        <v>88</v>
      </c>
      <c r="AH104" s="68" t="s">
        <v>23</v>
      </c>
      <c r="AL104" s="68" t="s">
        <v>86</v>
      </c>
      <c r="AM104" s="68" t="str">
        <f t="shared" si="13"/>
        <v>AGR_MOT</v>
      </c>
      <c r="AN104" s="68" t="str">
        <f t="shared" si="13"/>
        <v>FH0_1</v>
      </c>
      <c r="AO104" s="68">
        <f t="shared" si="14"/>
        <v>0.02082812933826</v>
      </c>
      <c r="AP104" s="68" t="s">
        <v>88</v>
      </c>
      <c r="AQ104" s="68" t="s">
        <v>20</v>
      </c>
      <c r="AU104" s="68" t="s">
        <v>86</v>
      </c>
      <c r="AV104" s="68" t="str">
        <f t="shared" si="15"/>
        <v>AGR_MOT</v>
      </c>
      <c r="AW104" s="68" t="str">
        <f t="shared" si="15"/>
        <v>FH0_1</v>
      </c>
      <c r="AX104" s="68">
        <f t="shared" si="16"/>
        <v>0.0222158485714042</v>
      </c>
      <c r="AY104" s="68" t="s">
        <v>88</v>
      </c>
      <c r="AZ104" s="68" t="s">
        <v>19</v>
      </c>
      <c r="BD104" s="68" t="s">
        <v>86</v>
      </c>
      <c r="BE104" s="68" t="str">
        <f t="shared" si="17"/>
        <v>AGR_MOT</v>
      </c>
      <c r="BF104" s="68" t="str">
        <f t="shared" si="17"/>
        <v>FH0_1</v>
      </c>
      <c r="BG104" s="68">
        <f t="shared" si="21"/>
        <v>0.02082812933826</v>
      </c>
      <c r="BH104" s="68" t="s">
        <v>88</v>
      </c>
      <c r="BI104" s="68" t="s">
        <v>21</v>
      </c>
      <c r="BM104" s="68" t="s">
        <v>86</v>
      </c>
      <c r="BN104" s="68" t="str">
        <f t="shared" si="18"/>
        <v>AGR_MOT</v>
      </c>
      <c r="BO104" s="68" t="str">
        <f t="shared" si="18"/>
        <v>FH0_1</v>
      </c>
      <c r="BP104" s="68">
        <f t="shared" si="19"/>
        <v>0.0222158485714042</v>
      </c>
      <c r="BQ104" s="68" t="s">
        <v>88</v>
      </c>
      <c r="BR104" s="68" t="s">
        <v>18</v>
      </c>
    </row>
    <row r="105" spans="2:70">
      <c r="B105" s="54"/>
      <c r="C105" s="45"/>
      <c r="D105" s="57"/>
      <c r="E105" s="57"/>
      <c r="F105" s="54"/>
      <c r="G105" s="45"/>
      <c r="H105" s="45"/>
      <c r="K105" s="68" t="s">
        <v>86</v>
      </c>
      <c r="L105" s="68" t="str">
        <f t="shared" si="20"/>
        <v>AGR_MOT</v>
      </c>
      <c r="M105" s="68" t="s">
        <v>144</v>
      </c>
      <c r="N105" s="68">
        <f t="shared" si="8"/>
        <v>0.02102967448633</v>
      </c>
      <c r="O105" s="68" t="s">
        <v>88</v>
      </c>
      <c r="P105" s="68" t="s">
        <v>22</v>
      </c>
      <c r="T105" s="68" t="s">
        <v>86</v>
      </c>
      <c r="U105" s="68" t="str">
        <f t="shared" si="9"/>
        <v>AGR_MOT</v>
      </c>
      <c r="V105" s="68" t="str">
        <f t="shared" si="9"/>
        <v>FH2_3</v>
      </c>
      <c r="W105" s="68">
        <f t="shared" si="10"/>
        <v>0.0166572327084534</v>
      </c>
      <c r="X105" s="68" t="s">
        <v>88</v>
      </c>
      <c r="Y105" s="68" t="s">
        <v>17</v>
      </c>
      <c r="AC105" s="68" t="s">
        <v>86</v>
      </c>
      <c r="AD105" s="68" t="str">
        <f t="shared" si="11"/>
        <v>AGR_MOT</v>
      </c>
      <c r="AE105" s="68" t="str">
        <f t="shared" si="11"/>
        <v>FH2_3</v>
      </c>
      <c r="AF105" s="68">
        <f t="shared" si="12"/>
        <v>0.022471121655479</v>
      </c>
      <c r="AG105" s="68" t="s">
        <v>88</v>
      </c>
      <c r="AH105" s="68" t="s">
        <v>23</v>
      </c>
      <c r="AL105" s="68" t="s">
        <v>86</v>
      </c>
      <c r="AM105" s="68" t="str">
        <f t="shared" si="13"/>
        <v>AGR_MOT</v>
      </c>
      <c r="AN105" s="68" t="str">
        <f t="shared" si="13"/>
        <v>FH2_3</v>
      </c>
      <c r="AO105" s="68">
        <f t="shared" si="14"/>
        <v>0.0196922594663782</v>
      </c>
      <c r="AP105" s="68" t="s">
        <v>88</v>
      </c>
      <c r="AQ105" s="68" t="s">
        <v>20</v>
      </c>
      <c r="AU105" s="68" t="s">
        <v>86</v>
      </c>
      <c r="AV105" s="68" t="str">
        <f t="shared" si="15"/>
        <v>AGR_MOT</v>
      </c>
      <c r="AW105" s="68" t="str">
        <f t="shared" si="15"/>
        <v>FH2_3</v>
      </c>
      <c r="AX105" s="68">
        <f t="shared" si="16"/>
        <v>0.0200672016482474</v>
      </c>
      <c r="AY105" s="68" t="s">
        <v>88</v>
      </c>
      <c r="AZ105" s="68" t="s">
        <v>19</v>
      </c>
      <c r="BD105" s="68" t="s">
        <v>86</v>
      </c>
      <c r="BE105" s="68" t="str">
        <f t="shared" si="17"/>
        <v>AGR_MOT</v>
      </c>
      <c r="BF105" s="68" t="str">
        <f t="shared" si="17"/>
        <v>FH2_3</v>
      </c>
      <c r="BG105" s="68">
        <f t="shared" si="21"/>
        <v>0.0196922594663782</v>
      </c>
      <c r="BH105" s="68" t="s">
        <v>88</v>
      </c>
      <c r="BI105" s="68" t="s">
        <v>21</v>
      </c>
      <c r="BM105" s="68" t="s">
        <v>86</v>
      </c>
      <c r="BN105" s="68" t="str">
        <f t="shared" si="18"/>
        <v>AGR_MOT</v>
      </c>
      <c r="BO105" s="68" t="str">
        <f t="shared" si="18"/>
        <v>FH2_3</v>
      </c>
      <c r="BP105" s="68">
        <f t="shared" si="19"/>
        <v>0.0200672016482474</v>
      </c>
      <c r="BQ105" s="68" t="s">
        <v>88</v>
      </c>
      <c r="BR105" s="68" t="s">
        <v>18</v>
      </c>
    </row>
    <row r="106" spans="2:70">
      <c r="B106" s="54"/>
      <c r="C106" s="45"/>
      <c r="D106" s="57"/>
      <c r="E106" s="57"/>
      <c r="F106" s="54"/>
      <c r="G106" s="45"/>
      <c r="H106" s="45"/>
      <c r="K106" s="68" t="s">
        <v>86</v>
      </c>
      <c r="L106" s="68" t="str">
        <f t="shared" si="20"/>
        <v>AGR_MOT</v>
      </c>
      <c r="M106" s="68" t="s">
        <v>145</v>
      </c>
      <c r="N106" s="68">
        <f t="shared" si="8"/>
        <v>0.0201116701113584</v>
      </c>
      <c r="O106" s="68" t="s">
        <v>88</v>
      </c>
      <c r="P106" s="68" t="s">
        <v>22</v>
      </c>
      <c r="T106" s="68" t="s">
        <v>86</v>
      </c>
      <c r="U106" s="68" t="str">
        <f t="shared" si="9"/>
        <v>AGR_MOT</v>
      </c>
      <c r="V106" s="68" t="str">
        <f t="shared" si="9"/>
        <v>FH4_5</v>
      </c>
      <c r="W106" s="68">
        <f t="shared" si="10"/>
        <v>0.0158290452354489</v>
      </c>
      <c r="X106" s="68" t="s">
        <v>88</v>
      </c>
      <c r="Y106" s="68" t="s">
        <v>17</v>
      </c>
      <c r="AC106" s="68" t="s">
        <v>86</v>
      </c>
      <c r="AD106" s="68" t="str">
        <f t="shared" si="11"/>
        <v>AGR_MOT</v>
      </c>
      <c r="AE106" s="68" t="str">
        <f t="shared" si="11"/>
        <v>FH4_5</v>
      </c>
      <c r="AF106" s="68">
        <f t="shared" si="12"/>
        <v>0.0209246883499341</v>
      </c>
      <c r="AG106" s="68" t="s">
        <v>88</v>
      </c>
      <c r="AH106" s="68" t="s">
        <v>23</v>
      </c>
      <c r="AL106" s="68" t="s">
        <v>86</v>
      </c>
      <c r="AM106" s="68" t="str">
        <f t="shared" si="13"/>
        <v>AGR_MOT</v>
      </c>
      <c r="AN106" s="68" t="str">
        <f t="shared" si="13"/>
        <v>FH4_5</v>
      </c>
      <c r="AO106" s="68">
        <f t="shared" si="14"/>
        <v>0.0185404013701219</v>
      </c>
      <c r="AP106" s="68" t="s">
        <v>88</v>
      </c>
      <c r="AQ106" s="68" t="s">
        <v>20</v>
      </c>
      <c r="AU106" s="68" t="s">
        <v>86</v>
      </c>
      <c r="AV106" s="68" t="str">
        <f t="shared" si="15"/>
        <v>AGR_MOT</v>
      </c>
      <c r="AW106" s="68" t="str">
        <f t="shared" si="15"/>
        <v>FH4_5</v>
      </c>
      <c r="AX106" s="68">
        <f t="shared" si="16"/>
        <v>0.0177877243294525</v>
      </c>
      <c r="AY106" s="68" t="s">
        <v>88</v>
      </c>
      <c r="AZ106" s="68" t="s">
        <v>19</v>
      </c>
      <c r="BD106" s="68" t="s">
        <v>86</v>
      </c>
      <c r="BE106" s="68" t="str">
        <f t="shared" si="17"/>
        <v>AGR_MOT</v>
      </c>
      <c r="BF106" s="68" t="str">
        <f t="shared" si="17"/>
        <v>FH4_5</v>
      </c>
      <c r="BG106" s="68">
        <f t="shared" si="21"/>
        <v>0.0185404013701219</v>
      </c>
      <c r="BH106" s="68" t="s">
        <v>88</v>
      </c>
      <c r="BI106" s="68" t="s">
        <v>21</v>
      </c>
      <c r="BM106" s="68" t="s">
        <v>86</v>
      </c>
      <c r="BN106" s="68" t="str">
        <f t="shared" si="18"/>
        <v>AGR_MOT</v>
      </c>
      <c r="BO106" s="68" t="str">
        <f t="shared" si="18"/>
        <v>FH4_5</v>
      </c>
      <c r="BP106" s="68">
        <f t="shared" si="19"/>
        <v>0.0177877243294525</v>
      </c>
      <c r="BQ106" s="68" t="s">
        <v>88</v>
      </c>
      <c r="BR106" s="68" t="s">
        <v>18</v>
      </c>
    </row>
    <row r="107" spans="2:70">
      <c r="B107" s="54"/>
      <c r="C107" s="45"/>
      <c r="D107" s="57"/>
      <c r="E107" s="57"/>
      <c r="F107" s="54"/>
      <c r="G107" s="45"/>
      <c r="H107" s="45"/>
      <c r="K107" s="69" t="s">
        <v>86</v>
      </c>
      <c r="L107" s="68" t="str">
        <f t="shared" si="20"/>
        <v>AGR_MOT</v>
      </c>
      <c r="M107" s="68" t="s">
        <v>146</v>
      </c>
      <c r="N107" s="68">
        <f t="shared" si="8"/>
        <v>0.0192099222047578</v>
      </c>
      <c r="O107" s="68" t="s">
        <v>88</v>
      </c>
      <c r="P107" s="68" t="s">
        <v>22</v>
      </c>
      <c r="T107" s="68" t="s">
        <v>86</v>
      </c>
      <c r="U107" s="68" t="str">
        <f t="shared" si="9"/>
        <v>AGR_MOT</v>
      </c>
      <c r="V107" s="68" t="str">
        <f t="shared" si="9"/>
        <v>FH6_7</v>
      </c>
      <c r="W107" s="68">
        <f t="shared" si="10"/>
        <v>0.0159024621248745</v>
      </c>
      <c r="X107" s="68" t="s">
        <v>88</v>
      </c>
      <c r="Y107" s="68" t="s">
        <v>17</v>
      </c>
      <c r="AC107" s="68" t="s">
        <v>86</v>
      </c>
      <c r="AD107" s="68" t="str">
        <f t="shared" si="11"/>
        <v>AGR_MOT</v>
      </c>
      <c r="AE107" s="68" t="str">
        <f t="shared" si="11"/>
        <v>FH6_7</v>
      </c>
      <c r="AF107" s="68">
        <f t="shared" si="12"/>
        <v>0.0184080758697192</v>
      </c>
      <c r="AG107" s="68" t="s">
        <v>88</v>
      </c>
      <c r="AH107" s="68" t="s">
        <v>23</v>
      </c>
      <c r="AL107" s="68" t="s">
        <v>86</v>
      </c>
      <c r="AM107" s="68" t="str">
        <f t="shared" si="13"/>
        <v>AGR_MOT</v>
      </c>
      <c r="AN107" s="68" t="str">
        <f t="shared" si="13"/>
        <v>FH6_7</v>
      </c>
      <c r="AO107" s="68">
        <f t="shared" si="14"/>
        <v>0.0175903530927638</v>
      </c>
      <c r="AP107" s="68" t="s">
        <v>88</v>
      </c>
      <c r="AQ107" s="68" t="s">
        <v>20</v>
      </c>
      <c r="AU107" s="68" t="s">
        <v>86</v>
      </c>
      <c r="AV107" s="68" t="str">
        <f t="shared" si="15"/>
        <v>AGR_MOT</v>
      </c>
      <c r="AW107" s="68" t="str">
        <f t="shared" si="15"/>
        <v>FH6_7</v>
      </c>
      <c r="AX107" s="68">
        <f t="shared" si="16"/>
        <v>0.0165945078402487</v>
      </c>
      <c r="AY107" s="68" t="s">
        <v>88</v>
      </c>
      <c r="AZ107" s="68" t="s">
        <v>19</v>
      </c>
      <c r="BD107" s="68" t="s">
        <v>86</v>
      </c>
      <c r="BE107" s="68" t="str">
        <f t="shared" si="17"/>
        <v>AGR_MOT</v>
      </c>
      <c r="BF107" s="68" t="str">
        <f t="shared" si="17"/>
        <v>FH6_7</v>
      </c>
      <c r="BG107" s="68">
        <f t="shared" si="21"/>
        <v>0.0175903530927638</v>
      </c>
      <c r="BH107" s="68" t="s">
        <v>88</v>
      </c>
      <c r="BI107" s="68" t="s">
        <v>21</v>
      </c>
      <c r="BM107" s="68" t="s">
        <v>86</v>
      </c>
      <c r="BN107" s="68" t="str">
        <f t="shared" si="18"/>
        <v>AGR_MOT</v>
      </c>
      <c r="BO107" s="68" t="str">
        <f t="shared" si="18"/>
        <v>FH6_7</v>
      </c>
      <c r="BP107" s="68">
        <f t="shared" si="19"/>
        <v>0.0165945078402487</v>
      </c>
      <c r="BQ107" s="68" t="s">
        <v>88</v>
      </c>
      <c r="BR107" s="68" t="s">
        <v>18</v>
      </c>
    </row>
    <row r="108" spans="2:70">
      <c r="B108" s="54"/>
      <c r="C108" s="45"/>
      <c r="D108" s="57"/>
      <c r="E108" s="57"/>
      <c r="F108" s="54"/>
      <c r="G108" s="45"/>
      <c r="H108" s="45"/>
      <c r="K108" s="68" t="s">
        <v>86</v>
      </c>
      <c r="L108" s="68" t="str">
        <f t="shared" si="20"/>
        <v>AGR_MOT</v>
      </c>
      <c r="M108" s="68" t="s">
        <v>147</v>
      </c>
      <c r="N108" s="68">
        <f t="shared" si="8"/>
        <v>0.018841834190357</v>
      </c>
      <c r="O108" s="68" t="s">
        <v>88</v>
      </c>
      <c r="P108" s="68" t="s">
        <v>22</v>
      </c>
      <c r="T108" s="68" t="s">
        <v>86</v>
      </c>
      <c r="U108" s="68" t="str">
        <f t="shared" si="9"/>
        <v>AGR_MOT</v>
      </c>
      <c r="V108" s="68" t="str">
        <f t="shared" si="9"/>
        <v>FH8_9</v>
      </c>
      <c r="W108" s="68">
        <f t="shared" si="10"/>
        <v>0.0171052366659126</v>
      </c>
      <c r="X108" s="68" t="s">
        <v>88</v>
      </c>
      <c r="Y108" s="68" t="s">
        <v>17</v>
      </c>
      <c r="AC108" s="68" t="s">
        <v>86</v>
      </c>
      <c r="AD108" s="68" t="str">
        <f t="shared" si="11"/>
        <v>AGR_MOT</v>
      </c>
      <c r="AE108" s="68" t="str">
        <f t="shared" si="11"/>
        <v>FH8_9</v>
      </c>
      <c r="AF108" s="68">
        <f t="shared" si="12"/>
        <v>0.0169703204195258</v>
      </c>
      <c r="AG108" s="68" t="s">
        <v>88</v>
      </c>
      <c r="AH108" s="68" t="s">
        <v>23</v>
      </c>
      <c r="AL108" s="68" t="s">
        <v>86</v>
      </c>
      <c r="AM108" s="68" t="str">
        <f t="shared" si="13"/>
        <v>AGR_MOT</v>
      </c>
      <c r="AN108" s="68" t="str">
        <f t="shared" si="13"/>
        <v>FH8_9</v>
      </c>
      <c r="AO108" s="68">
        <f t="shared" si="14"/>
        <v>0.0174698671638847</v>
      </c>
      <c r="AP108" s="68" t="s">
        <v>88</v>
      </c>
      <c r="AQ108" s="68" t="s">
        <v>20</v>
      </c>
      <c r="AU108" s="68" t="s">
        <v>86</v>
      </c>
      <c r="AV108" s="68" t="str">
        <f t="shared" si="15"/>
        <v>AGR_MOT</v>
      </c>
      <c r="AW108" s="68" t="str">
        <f t="shared" si="15"/>
        <v>FH8_9</v>
      </c>
      <c r="AX108" s="68">
        <f t="shared" si="16"/>
        <v>0.0165122579121173</v>
      </c>
      <c r="AY108" s="68" t="s">
        <v>88</v>
      </c>
      <c r="AZ108" s="68" t="s">
        <v>19</v>
      </c>
      <c r="BD108" s="68" t="s">
        <v>86</v>
      </c>
      <c r="BE108" s="68" t="str">
        <f t="shared" si="17"/>
        <v>AGR_MOT</v>
      </c>
      <c r="BF108" s="68" t="str">
        <f t="shared" si="17"/>
        <v>FH8_9</v>
      </c>
      <c r="BG108" s="68">
        <f t="shared" si="21"/>
        <v>0.0174698671638847</v>
      </c>
      <c r="BH108" s="68" t="s">
        <v>88</v>
      </c>
      <c r="BI108" s="68" t="s">
        <v>21</v>
      </c>
      <c r="BM108" s="68" t="s">
        <v>86</v>
      </c>
      <c r="BN108" s="68" t="str">
        <f t="shared" si="18"/>
        <v>AGR_MOT</v>
      </c>
      <c r="BO108" s="68" t="str">
        <f t="shared" si="18"/>
        <v>FH8_9</v>
      </c>
      <c r="BP108" s="68">
        <f t="shared" si="19"/>
        <v>0.0165122579121173</v>
      </c>
      <c r="BQ108" s="68" t="s">
        <v>88</v>
      </c>
      <c r="BR108" s="68" t="s">
        <v>18</v>
      </c>
    </row>
    <row r="109" spans="2:70">
      <c r="B109" s="54"/>
      <c r="C109" s="45"/>
      <c r="D109" s="57"/>
      <c r="E109" s="57"/>
      <c r="F109" s="54"/>
      <c r="G109" s="45"/>
      <c r="H109" s="45"/>
      <c r="K109" s="68" t="s">
        <v>86</v>
      </c>
      <c r="L109" s="68" t="str">
        <f t="shared" si="20"/>
        <v>AGR_MOT</v>
      </c>
      <c r="M109" s="68" t="s">
        <v>148</v>
      </c>
      <c r="N109" s="68">
        <f t="shared" si="8"/>
        <v>0.0189356699331529</v>
      </c>
      <c r="O109" s="68" t="s">
        <v>88</v>
      </c>
      <c r="P109" s="68" t="s">
        <v>22</v>
      </c>
      <c r="T109" s="68" t="s">
        <v>86</v>
      </c>
      <c r="U109" s="68" t="str">
        <f t="shared" si="9"/>
        <v>AGR_MOT</v>
      </c>
      <c r="V109" s="68" t="str">
        <f t="shared" si="9"/>
        <v>FH10_11</v>
      </c>
      <c r="W109" s="68">
        <f t="shared" si="10"/>
        <v>0.0198225161188549</v>
      </c>
      <c r="X109" s="68" t="s">
        <v>88</v>
      </c>
      <c r="Y109" s="68" t="s">
        <v>17</v>
      </c>
      <c r="AC109" s="68" t="s">
        <v>86</v>
      </c>
      <c r="AD109" s="68" t="str">
        <f t="shared" si="11"/>
        <v>AGR_MOT</v>
      </c>
      <c r="AE109" s="68" t="str">
        <f t="shared" si="11"/>
        <v>FH10_11</v>
      </c>
      <c r="AF109" s="68">
        <f t="shared" si="12"/>
        <v>0.0166723480117681</v>
      </c>
      <c r="AG109" s="68" t="s">
        <v>88</v>
      </c>
      <c r="AH109" s="68" t="s">
        <v>23</v>
      </c>
      <c r="AL109" s="68" t="s">
        <v>86</v>
      </c>
      <c r="AM109" s="68" t="str">
        <f t="shared" si="13"/>
        <v>AGR_MOT</v>
      </c>
      <c r="AN109" s="68" t="str">
        <f t="shared" si="13"/>
        <v>FH10_11</v>
      </c>
      <c r="AO109" s="68">
        <f t="shared" si="14"/>
        <v>0.0185481158114173</v>
      </c>
      <c r="AP109" s="68" t="s">
        <v>88</v>
      </c>
      <c r="AQ109" s="68" t="s">
        <v>20</v>
      </c>
      <c r="AU109" s="68" t="s">
        <v>86</v>
      </c>
      <c r="AV109" s="68" t="str">
        <f t="shared" si="15"/>
        <v>AGR_MOT</v>
      </c>
      <c r="AW109" s="68" t="str">
        <f t="shared" si="15"/>
        <v>FH10_11</v>
      </c>
      <c r="AX109" s="68">
        <f t="shared" si="16"/>
        <v>0.0182536626877173</v>
      </c>
      <c r="AY109" s="68" t="s">
        <v>88</v>
      </c>
      <c r="AZ109" s="68" t="s">
        <v>19</v>
      </c>
      <c r="BD109" s="68" t="s">
        <v>86</v>
      </c>
      <c r="BE109" s="68" t="str">
        <f t="shared" si="17"/>
        <v>AGR_MOT</v>
      </c>
      <c r="BF109" s="68" t="str">
        <f t="shared" si="17"/>
        <v>FH10_11</v>
      </c>
      <c r="BG109" s="68">
        <f t="shared" si="21"/>
        <v>0.0185481158114173</v>
      </c>
      <c r="BH109" s="68" t="s">
        <v>88</v>
      </c>
      <c r="BI109" s="68" t="s">
        <v>21</v>
      </c>
      <c r="BM109" s="68" t="s">
        <v>86</v>
      </c>
      <c r="BN109" s="68" t="str">
        <f t="shared" si="18"/>
        <v>AGR_MOT</v>
      </c>
      <c r="BO109" s="68" t="str">
        <f t="shared" si="18"/>
        <v>FH10_11</v>
      </c>
      <c r="BP109" s="68">
        <f t="shared" si="19"/>
        <v>0.0182536626877173</v>
      </c>
      <c r="BQ109" s="68" t="s">
        <v>88</v>
      </c>
      <c r="BR109" s="68" t="s">
        <v>18</v>
      </c>
    </row>
    <row r="110" spans="2:70">
      <c r="B110" s="54"/>
      <c r="C110" s="45"/>
      <c r="D110" s="57"/>
      <c r="E110" s="57"/>
      <c r="F110" s="54"/>
      <c r="G110" s="45"/>
      <c r="H110" s="45"/>
      <c r="K110" s="68" t="s">
        <v>86</v>
      </c>
      <c r="L110" s="68" t="str">
        <f t="shared" si="20"/>
        <v>AGR_MOT</v>
      </c>
      <c r="M110" s="68" t="s">
        <v>149</v>
      </c>
      <c r="N110" s="68">
        <f t="shared" si="8"/>
        <v>0.0198847069007047</v>
      </c>
      <c r="O110" s="68" t="s">
        <v>88</v>
      </c>
      <c r="P110" s="68" t="s">
        <v>22</v>
      </c>
      <c r="T110" s="68" t="s">
        <v>86</v>
      </c>
      <c r="U110" s="68" t="str">
        <f t="shared" si="9"/>
        <v>AGR_MOT</v>
      </c>
      <c r="V110" s="68" t="str">
        <f t="shared" si="9"/>
        <v>FH12_13</v>
      </c>
      <c r="W110" s="68">
        <f t="shared" si="10"/>
        <v>0.0205767152130325</v>
      </c>
      <c r="X110" s="68" t="s">
        <v>88</v>
      </c>
      <c r="Y110" s="68" t="s">
        <v>17</v>
      </c>
      <c r="AC110" s="68" t="s">
        <v>86</v>
      </c>
      <c r="AD110" s="68" t="str">
        <f t="shared" si="11"/>
        <v>AGR_MOT</v>
      </c>
      <c r="AE110" s="68" t="str">
        <f t="shared" si="11"/>
        <v>FH12_13</v>
      </c>
      <c r="AF110" s="68">
        <f t="shared" si="12"/>
        <v>0.0178993947669431</v>
      </c>
      <c r="AG110" s="68" t="s">
        <v>88</v>
      </c>
      <c r="AH110" s="68" t="s">
        <v>23</v>
      </c>
      <c r="AL110" s="68" t="s">
        <v>86</v>
      </c>
      <c r="AM110" s="68" t="str">
        <f t="shared" si="13"/>
        <v>AGR_MOT</v>
      </c>
      <c r="AN110" s="68" t="str">
        <f t="shared" si="13"/>
        <v>FH12_13</v>
      </c>
      <c r="AO110" s="68">
        <f t="shared" si="14"/>
        <v>0.0197346377775574</v>
      </c>
      <c r="AP110" s="68" t="s">
        <v>88</v>
      </c>
      <c r="AQ110" s="68" t="s">
        <v>20</v>
      </c>
      <c r="AU110" s="68" t="s">
        <v>86</v>
      </c>
      <c r="AV110" s="68" t="str">
        <f t="shared" si="15"/>
        <v>AGR_MOT</v>
      </c>
      <c r="AW110" s="68" t="str">
        <f t="shared" si="15"/>
        <v>FH12_13</v>
      </c>
      <c r="AX110" s="68">
        <f t="shared" si="16"/>
        <v>0.0202626994046479</v>
      </c>
      <c r="AY110" s="68" t="s">
        <v>88</v>
      </c>
      <c r="AZ110" s="68" t="s">
        <v>19</v>
      </c>
      <c r="BD110" s="68" t="s">
        <v>86</v>
      </c>
      <c r="BE110" s="68" t="str">
        <f t="shared" si="17"/>
        <v>AGR_MOT</v>
      </c>
      <c r="BF110" s="68" t="str">
        <f t="shared" si="17"/>
        <v>FH12_13</v>
      </c>
      <c r="BG110" s="68">
        <f t="shared" si="21"/>
        <v>0.0197346377775574</v>
      </c>
      <c r="BH110" s="68" t="s">
        <v>88</v>
      </c>
      <c r="BI110" s="68" t="s">
        <v>21</v>
      </c>
      <c r="BM110" s="68" t="s">
        <v>86</v>
      </c>
      <c r="BN110" s="68" t="str">
        <f t="shared" si="18"/>
        <v>AGR_MOT</v>
      </c>
      <c r="BO110" s="68" t="str">
        <f t="shared" si="18"/>
        <v>FH12_13</v>
      </c>
      <c r="BP110" s="68">
        <f t="shared" si="19"/>
        <v>0.0202626994046479</v>
      </c>
      <c r="BQ110" s="68" t="s">
        <v>88</v>
      </c>
      <c r="BR110" s="68" t="s">
        <v>18</v>
      </c>
    </row>
    <row r="111" spans="2:70">
      <c r="B111" s="54"/>
      <c r="C111" s="45"/>
      <c r="D111" s="57"/>
      <c r="E111" s="57"/>
      <c r="F111" s="54"/>
      <c r="G111" s="45"/>
      <c r="H111" s="45"/>
      <c r="K111" s="69" t="s">
        <v>86</v>
      </c>
      <c r="L111" s="68" t="str">
        <f t="shared" si="20"/>
        <v>AGR_MOT</v>
      </c>
      <c r="M111" s="68" t="s">
        <v>150</v>
      </c>
      <c r="N111" s="68">
        <f t="shared" si="8"/>
        <v>0.0208389906197208</v>
      </c>
      <c r="O111" s="68" t="s">
        <v>88</v>
      </c>
      <c r="P111" s="68" t="s">
        <v>22</v>
      </c>
      <c r="T111" s="68" t="s">
        <v>86</v>
      </c>
      <c r="U111" s="68" t="str">
        <f t="shared" si="9"/>
        <v>AGR_MOT</v>
      </c>
      <c r="V111" s="68" t="str">
        <f t="shared" si="9"/>
        <v>FH14_15</v>
      </c>
      <c r="W111" s="68">
        <f t="shared" si="10"/>
        <v>0.0201344120759709</v>
      </c>
      <c r="X111" s="68" t="s">
        <v>88</v>
      </c>
      <c r="Y111" s="68" t="s">
        <v>17</v>
      </c>
      <c r="AC111" s="68" t="s">
        <v>86</v>
      </c>
      <c r="AD111" s="68" t="str">
        <f t="shared" si="11"/>
        <v>AGR_MOT</v>
      </c>
      <c r="AE111" s="68" t="str">
        <f t="shared" si="11"/>
        <v>FH14_15</v>
      </c>
      <c r="AF111" s="68">
        <f t="shared" si="12"/>
        <v>0.0207530234250215</v>
      </c>
      <c r="AG111" s="68" t="s">
        <v>88</v>
      </c>
      <c r="AH111" s="68" t="s">
        <v>23</v>
      </c>
      <c r="AL111" s="68" t="s">
        <v>86</v>
      </c>
      <c r="AM111" s="68" t="str">
        <f t="shared" si="13"/>
        <v>AGR_MOT</v>
      </c>
      <c r="AN111" s="68" t="str">
        <f t="shared" si="13"/>
        <v>FH14_15</v>
      </c>
      <c r="AO111" s="68">
        <f t="shared" si="14"/>
        <v>0.0206212544677413</v>
      </c>
      <c r="AP111" s="68" t="s">
        <v>88</v>
      </c>
      <c r="AQ111" s="68" t="s">
        <v>20</v>
      </c>
      <c r="AU111" s="68" t="s">
        <v>86</v>
      </c>
      <c r="AV111" s="68" t="str">
        <f t="shared" si="15"/>
        <v>AGR_MOT</v>
      </c>
      <c r="AW111" s="68" t="str">
        <f t="shared" si="15"/>
        <v>FH14_15</v>
      </c>
      <c r="AX111" s="68">
        <f t="shared" si="16"/>
        <v>0.0211728179792687</v>
      </c>
      <c r="AY111" s="68" t="s">
        <v>88</v>
      </c>
      <c r="AZ111" s="68" t="s">
        <v>19</v>
      </c>
      <c r="BD111" s="68" t="s">
        <v>86</v>
      </c>
      <c r="BE111" s="68" t="str">
        <f t="shared" si="17"/>
        <v>AGR_MOT</v>
      </c>
      <c r="BF111" s="68" t="str">
        <f t="shared" si="17"/>
        <v>FH14_15</v>
      </c>
      <c r="BG111" s="68">
        <f t="shared" si="21"/>
        <v>0.0206212544677413</v>
      </c>
      <c r="BH111" s="68" t="s">
        <v>88</v>
      </c>
      <c r="BI111" s="68" t="s">
        <v>21</v>
      </c>
      <c r="BM111" s="68" t="s">
        <v>86</v>
      </c>
      <c r="BN111" s="68" t="str">
        <f t="shared" si="18"/>
        <v>AGR_MOT</v>
      </c>
      <c r="BO111" s="68" t="str">
        <f t="shared" si="18"/>
        <v>FH14_15</v>
      </c>
      <c r="BP111" s="68">
        <f t="shared" si="19"/>
        <v>0.0211728179792687</v>
      </c>
      <c r="BQ111" s="68" t="s">
        <v>88</v>
      </c>
      <c r="BR111" s="68" t="s">
        <v>18</v>
      </c>
    </row>
    <row r="112" spans="2:70">
      <c r="B112" s="54"/>
      <c r="C112" s="45"/>
      <c r="D112" s="57"/>
      <c r="E112" s="57"/>
      <c r="F112" s="54"/>
      <c r="G112" s="45"/>
      <c r="H112" s="45"/>
      <c r="K112" s="68" t="s">
        <v>86</v>
      </c>
      <c r="L112" s="68" t="str">
        <f t="shared" si="20"/>
        <v>AGR_MOT</v>
      </c>
      <c r="M112" s="68" t="s">
        <v>151</v>
      </c>
      <c r="N112" s="68">
        <f t="shared" si="8"/>
        <v>0.0211595818818846</v>
      </c>
      <c r="O112" s="68" t="s">
        <v>88</v>
      </c>
      <c r="P112" s="68" t="s">
        <v>22</v>
      </c>
      <c r="T112" s="68" t="s">
        <v>86</v>
      </c>
      <c r="U112" s="68" t="str">
        <f t="shared" si="9"/>
        <v>AGR_MOT</v>
      </c>
      <c r="V112" s="68" t="str">
        <f t="shared" si="9"/>
        <v>FH16_17</v>
      </c>
      <c r="W112" s="68">
        <f t="shared" si="10"/>
        <v>0.019900470527556</v>
      </c>
      <c r="X112" s="68" t="s">
        <v>88</v>
      </c>
      <c r="Y112" s="68" t="s">
        <v>17</v>
      </c>
      <c r="AC112" s="68" t="s">
        <v>86</v>
      </c>
      <c r="AD112" s="68" t="str">
        <f t="shared" ref="AD112:AE127" si="22">U112</f>
        <v>AGR_MOT</v>
      </c>
      <c r="AE112" s="68" t="str">
        <f t="shared" si="22"/>
        <v>FH16_17</v>
      </c>
      <c r="AF112" s="68">
        <f t="shared" si="12"/>
        <v>0.021834856434323</v>
      </c>
      <c r="AG112" s="68" t="s">
        <v>88</v>
      </c>
      <c r="AH112" s="68" t="s">
        <v>23</v>
      </c>
      <c r="AL112" s="68" t="s">
        <v>86</v>
      </c>
      <c r="AM112" s="68" t="str">
        <f t="shared" ref="AM112:AN127" si="23">AD112</f>
        <v>AGR_MOT</v>
      </c>
      <c r="AN112" s="68" t="str">
        <f t="shared" si="23"/>
        <v>FH16_17</v>
      </c>
      <c r="AO112" s="68">
        <f t="shared" si="14"/>
        <v>0.0208617629033817</v>
      </c>
      <c r="AP112" s="68" t="s">
        <v>88</v>
      </c>
      <c r="AQ112" s="68" t="s">
        <v>20</v>
      </c>
      <c r="AU112" s="68" t="s">
        <v>86</v>
      </c>
      <c r="AV112" s="68" t="str">
        <f t="shared" ref="AV112:AW127" si="24">AM112</f>
        <v>AGR_MOT</v>
      </c>
      <c r="AW112" s="68" t="str">
        <f t="shared" si="24"/>
        <v>FH16_17</v>
      </c>
      <c r="AX112" s="68">
        <f t="shared" si="16"/>
        <v>0.0213427940914599</v>
      </c>
      <c r="AY112" s="68" t="s">
        <v>88</v>
      </c>
      <c r="AZ112" s="68" t="s">
        <v>19</v>
      </c>
      <c r="BD112" s="68" t="s">
        <v>86</v>
      </c>
      <c r="BE112" s="68" t="str">
        <f t="shared" ref="BE112:BF127" si="25">AV112</f>
        <v>AGR_MOT</v>
      </c>
      <c r="BF112" s="68" t="str">
        <f t="shared" si="25"/>
        <v>FH16_17</v>
      </c>
      <c r="BG112" s="68">
        <f t="shared" si="21"/>
        <v>0.0208617629033817</v>
      </c>
      <c r="BH112" s="68" t="s">
        <v>88</v>
      </c>
      <c r="BI112" s="68" t="s">
        <v>21</v>
      </c>
      <c r="BM112" s="68" t="s">
        <v>86</v>
      </c>
      <c r="BN112" s="68" t="str">
        <f t="shared" ref="BN112:BO127" si="26">BE112</f>
        <v>AGR_MOT</v>
      </c>
      <c r="BO112" s="68" t="str">
        <f t="shared" si="26"/>
        <v>FH16_17</v>
      </c>
      <c r="BP112" s="68">
        <f t="shared" si="19"/>
        <v>0.0213427940914599</v>
      </c>
      <c r="BQ112" s="68" t="s">
        <v>88</v>
      </c>
      <c r="BR112" s="68" t="s">
        <v>18</v>
      </c>
    </row>
    <row r="113" spans="2:70">
      <c r="B113" s="54"/>
      <c r="C113" s="45"/>
      <c r="D113" s="57"/>
      <c r="E113" s="57"/>
      <c r="F113" s="54"/>
      <c r="G113" s="45"/>
      <c r="H113" s="45"/>
      <c r="K113" s="68" t="s">
        <v>86</v>
      </c>
      <c r="L113" s="68" t="str">
        <f t="shared" si="20"/>
        <v>AGR_MOT</v>
      </c>
      <c r="M113" s="68" t="s">
        <v>152</v>
      </c>
      <c r="N113" s="68">
        <f t="shared" si="8"/>
        <v>0.0212246785407572</v>
      </c>
      <c r="O113" s="68" t="s">
        <v>88</v>
      </c>
      <c r="P113" s="68" t="s">
        <v>22</v>
      </c>
      <c r="T113" s="68" t="s">
        <v>86</v>
      </c>
      <c r="U113" s="68" t="str">
        <f t="shared" ref="U113:V127" si="27">L113</f>
        <v>AGR_MOT</v>
      </c>
      <c r="V113" s="68" t="str">
        <f t="shared" si="27"/>
        <v>FH18_19</v>
      </c>
      <c r="W113" s="68">
        <f t="shared" si="10"/>
        <v>0.02010785636109</v>
      </c>
      <c r="X113" s="68" t="s">
        <v>88</v>
      </c>
      <c r="Y113" s="68" t="s">
        <v>17</v>
      </c>
      <c r="AC113" s="68" t="s">
        <v>86</v>
      </c>
      <c r="AD113" s="68" t="str">
        <f t="shared" si="22"/>
        <v>AGR_MOT</v>
      </c>
      <c r="AE113" s="68" t="str">
        <f t="shared" si="22"/>
        <v>FH18_19</v>
      </c>
      <c r="AF113" s="68">
        <f t="shared" si="12"/>
        <v>0.0218516633411387</v>
      </c>
      <c r="AG113" s="68" t="s">
        <v>88</v>
      </c>
      <c r="AH113" s="68" t="s">
        <v>23</v>
      </c>
      <c r="AL113" s="68" t="s">
        <v>86</v>
      </c>
      <c r="AM113" s="68" t="str">
        <f t="shared" si="23"/>
        <v>AGR_MOT</v>
      </c>
      <c r="AN113" s="68" t="str">
        <f t="shared" si="23"/>
        <v>FH18_19</v>
      </c>
      <c r="AO113" s="68">
        <f t="shared" si="14"/>
        <v>0.0207872227642541</v>
      </c>
      <c r="AP113" s="68" t="s">
        <v>88</v>
      </c>
      <c r="AQ113" s="68" t="s">
        <v>20</v>
      </c>
      <c r="AU113" s="68" t="s">
        <v>86</v>
      </c>
      <c r="AV113" s="68" t="str">
        <f t="shared" si="24"/>
        <v>AGR_MOT</v>
      </c>
      <c r="AW113" s="68" t="str">
        <f t="shared" si="24"/>
        <v>FH18_19</v>
      </c>
      <c r="AX113" s="68">
        <f t="shared" si="16"/>
        <v>0.021302546509601</v>
      </c>
      <c r="AY113" s="68" t="s">
        <v>88</v>
      </c>
      <c r="AZ113" s="68" t="s">
        <v>19</v>
      </c>
      <c r="BD113" s="68" t="s">
        <v>86</v>
      </c>
      <c r="BE113" s="68" t="str">
        <f t="shared" si="25"/>
        <v>AGR_MOT</v>
      </c>
      <c r="BF113" s="68" t="str">
        <f t="shared" si="25"/>
        <v>FH18_19</v>
      </c>
      <c r="BG113" s="68">
        <f t="shared" si="21"/>
        <v>0.0207872227642541</v>
      </c>
      <c r="BH113" s="68" t="s">
        <v>88</v>
      </c>
      <c r="BI113" s="68" t="s">
        <v>21</v>
      </c>
      <c r="BM113" s="68" t="s">
        <v>86</v>
      </c>
      <c r="BN113" s="68" t="str">
        <f t="shared" si="26"/>
        <v>AGR_MOT</v>
      </c>
      <c r="BO113" s="68" t="str">
        <f t="shared" si="26"/>
        <v>FH18_19</v>
      </c>
      <c r="BP113" s="68">
        <f t="shared" si="19"/>
        <v>0.021302546509601</v>
      </c>
      <c r="BQ113" s="68" t="s">
        <v>88</v>
      </c>
      <c r="BR113" s="68" t="s">
        <v>18</v>
      </c>
    </row>
    <row r="114" spans="2:70">
      <c r="B114" s="54"/>
      <c r="C114" s="45"/>
      <c r="D114" s="57"/>
      <c r="E114" s="57"/>
      <c r="F114" s="54"/>
      <c r="G114" s="45"/>
      <c r="H114" s="45"/>
      <c r="K114" s="68" t="s">
        <v>86</v>
      </c>
      <c r="L114" s="68" t="str">
        <f t="shared" si="20"/>
        <v>AGR_MOT</v>
      </c>
      <c r="M114" s="68" t="s">
        <v>153</v>
      </c>
      <c r="N114" s="68">
        <f t="shared" si="8"/>
        <v>0.021196759693815</v>
      </c>
      <c r="O114" s="68" t="s">
        <v>88</v>
      </c>
      <c r="P114" s="68" t="s">
        <v>22</v>
      </c>
      <c r="T114" s="68" t="s">
        <v>86</v>
      </c>
      <c r="U114" s="68" t="str">
        <f t="shared" si="27"/>
        <v>AGR_MOT</v>
      </c>
      <c r="V114" s="68" t="str">
        <f t="shared" si="27"/>
        <v>FH20_21</v>
      </c>
      <c r="W114" s="68">
        <f t="shared" si="10"/>
        <v>0.0209690367288275</v>
      </c>
      <c r="X114" s="68" t="s">
        <v>88</v>
      </c>
      <c r="Y114" s="68" t="s">
        <v>17</v>
      </c>
      <c r="AC114" s="68" t="s">
        <v>86</v>
      </c>
      <c r="AD114" s="68" t="str">
        <f t="shared" si="22"/>
        <v>AGR_MOT</v>
      </c>
      <c r="AE114" s="68" t="str">
        <f t="shared" si="22"/>
        <v>FH20_21</v>
      </c>
      <c r="AF114" s="68">
        <f t="shared" si="12"/>
        <v>0.0215704297529681</v>
      </c>
      <c r="AG114" s="68" t="s">
        <v>88</v>
      </c>
      <c r="AH114" s="68" t="s">
        <v>23</v>
      </c>
      <c r="AL114" s="68" t="s">
        <v>86</v>
      </c>
      <c r="AM114" s="68" t="str">
        <f t="shared" si="23"/>
        <v>AGR_MOT</v>
      </c>
      <c r="AN114" s="68" t="str">
        <f t="shared" si="23"/>
        <v>FH20_21</v>
      </c>
      <c r="AO114" s="68">
        <f t="shared" si="14"/>
        <v>0.0209999265660562</v>
      </c>
      <c r="AP114" s="68" t="s">
        <v>88</v>
      </c>
      <c r="AQ114" s="68" t="s">
        <v>20</v>
      </c>
      <c r="AU114" s="68" t="s">
        <v>86</v>
      </c>
      <c r="AV114" s="68" t="str">
        <f t="shared" si="24"/>
        <v>AGR_MOT</v>
      </c>
      <c r="AW114" s="68" t="str">
        <f t="shared" si="24"/>
        <v>FH20_21</v>
      </c>
      <c r="AX114" s="68">
        <f t="shared" si="16"/>
        <v>0.0217291485724036</v>
      </c>
      <c r="AY114" s="68" t="s">
        <v>88</v>
      </c>
      <c r="AZ114" s="68" t="s">
        <v>19</v>
      </c>
      <c r="BD114" s="68" t="s">
        <v>86</v>
      </c>
      <c r="BE114" s="68" t="str">
        <f t="shared" si="25"/>
        <v>AGR_MOT</v>
      </c>
      <c r="BF114" s="68" t="str">
        <f t="shared" si="25"/>
        <v>FH20_21</v>
      </c>
      <c r="BG114" s="68">
        <f t="shared" si="21"/>
        <v>0.0209999265660562</v>
      </c>
      <c r="BH114" s="68" t="s">
        <v>88</v>
      </c>
      <c r="BI114" s="68" t="s">
        <v>21</v>
      </c>
      <c r="BM114" s="68" t="s">
        <v>86</v>
      </c>
      <c r="BN114" s="68" t="str">
        <f t="shared" si="26"/>
        <v>AGR_MOT</v>
      </c>
      <c r="BO114" s="68" t="str">
        <f t="shared" si="26"/>
        <v>FH20_21</v>
      </c>
      <c r="BP114" s="68">
        <f t="shared" si="19"/>
        <v>0.0217291485724036</v>
      </c>
      <c r="BQ114" s="68" t="s">
        <v>88</v>
      </c>
      <c r="BR114" s="68" t="s">
        <v>18</v>
      </c>
    </row>
    <row r="115" spans="2:70">
      <c r="B115" s="54"/>
      <c r="C115" s="45"/>
      <c r="D115" s="57"/>
      <c r="E115" s="57"/>
      <c r="F115" s="54"/>
      <c r="G115" s="45"/>
      <c r="H115" s="45"/>
      <c r="K115" s="69" t="s">
        <v>86</v>
      </c>
      <c r="L115" s="68" t="str">
        <f t="shared" si="20"/>
        <v>AGR_MOT</v>
      </c>
      <c r="M115" s="68" t="s">
        <v>154</v>
      </c>
      <c r="N115" s="68">
        <f t="shared" si="8"/>
        <v>0.0213786036359911</v>
      </c>
      <c r="O115" s="68" t="s">
        <v>88</v>
      </c>
      <c r="P115" s="68" t="s">
        <v>22</v>
      </c>
      <c r="T115" s="68" t="s">
        <v>86</v>
      </c>
      <c r="U115" s="68" t="str">
        <f t="shared" si="27"/>
        <v>AGR_MOT</v>
      </c>
      <c r="V115" s="68" t="str">
        <f t="shared" si="27"/>
        <v>FH22_23</v>
      </c>
      <c r="W115" s="68">
        <f t="shared" si="10"/>
        <v>0.0206911985722815</v>
      </c>
      <c r="X115" s="68" t="s">
        <v>88</v>
      </c>
      <c r="Y115" s="68" t="s">
        <v>17</v>
      </c>
      <c r="AC115" s="68" t="s">
        <v>86</v>
      </c>
      <c r="AD115" s="68" t="str">
        <f t="shared" si="22"/>
        <v>AGR_MOT</v>
      </c>
      <c r="AE115" s="68" t="str">
        <f t="shared" si="22"/>
        <v>FH22_23</v>
      </c>
      <c r="AF115" s="68">
        <f t="shared" si="12"/>
        <v>0.0217091411685177</v>
      </c>
      <c r="AG115" s="68" t="s">
        <v>88</v>
      </c>
      <c r="AH115" s="68" t="s">
        <v>23</v>
      </c>
      <c r="AL115" s="68" t="s">
        <v>86</v>
      </c>
      <c r="AM115" s="68" t="str">
        <f t="shared" si="23"/>
        <v>AGR_MOT</v>
      </c>
      <c r="AN115" s="68" t="str">
        <f t="shared" si="23"/>
        <v>FH22_23</v>
      </c>
      <c r="AO115" s="68">
        <f t="shared" si="14"/>
        <v>0.0212075715419054</v>
      </c>
      <c r="AP115" s="68" t="s">
        <v>88</v>
      </c>
      <c r="AQ115" s="68" t="s">
        <v>20</v>
      </c>
      <c r="AU115" s="68" t="s">
        <v>86</v>
      </c>
      <c r="AV115" s="68" t="str">
        <f t="shared" si="24"/>
        <v>AGR_MOT</v>
      </c>
      <c r="AW115" s="68" t="str">
        <f t="shared" si="24"/>
        <v>FH22_23</v>
      </c>
      <c r="AX115" s="68">
        <f t="shared" si="16"/>
        <v>0.0225545958608362</v>
      </c>
      <c r="AY115" s="68" t="s">
        <v>88</v>
      </c>
      <c r="AZ115" s="68" t="s">
        <v>19</v>
      </c>
      <c r="BD115" s="68" t="s">
        <v>86</v>
      </c>
      <c r="BE115" s="68" t="str">
        <f t="shared" si="25"/>
        <v>AGR_MOT</v>
      </c>
      <c r="BF115" s="68" t="str">
        <f t="shared" si="25"/>
        <v>FH22_23</v>
      </c>
      <c r="BG115" s="68">
        <f t="shared" si="21"/>
        <v>0.0212075715419054</v>
      </c>
      <c r="BH115" s="68" t="s">
        <v>88</v>
      </c>
      <c r="BI115" s="68" t="s">
        <v>21</v>
      </c>
      <c r="BM115" s="68" t="s">
        <v>86</v>
      </c>
      <c r="BN115" s="68" t="str">
        <f t="shared" si="26"/>
        <v>AGR_MOT</v>
      </c>
      <c r="BO115" s="68" t="str">
        <f t="shared" si="26"/>
        <v>FH22_23</v>
      </c>
      <c r="BP115" s="68">
        <f t="shared" si="19"/>
        <v>0.0225545958608362</v>
      </c>
      <c r="BQ115" s="68" t="s">
        <v>88</v>
      </c>
      <c r="BR115" s="68" t="s">
        <v>18</v>
      </c>
    </row>
    <row r="116" spans="2:70">
      <c r="B116" s="54"/>
      <c r="C116" s="45"/>
      <c r="D116" s="57"/>
      <c r="E116" s="57"/>
      <c r="F116" s="54"/>
      <c r="G116" s="45"/>
      <c r="H116" s="45"/>
      <c r="K116" s="68" t="s">
        <v>86</v>
      </c>
      <c r="L116" s="68" t="str">
        <f t="shared" si="20"/>
        <v>AGR_MOT</v>
      </c>
      <c r="M116" s="68" t="s">
        <v>155</v>
      </c>
      <c r="N116" s="68">
        <f t="shared" si="8"/>
        <v>0.0233000948138204</v>
      </c>
      <c r="O116" s="68" t="s">
        <v>88</v>
      </c>
      <c r="P116" s="68" t="s">
        <v>22</v>
      </c>
      <c r="T116" s="68" t="s">
        <v>86</v>
      </c>
      <c r="U116" s="68" t="str">
        <f t="shared" si="27"/>
        <v>AGR_MOT</v>
      </c>
      <c r="V116" s="68" t="str">
        <f t="shared" si="27"/>
        <v>WH0_1</v>
      </c>
      <c r="W116" s="68">
        <f t="shared" si="10"/>
        <v>0.027052832396289</v>
      </c>
      <c r="X116" s="68" t="s">
        <v>88</v>
      </c>
      <c r="Y116" s="68" t="s">
        <v>17</v>
      </c>
      <c r="AC116" s="68" t="s">
        <v>86</v>
      </c>
      <c r="AD116" s="68" t="str">
        <f t="shared" si="22"/>
        <v>AGR_MOT</v>
      </c>
      <c r="AE116" s="68" t="str">
        <f t="shared" si="22"/>
        <v>WH0_1</v>
      </c>
      <c r="AF116" s="68">
        <f t="shared" si="12"/>
        <v>0.0269775312483662</v>
      </c>
      <c r="AG116" s="68" t="s">
        <v>88</v>
      </c>
      <c r="AH116" s="68" t="s">
        <v>23</v>
      </c>
      <c r="AL116" s="68" t="s">
        <v>86</v>
      </c>
      <c r="AM116" s="68" t="str">
        <f t="shared" si="23"/>
        <v>AGR_MOT</v>
      </c>
      <c r="AN116" s="68" t="str">
        <f t="shared" si="23"/>
        <v>WH0_1</v>
      </c>
      <c r="AO116" s="68">
        <f t="shared" si="14"/>
        <v>0.0260079601453114</v>
      </c>
      <c r="AP116" s="68" t="s">
        <v>88</v>
      </c>
      <c r="AQ116" s="68" t="s">
        <v>20</v>
      </c>
      <c r="AU116" s="68" t="s">
        <v>86</v>
      </c>
      <c r="AV116" s="68" t="str">
        <f t="shared" si="24"/>
        <v>AGR_MOT</v>
      </c>
      <c r="AW116" s="68" t="str">
        <f t="shared" si="24"/>
        <v>WH0_1</v>
      </c>
      <c r="AX116" s="68">
        <f t="shared" si="16"/>
        <v>0.0251920133192881</v>
      </c>
      <c r="AY116" s="68" t="s">
        <v>88</v>
      </c>
      <c r="AZ116" s="68" t="s">
        <v>19</v>
      </c>
      <c r="BD116" s="68" t="s">
        <v>86</v>
      </c>
      <c r="BE116" s="68" t="str">
        <f t="shared" si="25"/>
        <v>AGR_MOT</v>
      </c>
      <c r="BF116" s="68" t="str">
        <f t="shared" si="25"/>
        <v>WH0_1</v>
      </c>
      <c r="BG116" s="68">
        <f t="shared" si="21"/>
        <v>0.0260079601453114</v>
      </c>
      <c r="BH116" s="68" t="s">
        <v>88</v>
      </c>
      <c r="BI116" s="68" t="s">
        <v>21</v>
      </c>
      <c r="BM116" s="68" t="s">
        <v>86</v>
      </c>
      <c r="BN116" s="68" t="str">
        <f t="shared" si="26"/>
        <v>AGR_MOT</v>
      </c>
      <c r="BO116" s="68" t="str">
        <f t="shared" si="26"/>
        <v>WH0_1</v>
      </c>
      <c r="BP116" s="68">
        <f t="shared" si="19"/>
        <v>0.0251920133192881</v>
      </c>
      <c r="BQ116" s="68" t="s">
        <v>88</v>
      </c>
      <c r="BR116" s="68" t="s">
        <v>18</v>
      </c>
    </row>
    <row r="117" spans="2:70">
      <c r="B117" s="54"/>
      <c r="C117" s="45"/>
      <c r="D117" s="57"/>
      <c r="E117" s="57"/>
      <c r="F117" s="54"/>
      <c r="G117" s="45"/>
      <c r="H117" s="45"/>
      <c r="K117" s="68" t="s">
        <v>86</v>
      </c>
      <c r="L117" s="68" t="str">
        <f t="shared" si="20"/>
        <v>AGR_MOT</v>
      </c>
      <c r="M117" s="68" t="s">
        <v>156</v>
      </c>
      <c r="N117" s="68">
        <f t="shared" si="8"/>
        <v>0.0229492798370929</v>
      </c>
      <c r="O117" s="68" t="s">
        <v>88</v>
      </c>
      <c r="P117" s="68" t="s">
        <v>22</v>
      </c>
      <c r="T117" s="68" t="s">
        <v>86</v>
      </c>
      <c r="U117" s="68" t="str">
        <f t="shared" si="27"/>
        <v>AGR_MOT</v>
      </c>
      <c r="V117" s="68" t="str">
        <f t="shared" si="27"/>
        <v>WH2_3</v>
      </c>
      <c r="W117" s="68">
        <f t="shared" si="10"/>
        <v>0.025013577036883</v>
      </c>
      <c r="X117" s="68" t="s">
        <v>88</v>
      </c>
      <c r="Y117" s="68" t="s">
        <v>17</v>
      </c>
      <c r="AC117" s="68" t="s">
        <v>86</v>
      </c>
      <c r="AD117" s="68" t="str">
        <f t="shared" si="22"/>
        <v>AGR_MOT</v>
      </c>
      <c r="AE117" s="68" t="str">
        <f t="shared" si="22"/>
        <v>WH2_3</v>
      </c>
      <c r="AF117" s="68">
        <f t="shared" si="12"/>
        <v>0.026652958693426</v>
      </c>
      <c r="AG117" s="68" t="s">
        <v>88</v>
      </c>
      <c r="AH117" s="68" t="s">
        <v>23</v>
      </c>
      <c r="AL117" s="68" t="s">
        <v>86</v>
      </c>
      <c r="AM117" s="68" t="str">
        <f t="shared" si="23"/>
        <v>AGR_MOT</v>
      </c>
      <c r="AN117" s="68" t="str">
        <f t="shared" si="23"/>
        <v>WH2_3</v>
      </c>
      <c r="AO117" s="68">
        <f t="shared" si="14"/>
        <v>0.0252822319214758</v>
      </c>
      <c r="AP117" s="68" t="s">
        <v>88</v>
      </c>
      <c r="AQ117" s="68" t="s">
        <v>20</v>
      </c>
      <c r="AU117" s="68" t="s">
        <v>86</v>
      </c>
      <c r="AV117" s="68" t="str">
        <f t="shared" si="24"/>
        <v>AGR_MOT</v>
      </c>
      <c r="AW117" s="68" t="str">
        <f t="shared" si="24"/>
        <v>WH2_3</v>
      </c>
      <c r="AX117" s="68">
        <f t="shared" si="16"/>
        <v>0.0240114562974125</v>
      </c>
      <c r="AY117" s="68" t="s">
        <v>88</v>
      </c>
      <c r="AZ117" s="68" t="s">
        <v>19</v>
      </c>
      <c r="BD117" s="68" t="s">
        <v>86</v>
      </c>
      <c r="BE117" s="68" t="str">
        <f t="shared" si="25"/>
        <v>AGR_MOT</v>
      </c>
      <c r="BF117" s="68" t="str">
        <f t="shared" si="25"/>
        <v>WH2_3</v>
      </c>
      <c r="BG117" s="68">
        <f t="shared" si="21"/>
        <v>0.0252822319214758</v>
      </c>
      <c r="BH117" s="68" t="s">
        <v>88</v>
      </c>
      <c r="BI117" s="68" t="s">
        <v>21</v>
      </c>
      <c r="BM117" s="68" t="s">
        <v>86</v>
      </c>
      <c r="BN117" s="68" t="str">
        <f t="shared" si="26"/>
        <v>AGR_MOT</v>
      </c>
      <c r="BO117" s="68" t="str">
        <f t="shared" si="26"/>
        <v>WH2_3</v>
      </c>
      <c r="BP117" s="68">
        <f t="shared" si="19"/>
        <v>0.0240114562974125</v>
      </c>
      <c r="BQ117" s="68" t="s">
        <v>88</v>
      </c>
      <c r="BR117" s="68" t="s">
        <v>18</v>
      </c>
    </row>
    <row r="118" spans="2:70">
      <c r="B118" s="54"/>
      <c r="C118" s="45"/>
      <c r="D118" s="57"/>
      <c r="E118" s="57"/>
      <c r="F118" s="54"/>
      <c r="G118" s="45"/>
      <c r="H118" s="45"/>
      <c r="K118" s="68" t="s">
        <v>86</v>
      </c>
      <c r="L118" s="68" t="str">
        <f t="shared" si="20"/>
        <v>AGR_MOT</v>
      </c>
      <c r="M118" s="68" t="s">
        <v>157</v>
      </c>
      <c r="N118" s="68">
        <f t="shared" si="8"/>
        <v>0.0222223809455457</v>
      </c>
      <c r="O118" s="68" t="s">
        <v>88</v>
      </c>
      <c r="P118" s="68" t="s">
        <v>22</v>
      </c>
      <c r="T118" s="68" t="s">
        <v>86</v>
      </c>
      <c r="U118" s="68" t="str">
        <f t="shared" si="27"/>
        <v>AGR_MOT</v>
      </c>
      <c r="V118" s="68" t="str">
        <f t="shared" si="27"/>
        <v>WH4_5</v>
      </c>
      <c r="W118" s="68">
        <f t="shared" si="10"/>
        <v>0.023696203770169</v>
      </c>
      <c r="X118" s="68" t="s">
        <v>88</v>
      </c>
      <c r="Y118" s="68" t="s">
        <v>17</v>
      </c>
      <c r="AC118" s="68" t="s">
        <v>86</v>
      </c>
      <c r="AD118" s="68" t="str">
        <f t="shared" si="22"/>
        <v>AGR_MOT</v>
      </c>
      <c r="AE118" s="68" t="str">
        <f t="shared" si="22"/>
        <v>WH4_5</v>
      </c>
      <c r="AF118" s="68">
        <f t="shared" si="12"/>
        <v>0.0249170715686325</v>
      </c>
      <c r="AG118" s="68" t="s">
        <v>88</v>
      </c>
      <c r="AH118" s="68" t="s">
        <v>23</v>
      </c>
      <c r="AL118" s="68" t="s">
        <v>86</v>
      </c>
      <c r="AM118" s="68" t="str">
        <f t="shared" si="23"/>
        <v>AGR_MOT</v>
      </c>
      <c r="AN118" s="68" t="str">
        <f t="shared" si="23"/>
        <v>WH4_5</v>
      </c>
      <c r="AO118" s="68">
        <f t="shared" si="14"/>
        <v>0.0239165993198236</v>
      </c>
      <c r="AP118" s="68" t="s">
        <v>88</v>
      </c>
      <c r="AQ118" s="68" t="s">
        <v>20</v>
      </c>
      <c r="AU118" s="68" t="s">
        <v>86</v>
      </c>
      <c r="AV118" s="68" t="str">
        <f t="shared" si="24"/>
        <v>AGR_MOT</v>
      </c>
      <c r="AW118" s="68" t="str">
        <f t="shared" si="24"/>
        <v>WH4_5</v>
      </c>
      <c r="AX118" s="68">
        <f t="shared" si="16"/>
        <v>0.021583935635486</v>
      </c>
      <c r="AY118" s="68" t="s">
        <v>88</v>
      </c>
      <c r="AZ118" s="68" t="s">
        <v>19</v>
      </c>
      <c r="BD118" s="68" t="s">
        <v>86</v>
      </c>
      <c r="BE118" s="68" t="str">
        <f t="shared" si="25"/>
        <v>AGR_MOT</v>
      </c>
      <c r="BF118" s="68" t="str">
        <f t="shared" si="25"/>
        <v>WH4_5</v>
      </c>
      <c r="BG118" s="68">
        <f t="shared" si="21"/>
        <v>0.0239165993198236</v>
      </c>
      <c r="BH118" s="68" t="s">
        <v>88</v>
      </c>
      <c r="BI118" s="68" t="s">
        <v>21</v>
      </c>
      <c r="BM118" s="68" t="s">
        <v>86</v>
      </c>
      <c r="BN118" s="68" t="str">
        <f t="shared" si="26"/>
        <v>AGR_MOT</v>
      </c>
      <c r="BO118" s="68" t="str">
        <f t="shared" si="26"/>
        <v>WH4_5</v>
      </c>
      <c r="BP118" s="68">
        <f t="shared" si="19"/>
        <v>0.021583935635486</v>
      </c>
      <c r="BQ118" s="68" t="s">
        <v>88</v>
      </c>
      <c r="BR118" s="68" t="s">
        <v>18</v>
      </c>
    </row>
    <row r="119" spans="2:70">
      <c r="B119" s="54"/>
      <c r="C119" s="45"/>
      <c r="D119" s="57"/>
      <c r="E119" s="57"/>
      <c r="F119" s="54"/>
      <c r="G119" s="45"/>
      <c r="H119" s="45"/>
      <c r="K119" s="69" t="s">
        <v>86</v>
      </c>
      <c r="L119" s="68" t="str">
        <f t="shared" si="20"/>
        <v>AGR_MOT</v>
      </c>
      <c r="M119" s="68" t="s">
        <v>158</v>
      </c>
      <c r="N119" s="68">
        <f t="shared" si="8"/>
        <v>0.0212585220509218</v>
      </c>
      <c r="O119" s="68" t="s">
        <v>88</v>
      </c>
      <c r="P119" s="68" t="s">
        <v>22</v>
      </c>
      <c r="T119" s="68" t="s">
        <v>86</v>
      </c>
      <c r="U119" s="68" t="str">
        <f t="shared" si="27"/>
        <v>AGR_MOT</v>
      </c>
      <c r="V119" s="68" t="str">
        <f t="shared" si="27"/>
        <v>WH6_7</v>
      </c>
      <c r="W119" s="68">
        <f t="shared" si="10"/>
        <v>0.0235544674010497</v>
      </c>
      <c r="X119" s="68" t="s">
        <v>88</v>
      </c>
      <c r="Y119" s="68" t="s">
        <v>17</v>
      </c>
      <c r="AC119" s="68" t="s">
        <v>86</v>
      </c>
      <c r="AD119" s="68" t="str">
        <f t="shared" si="22"/>
        <v>AGR_MOT</v>
      </c>
      <c r="AE119" s="68" t="str">
        <f t="shared" si="22"/>
        <v>WH6_7</v>
      </c>
      <c r="AF119" s="68">
        <f t="shared" si="12"/>
        <v>0.0223149487779418</v>
      </c>
      <c r="AG119" s="68" t="s">
        <v>88</v>
      </c>
      <c r="AH119" s="68" t="s">
        <v>23</v>
      </c>
      <c r="AL119" s="68" t="s">
        <v>86</v>
      </c>
      <c r="AM119" s="68" t="str">
        <f t="shared" si="23"/>
        <v>AGR_MOT</v>
      </c>
      <c r="AN119" s="68" t="str">
        <f t="shared" si="23"/>
        <v>WH6_7</v>
      </c>
      <c r="AO119" s="68">
        <f t="shared" si="14"/>
        <v>0.0226308904433103</v>
      </c>
      <c r="AP119" s="68" t="s">
        <v>88</v>
      </c>
      <c r="AQ119" s="68" t="s">
        <v>20</v>
      </c>
      <c r="AU119" s="68" t="s">
        <v>86</v>
      </c>
      <c r="AV119" s="68" t="str">
        <f t="shared" si="24"/>
        <v>AGR_MOT</v>
      </c>
      <c r="AW119" s="68" t="str">
        <f t="shared" si="24"/>
        <v>WH6_7</v>
      </c>
      <c r="AX119" s="68">
        <f t="shared" si="16"/>
        <v>0.0195664574996017</v>
      </c>
      <c r="AY119" s="68" t="s">
        <v>88</v>
      </c>
      <c r="AZ119" s="68" t="s">
        <v>19</v>
      </c>
      <c r="BD119" s="68" t="s">
        <v>86</v>
      </c>
      <c r="BE119" s="68" t="str">
        <f t="shared" si="25"/>
        <v>AGR_MOT</v>
      </c>
      <c r="BF119" s="68" t="str">
        <f t="shared" si="25"/>
        <v>WH6_7</v>
      </c>
      <c r="BG119" s="68">
        <f t="shared" si="21"/>
        <v>0.0226308904433103</v>
      </c>
      <c r="BH119" s="68" t="s">
        <v>88</v>
      </c>
      <c r="BI119" s="68" t="s">
        <v>21</v>
      </c>
      <c r="BM119" s="68" t="s">
        <v>86</v>
      </c>
      <c r="BN119" s="68" t="str">
        <f t="shared" si="26"/>
        <v>AGR_MOT</v>
      </c>
      <c r="BO119" s="68" t="str">
        <f t="shared" si="26"/>
        <v>WH6_7</v>
      </c>
      <c r="BP119" s="68">
        <f t="shared" si="19"/>
        <v>0.0195664574996017</v>
      </c>
      <c r="BQ119" s="68" t="s">
        <v>88</v>
      </c>
      <c r="BR119" s="68" t="s">
        <v>18</v>
      </c>
    </row>
    <row r="120" spans="2:70">
      <c r="B120" s="54"/>
      <c r="C120" s="45"/>
      <c r="D120" s="57"/>
      <c r="E120" s="57"/>
      <c r="F120" s="54"/>
      <c r="G120" s="45"/>
      <c r="H120" s="45"/>
      <c r="K120" s="68" t="s">
        <v>86</v>
      </c>
      <c r="L120" s="68" t="str">
        <f t="shared" si="20"/>
        <v>AGR_MOT</v>
      </c>
      <c r="M120" s="68" t="s">
        <v>159</v>
      </c>
      <c r="N120" s="68">
        <f t="shared" si="8"/>
        <v>0.0207811308875425</v>
      </c>
      <c r="O120" s="68" t="s">
        <v>88</v>
      </c>
      <c r="P120" s="68" t="s">
        <v>22</v>
      </c>
      <c r="T120" s="68" t="s">
        <v>86</v>
      </c>
      <c r="U120" s="68" t="str">
        <f t="shared" si="27"/>
        <v>AGR_MOT</v>
      </c>
      <c r="V120" s="68" t="str">
        <f t="shared" si="27"/>
        <v>WH8_9</v>
      </c>
      <c r="W120" s="68">
        <f t="shared" si="10"/>
        <v>0.0243002057667018</v>
      </c>
      <c r="X120" s="68" t="s">
        <v>88</v>
      </c>
      <c r="Y120" s="68" t="s">
        <v>17</v>
      </c>
      <c r="AC120" s="68" t="s">
        <v>86</v>
      </c>
      <c r="AD120" s="68" t="str">
        <f t="shared" si="22"/>
        <v>AGR_MOT</v>
      </c>
      <c r="AE120" s="68" t="str">
        <f t="shared" si="22"/>
        <v>WH8_9</v>
      </c>
      <c r="AF120" s="68">
        <f t="shared" si="12"/>
        <v>0.0206945793819697</v>
      </c>
      <c r="AG120" s="68" t="s">
        <v>88</v>
      </c>
      <c r="AH120" s="68" t="s">
        <v>23</v>
      </c>
      <c r="AL120" s="68" t="s">
        <v>86</v>
      </c>
      <c r="AM120" s="68" t="str">
        <f t="shared" si="23"/>
        <v>AGR_MOT</v>
      </c>
      <c r="AN120" s="68" t="str">
        <f t="shared" si="23"/>
        <v>WH8_9</v>
      </c>
      <c r="AO120" s="68">
        <f t="shared" si="14"/>
        <v>0.0221985165054664</v>
      </c>
      <c r="AP120" s="68" t="s">
        <v>88</v>
      </c>
      <c r="AQ120" s="68" t="s">
        <v>20</v>
      </c>
      <c r="AU120" s="68" t="s">
        <v>86</v>
      </c>
      <c r="AV120" s="68" t="str">
        <f t="shared" si="24"/>
        <v>AGR_MOT</v>
      </c>
      <c r="AW120" s="68" t="str">
        <f t="shared" si="24"/>
        <v>WH8_9</v>
      </c>
      <c r="AX120" s="68">
        <f t="shared" si="16"/>
        <v>0.0189268898351184</v>
      </c>
      <c r="AY120" s="68" t="s">
        <v>88</v>
      </c>
      <c r="AZ120" s="68" t="s">
        <v>19</v>
      </c>
      <c r="BD120" s="68" t="s">
        <v>86</v>
      </c>
      <c r="BE120" s="68" t="str">
        <f t="shared" si="25"/>
        <v>AGR_MOT</v>
      </c>
      <c r="BF120" s="68" t="str">
        <f t="shared" si="25"/>
        <v>WH8_9</v>
      </c>
      <c r="BG120" s="68">
        <f t="shared" si="21"/>
        <v>0.0221985165054664</v>
      </c>
      <c r="BH120" s="68" t="s">
        <v>88</v>
      </c>
      <c r="BI120" s="68" t="s">
        <v>21</v>
      </c>
      <c r="BM120" s="68" t="s">
        <v>86</v>
      </c>
      <c r="BN120" s="68" t="str">
        <f t="shared" si="26"/>
        <v>AGR_MOT</v>
      </c>
      <c r="BO120" s="68" t="str">
        <f t="shared" si="26"/>
        <v>WH8_9</v>
      </c>
      <c r="BP120" s="68">
        <f t="shared" si="19"/>
        <v>0.0189268898351184</v>
      </c>
      <c r="BQ120" s="68" t="s">
        <v>88</v>
      </c>
      <c r="BR120" s="68" t="s">
        <v>18</v>
      </c>
    </row>
    <row r="121" spans="2:70">
      <c r="B121" s="54"/>
      <c r="C121" s="45"/>
      <c r="D121" s="57"/>
      <c r="E121" s="57"/>
      <c r="F121" s="54"/>
      <c r="G121" s="45"/>
      <c r="H121" s="45"/>
      <c r="K121" s="68" t="s">
        <v>86</v>
      </c>
      <c r="L121" s="68" t="str">
        <f t="shared" si="20"/>
        <v>AGR_MOT</v>
      </c>
      <c r="M121" s="68" t="s">
        <v>160</v>
      </c>
      <c r="N121" s="68">
        <f t="shared" si="8"/>
        <v>0.0207247431264493</v>
      </c>
      <c r="O121" s="68" t="s">
        <v>88</v>
      </c>
      <c r="P121" s="68" t="s">
        <v>22</v>
      </c>
      <c r="T121" s="68" t="s">
        <v>86</v>
      </c>
      <c r="U121" s="68" t="str">
        <f t="shared" si="27"/>
        <v>AGR_MOT</v>
      </c>
      <c r="V121" s="68" t="str">
        <f t="shared" si="27"/>
        <v>WH10_11</v>
      </c>
      <c r="W121" s="68">
        <f t="shared" si="10"/>
        <v>0.0269606064596627</v>
      </c>
      <c r="X121" s="68" t="s">
        <v>88</v>
      </c>
      <c r="Y121" s="68" t="s">
        <v>17</v>
      </c>
      <c r="AC121" s="68" t="s">
        <v>86</v>
      </c>
      <c r="AD121" s="68" t="str">
        <f t="shared" si="22"/>
        <v>AGR_MOT</v>
      </c>
      <c r="AE121" s="68" t="str">
        <f t="shared" si="22"/>
        <v>WH10_11</v>
      </c>
      <c r="AF121" s="68">
        <f t="shared" si="12"/>
        <v>0.0203373562220637</v>
      </c>
      <c r="AG121" s="68" t="s">
        <v>88</v>
      </c>
      <c r="AH121" s="68" t="s">
        <v>23</v>
      </c>
      <c r="AL121" s="68" t="s">
        <v>86</v>
      </c>
      <c r="AM121" s="68" t="str">
        <f t="shared" si="23"/>
        <v>AGR_MOT</v>
      </c>
      <c r="AN121" s="68" t="str">
        <f t="shared" si="23"/>
        <v>WH10_11</v>
      </c>
      <c r="AO121" s="68">
        <f t="shared" si="14"/>
        <v>0.0228944317474162</v>
      </c>
      <c r="AP121" s="68" t="s">
        <v>88</v>
      </c>
      <c r="AQ121" s="68" t="s">
        <v>20</v>
      </c>
      <c r="AU121" s="68" t="s">
        <v>86</v>
      </c>
      <c r="AV121" s="68" t="str">
        <f t="shared" si="24"/>
        <v>AGR_MOT</v>
      </c>
      <c r="AW121" s="68" t="str">
        <f t="shared" si="24"/>
        <v>WH10_11</v>
      </c>
      <c r="AX121" s="68">
        <f t="shared" si="16"/>
        <v>0.0193167729407143</v>
      </c>
      <c r="AY121" s="68" t="s">
        <v>88</v>
      </c>
      <c r="AZ121" s="68" t="s">
        <v>19</v>
      </c>
      <c r="BD121" s="68" t="s">
        <v>86</v>
      </c>
      <c r="BE121" s="68" t="str">
        <f t="shared" si="25"/>
        <v>AGR_MOT</v>
      </c>
      <c r="BF121" s="68" t="str">
        <f t="shared" si="25"/>
        <v>WH10_11</v>
      </c>
      <c r="BG121" s="68">
        <f t="shared" si="21"/>
        <v>0.0228944317474162</v>
      </c>
      <c r="BH121" s="68" t="s">
        <v>88</v>
      </c>
      <c r="BI121" s="68" t="s">
        <v>21</v>
      </c>
      <c r="BM121" s="68" t="s">
        <v>86</v>
      </c>
      <c r="BN121" s="68" t="str">
        <f t="shared" si="26"/>
        <v>AGR_MOT</v>
      </c>
      <c r="BO121" s="68" t="str">
        <f t="shared" si="26"/>
        <v>WH10_11</v>
      </c>
      <c r="BP121" s="68">
        <f t="shared" si="19"/>
        <v>0.0193167729407143</v>
      </c>
      <c r="BQ121" s="68" t="s">
        <v>88</v>
      </c>
      <c r="BR121" s="68" t="s">
        <v>18</v>
      </c>
    </row>
    <row r="122" spans="2:70">
      <c r="B122" s="54"/>
      <c r="C122" s="45"/>
      <c r="D122" s="57"/>
      <c r="E122" s="57"/>
      <c r="F122" s="54"/>
      <c r="G122" s="45"/>
      <c r="H122" s="45"/>
      <c r="K122" s="68" t="s">
        <v>86</v>
      </c>
      <c r="L122" s="68" t="str">
        <f t="shared" si="20"/>
        <v>AGR_MOT</v>
      </c>
      <c r="M122" s="68" t="s">
        <v>161</v>
      </c>
      <c r="N122" s="68">
        <f t="shared" si="8"/>
        <v>0.0213134263086159</v>
      </c>
      <c r="O122" s="68" t="s">
        <v>88</v>
      </c>
      <c r="P122" s="68" t="s">
        <v>22</v>
      </c>
      <c r="T122" s="68" t="s">
        <v>86</v>
      </c>
      <c r="U122" s="68" t="str">
        <f t="shared" si="27"/>
        <v>AGR_MOT</v>
      </c>
      <c r="V122" s="68" t="str">
        <f t="shared" si="27"/>
        <v>WH12_13</v>
      </c>
      <c r="W122" s="68">
        <f t="shared" si="10"/>
        <v>0.0281941532212526</v>
      </c>
      <c r="X122" s="68" t="s">
        <v>88</v>
      </c>
      <c r="Y122" s="68" t="s">
        <v>17</v>
      </c>
      <c r="AC122" s="68" t="s">
        <v>86</v>
      </c>
      <c r="AD122" s="68" t="str">
        <f t="shared" si="22"/>
        <v>AGR_MOT</v>
      </c>
      <c r="AE122" s="68" t="str">
        <f t="shared" si="22"/>
        <v>WH12_13</v>
      </c>
      <c r="AF122" s="68">
        <f t="shared" si="12"/>
        <v>0.0215779233299048</v>
      </c>
      <c r="AG122" s="68" t="s">
        <v>88</v>
      </c>
      <c r="AH122" s="68" t="s">
        <v>23</v>
      </c>
      <c r="AL122" s="68" t="s">
        <v>86</v>
      </c>
      <c r="AM122" s="68" t="str">
        <f t="shared" si="23"/>
        <v>AGR_MOT</v>
      </c>
      <c r="AN122" s="68" t="str">
        <f t="shared" si="23"/>
        <v>WH12_13</v>
      </c>
      <c r="AO122" s="68">
        <f t="shared" si="14"/>
        <v>0.0243699220566265</v>
      </c>
      <c r="AP122" s="68" t="s">
        <v>88</v>
      </c>
      <c r="AQ122" s="68" t="s">
        <v>20</v>
      </c>
      <c r="AU122" s="68" t="s">
        <v>86</v>
      </c>
      <c r="AV122" s="68" t="str">
        <f t="shared" si="24"/>
        <v>AGR_MOT</v>
      </c>
      <c r="AW122" s="68" t="str">
        <f t="shared" si="24"/>
        <v>WH12_13</v>
      </c>
      <c r="AX122" s="68">
        <f t="shared" si="16"/>
        <v>0.0217136791659968</v>
      </c>
      <c r="AY122" s="68" t="s">
        <v>88</v>
      </c>
      <c r="AZ122" s="68" t="s">
        <v>19</v>
      </c>
      <c r="BD122" s="68" t="s">
        <v>86</v>
      </c>
      <c r="BE122" s="68" t="str">
        <f t="shared" si="25"/>
        <v>AGR_MOT</v>
      </c>
      <c r="BF122" s="68" t="str">
        <f t="shared" si="25"/>
        <v>WH12_13</v>
      </c>
      <c r="BG122" s="68">
        <f t="shared" si="21"/>
        <v>0.0243699220566265</v>
      </c>
      <c r="BH122" s="68" t="s">
        <v>88</v>
      </c>
      <c r="BI122" s="68" t="s">
        <v>21</v>
      </c>
      <c r="BM122" s="68" t="s">
        <v>86</v>
      </c>
      <c r="BN122" s="68" t="str">
        <f t="shared" si="26"/>
        <v>AGR_MOT</v>
      </c>
      <c r="BO122" s="68" t="str">
        <f t="shared" si="26"/>
        <v>WH12_13</v>
      </c>
      <c r="BP122" s="68">
        <f t="shared" si="19"/>
        <v>0.0217136791659968</v>
      </c>
      <c r="BQ122" s="68" t="s">
        <v>88</v>
      </c>
      <c r="BR122" s="68" t="s">
        <v>18</v>
      </c>
    </row>
    <row r="123" spans="2:70">
      <c r="B123" s="54"/>
      <c r="C123" s="45"/>
      <c r="D123" s="57"/>
      <c r="E123" s="57"/>
      <c r="F123" s="54"/>
      <c r="G123" s="45"/>
      <c r="H123" s="45"/>
      <c r="K123" s="69" t="s">
        <v>86</v>
      </c>
      <c r="L123" s="68" t="str">
        <f t="shared" si="20"/>
        <v>AGR_MOT</v>
      </c>
      <c r="M123" s="68" t="s">
        <v>162</v>
      </c>
      <c r="N123" s="68">
        <f t="shared" si="8"/>
        <v>0.0224691056303517</v>
      </c>
      <c r="O123" s="68" t="s">
        <v>88</v>
      </c>
      <c r="P123" s="68" t="s">
        <v>22</v>
      </c>
      <c r="T123" s="68" t="s">
        <v>86</v>
      </c>
      <c r="U123" s="68" t="str">
        <f t="shared" si="27"/>
        <v>AGR_MOT</v>
      </c>
      <c r="V123" s="68" t="str">
        <f t="shared" si="27"/>
        <v>WH14_15</v>
      </c>
      <c r="W123" s="68">
        <f t="shared" si="10"/>
        <v>0.0277591077183275</v>
      </c>
      <c r="X123" s="68" t="s">
        <v>88</v>
      </c>
      <c r="Y123" s="68" t="s">
        <v>17</v>
      </c>
      <c r="AC123" s="68" t="s">
        <v>86</v>
      </c>
      <c r="AD123" s="68" t="str">
        <f t="shared" si="22"/>
        <v>AGR_MOT</v>
      </c>
      <c r="AE123" s="68" t="str">
        <f t="shared" si="22"/>
        <v>WH14_15</v>
      </c>
      <c r="AF123" s="68">
        <f t="shared" si="12"/>
        <v>0.0244372230846757</v>
      </c>
      <c r="AG123" s="68" t="s">
        <v>88</v>
      </c>
      <c r="AH123" s="68" t="s">
        <v>23</v>
      </c>
      <c r="AL123" s="68" t="s">
        <v>86</v>
      </c>
      <c r="AM123" s="68" t="str">
        <f t="shared" si="23"/>
        <v>AGR_MOT</v>
      </c>
      <c r="AN123" s="68" t="str">
        <f t="shared" si="23"/>
        <v>WH14_15</v>
      </c>
      <c r="AO123" s="68">
        <f t="shared" si="14"/>
        <v>0.0252966565536165</v>
      </c>
      <c r="AP123" s="68" t="s">
        <v>88</v>
      </c>
      <c r="AQ123" s="68" t="s">
        <v>20</v>
      </c>
      <c r="AU123" s="68" t="s">
        <v>86</v>
      </c>
      <c r="AV123" s="68" t="str">
        <f t="shared" si="24"/>
        <v>AGR_MOT</v>
      </c>
      <c r="AW123" s="68" t="str">
        <f t="shared" si="24"/>
        <v>WH14_15</v>
      </c>
      <c r="AX123" s="68">
        <f t="shared" si="16"/>
        <v>0.0231546162990083</v>
      </c>
      <c r="AY123" s="68" t="s">
        <v>88</v>
      </c>
      <c r="AZ123" s="68" t="s">
        <v>19</v>
      </c>
      <c r="BD123" s="68" t="s">
        <v>86</v>
      </c>
      <c r="BE123" s="68" t="str">
        <f t="shared" si="25"/>
        <v>AGR_MOT</v>
      </c>
      <c r="BF123" s="68" t="str">
        <f t="shared" si="25"/>
        <v>WH14_15</v>
      </c>
      <c r="BG123" s="68">
        <f t="shared" si="21"/>
        <v>0.0252966565536165</v>
      </c>
      <c r="BH123" s="68" t="s">
        <v>88</v>
      </c>
      <c r="BI123" s="68" t="s">
        <v>21</v>
      </c>
      <c r="BM123" s="68" t="s">
        <v>86</v>
      </c>
      <c r="BN123" s="68" t="str">
        <f t="shared" si="26"/>
        <v>AGR_MOT</v>
      </c>
      <c r="BO123" s="68" t="str">
        <f t="shared" si="26"/>
        <v>WH14_15</v>
      </c>
      <c r="BP123" s="68">
        <f t="shared" si="19"/>
        <v>0.0231546162990083</v>
      </c>
      <c r="BQ123" s="68" t="s">
        <v>88</v>
      </c>
      <c r="BR123" s="68" t="s">
        <v>18</v>
      </c>
    </row>
    <row r="124" spans="2:70">
      <c r="B124" s="54"/>
      <c r="C124" s="45"/>
      <c r="D124" s="57"/>
      <c r="E124" s="57"/>
      <c r="F124" s="54"/>
      <c r="G124" s="45"/>
      <c r="H124" s="45"/>
      <c r="K124" s="68" t="s">
        <v>86</v>
      </c>
      <c r="L124" s="68" t="str">
        <f t="shared" si="20"/>
        <v>AGR_MOT</v>
      </c>
      <c r="M124" s="68" t="s">
        <v>163</v>
      </c>
      <c r="N124" s="68">
        <f t="shared" si="8"/>
        <v>0.0228058793544892</v>
      </c>
      <c r="O124" s="68" t="s">
        <v>88</v>
      </c>
      <c r="P124" s="68" t="s">
        <v>22</v>
      </c>
      <c r="T124" s="68" t="s">
        <v>86</v>
      </c>
      <c r="U124" s="68" t="str">
        <f t="shared" si="27"/>
        <v>AGR_MOT</v>
      </c>
      <c r="V124" s="68" t="str">
        <f t="shared" si="27"/>
        <v>WH16_17</v>
      </c>
      <c r="W124" s="68">
        <f t="shared" si="10"/>
        <v>0.0270225001421144</v>
      </c>
      <c r="X124" s="68" t="s">
        <v>88</v>
      </c>
      <c r="Y124" s="68" t="s">
        <v>17</v>
      </c>
      <c r="AC124" s="68" t="s">
        <v>86</v>
      </c>
      <c r="AD124" s="68" t="str">
        <f t="shared" si="22"/>
        <v>AGR_MOT</v>
      </c>
      <c r="AE124" s="68" t="str">
        <f t="shared" si="22"/>
        <v>WH16_17</v>
      </c>
      <c r="AF124" s="68">
        <f t="shared" si="12"/>
        <v>0.0257055276901567</v>
      </c>
      <c r="AG124" s="68" t="s">
        <v>88</v>
      </c>
      <c r="AH124" s="68" t="s">
        <v>23</v>
      </c>
      <c r="AL124" s="68" t="s">
        <v>86</v>
      </c>
      <c r="AM124" s="68" t="str">
        <f t="shared" si="23"/>
        <v>AGR_MOT</v>
      </c>
      <c r="AN124" s="68" t="str">
        <f t="shared" si="23"/>
        <v>WH16_17</v>
      </c>
      <c r="AO124" s="68">
        <f t="shared" si="14"/>
        <v>0.0253035348263485</v>
      </c>
      <c r="AP124" s="68" t="s">
        <v>88</v>
      </c>
      <c r="AQ124" s="68" t="s">
        <v>20</v>
      </c>
      <c r="AU124" s="68" t="s">
        <v>86</v>
      </c>
      <c r="AV124" s="68" t="str">
        <f t="shared" si="24"/>
        <v>AGR_MOT</v>
      </c>
      <c r="AW124" s="68" t="str">
        <f t="shared" si="24"/>
        <v>WH16_17</v>
      </c>
      <c r="AX124" s="68">
        <f t="shared" si="16"/>
        <v>0.0233585702637121</v>
      </c>
      <c r="AY124" s="68" t="s">
        <v>88</v>
      </c>
      <c r="AZ124" s="68" t="s">
        <v>19</v>
      </c>
      <c r="BD124" s="68" t="s">
        <v>86</v>
      </c>
      <c r="BE124" s="68" t="str">
        <f t="shared" si="25"/>
        <v>AGR_MOT</v>
      </c>
      <c r="BF124" s="68" t="str">
        <f t="shared" si="25"/>
        <v>WH16_17</v>
      </c>
      <c r="BG124" s="68">
        <f t="shared" si="21"/>
        <v>0.0253035348263485</v>
      </c>
      <c r="BH124" s="68" t="s">
        <v>88</v>
      </c>
      <c r="BI124" s="68" t="s">
        <v>21</v>
      </c>
      <c r="BM124" s="68" t="s">
        <v>86</v>
      </c>
      <c r="BN124" s="68" t="str">
        <f t="shared" si="26"/>
        <v>AGR_MOT</v>
      </c>
      <c r="BO124" s="68" t="str">
        <f t="shared" si="26"/>
        <v>WH16_17</v>
      </c>
      <c r="BP124" s="68">
        <f t="shared" si="19"/>
        <v>0.0233585702637121</v>
      </c>
      <c r="BQ124" s="68" t="s">
        <v>88</v>
      </c>
      <c r="BR124" s="68" t="s">
        <v>18</v>
      </c>
    </row>
    <row r="125" spans="2:70">
      <c r="B125" s="54"/>
      <c r="C125" s="45"/>
      <c r="D125" s="57"/>
      <c r="E125" s="57"/>
      <c r="F125" s="54"/>
      <c r="G125" s="45"/>
      <c r="H125" s="45"/>
      <c r="K125" s="68" t="s">
        <v>86</v>
      </c>
      <c r="L125" s="68" t="str">
        <f t="shared" si="20"/>
        <v>AGR_MOT</v>
      </c>
      <c r="M125" s="68" t="s">
        <v>164</v>
      </c>
      <c r="N125" s="68">
        <f t="shared" si="8"/>
        <v>0.0228335510535675</v>
      </c>
      <c r="O125" s="68" t="s">
        <v>88</v>
      </c>
      <c r="P125" s="68" t="s">
        <v>22</v>
      </c>
      <c r="T125" s="68" t="s">
        <v>86</v>
      </c>
      <c r="U125" s="68" t="str">
        <f t="shared" si="27"/>
        <v>AGR_MOT</v>
      </c>
      <c r="V125" s="68" t="str">
        <f t="shared" si="27"/>
        <v>WH18_19</v>
      </c>
      <c r="W125" s="68">
        <f t="shared" si="10"/>
        <v>0.0267517944660614</v>
      </c>
      <c r="X125" s="68" t="s">
        <v>88</v>
      </c>
      <c r="Y125" s="68" t="s">
        <v>17</v>
      </c>
      <c r="AC125" s="68" t="s">
        <v>86</v>
      </c>
      <c r="AD125" s="68" t="str">
        <f t="shared" si="22"/>
        <v>AGR_MOT</v>
      </c>
      <c r="AE125" s="68" t="str">
        <f t="shared" si="22"/>
        <v>WH18_19</v>
      </c>
      <c r="AF125" s="68">
        <f t="shared" si="12"/>
        <v>0.0255927943653416</v>
      </c>
      <c r="AG125" s="68" t="s">
        <v>88</v>
      </c>
      <c r="AH125" s="68" t="s">
        <v>23</v>
      </c>
      <c r="AL125" s="68" t="s">
        <v>86</v>
      </c>
      <c r="AM125" s="68" t="str">
        <f t="shared" si="23"/>
        <v>AGR_MOT</v>
      </c>
      <c r="AN125" s="68" t="str">
        <f t="shared" si="23"/>
        <v>WH18_19</v>
      </c>
      <c r="AO125" s="68">
        <f t="shared" si="14"/>
        <v>0.0249695860312862</v>
      </c>
      <c r="AP125" s="68" t="s">
        <v>88</v>
      </c>
      <c r="AQ125" s="68" t="s">
        <v>20</v>
      </c>
      <c r="AU125" s="68" t="s">
        <v>86</v>
      </c>
      <c r="AV125" s="68" t="str">
        <f t="shared" si="24"/>
        <v>AGR_MOT</v>
      </c>
      <c r="AW125" s="68" t="str">
        <f t="shared" si="24"/>
        <v>WH18_19</v>
      </c>
      <c r="AX125" s="68">
        <f t="shared" si="16"/>
        <v>0.023127630615324</v>
      </c>
      <c r="AY125" s="68" t="s">
        <v>88</v>
      </c>
      <c r="AZ125" s="68" t="s">
        <v>19</v>
      </c>
      <c r="BD125" s="68" t="s">
        <v>86</v>
      </c>
      <c r="BE125" s="68" t="str">
        <f t="shared" si="25"/>
        <v>AGR_MOT</v>
      </c>
      <c r="BF125" s="68" t="str">
        <f t="shared" si="25"/>
        <v>WH18_19</v>
      </c>
      <c r="BG125" s="68">
        <f t="shared" si="21"/>
        <v>0.0249695860312862</v>
      </c>
      <c r="BH125" s="68" t="s">
        <v>88</v>
      </c>
      <c r="BI125" s="68" t="s">
        <v>21</v>
      </c>
      <c r="BM125" s="68" t="s">
        <v>86</v>
      </c>
      <c r="BN125" s="68" t="str">
        <f t="shared" si="26"/>
        <v>AGR_MOT</v>
      </c>
      <c r="BO125" s="68" t="str">
        <f t="shared" si="26"/>
        <v>WH18_19</v>
      </c>
      <c r="BP125" s="68">
        <f t="shared" si="19"/>
        <v>0.023127630615324</v>
      </c>
      <c r="BQ125" s="68" t="s">
        <v>88</v>
      </c>
      <c r="BR125" s="68" t="s">
        <v>18</v>
      </c>
    </row>
    <row r="126" spans="2:70">
      <c r="B126" s="54"/>
      <c r="C126" s="45"/>
      <c r="D126" s="57"/>
      <c r="E126" s="57"/>
      <c r="F126" s="54"/>
      <c r="G126" s="45"/>
      <c r="H126" s="45"/>
      <c r="K126" s="68" t="s">
        <v>86</v>
      </c>
      <c r="L126" s="68" t="str">
        <f t="shared" si="20"/>
        <v>AGR_MOT</v>
      </c>
      <c r="M126" s="68" t="s">
        <v>165</v>
      </c>
      <c r="N126" s="68">
        <f t="shared" si="8"/>
        <v>0.0227154557821904</v>
      </c>
      <c r="O126" s="68" t="s">
        <v>88</v>
      </c>
      <c r="P126" s="68" t="s">
        <v>22</v>
      </c>
      <c r="T126" s="68" t="s">
        <v>86</v>
      </c>
      <c r="U126" s="68" t="str">
        <f t="shared" si="27"/>
        <v>AGR_MOT</v>
      </c>
      <c r="V126" s="68" t="str">
        <f t="shared" si="27"/>
        <v>WH20_21</v>
      </c>
      <c r="W126" s="68">
        <f t="shared" si="10"/>
        <v>0.0283933513791526</v>
      </c>
      <c r="X126" s="68" t="s">
        <v>88</v>
      </c>
      <c r="Y126" s="68" t="s">
        <v>17</v>
      </c>
      <c r="AC126" s="68" t="s">
        <v>86</v>
      </c>
      <c r="AD126" s="68" t="str">
        <f t="shared" si="22"/>
        <v>AGR_MOT</v>
      </c>
      <c r="AE126" s="68" t="str">
        <f t="shared" si="22"/>
        <v>WH20_21</v>
      </c>
      <c r="AF126" s="68">
        <f t="shared" si="12"/>
        <v>0.0251280963570105</v>
      </c>
      <c r="AG126" s="68" t="s">
        <v>88</v>
      </c>
      <c r="AH126" s="68" t="s">
        <v>23</v>
      </c>
      <c r="AL126" s="68" t="s">
        <v>86</v>
      </c>
      <c r="AM126" s="68" t="str">
        <f t="shared" si="23"/>
        <v>AGR_MOT</v>
      </c>
      <c r="AN126" s="68" t="str">
        <f t="shared" si="23"/>
        <v>WH20_21</v>
      </c>
      <c r="AO126" s="68">
        <f t="shared" si="14"/>
        <v>0.0251936667769471</v>
      </c>
      <c r="AP126" s="68" t="s">
        <v>88</v>
      </c>
      <c r="AQ126" s="68" t="s">
        <v>20</v>
      </c>
      <c r="AU126" s="68" t="s">
        <v>86</v>
      </c>
      <c r="AV126" s="68" t="str">
        <f t="shared" si="24"/>
        <v>AGR_MOT</v>
      </c>
      <c r="AW126" s="68" t="str">
        <f t="shared" si="24"/>
        <v>WH20_21</v>
      </c>
      <c r="AX126" s="68">
        <f t="shared" si="16"/>
        <v>0.0230669226777415</v>
      </c>
      <c r="AY126" s="68" t="s">
        <v>88</v>
      </c>
      <c r="AZ126" s="68" t="s">
        <v>19</v>
      </c>
      <c r="BD126" s="68" t="s">
        <v>86</v>
      </c>
      <c r="BE126" s="68" t="str">
        <f t="shared" si="25"/>
        <v>AGR_MOT</v>
      </c>
      <c r="BF126" s="68" t="str">
        <f t="shared" si="25"/>
        <v>WH20_21</v>
      </c>
      <c r="BG126" s="68">
        <f t="shared" si="21"/>
        <v>0.0251936667769471</v>
      </c>
      <c r="BH126" s="68" t="s">
        <v>88</v>
      </c>
      <c r="BI126" s="68" t="s">
        <v>21</v>
      </c>
      <c r="BM126" s="68" t="s">
        <v>86</v>
      </c>
      <c r="BN126" s="68" t="str">
        <f t="shared" si="26"/>
        <v>AGR_MOT</v>
      </c>
      <c r="BO126" s="68" t="str">
        <f t="shared" si="26"/>
        <v>WH20_21</v>
      </c>
      <c r="BP126" s="68">
        <f t="shared" si="19"/>
        <v>0.0230669226777415</v>
      </c>
      <c r="BQ126" s="68" t="s">
        <v>88</v>
      </c>
      <c r="BR126" s="68" t="s">
        <v>18</v>
      </c>
    </row>
    <row r="127" spans="2:70">
      <c r="B127" s="54"/>
      <c r="C127" s="45"/>
      <c r="D127" s="57"/>
      <c r="E127" s="57"/>
      <c r="F127" s="54"/>
      <c r="G127" s="45"/>
      <c r="H127" s="45"/>
      <c r="K127" s="69" t="s">
        <v>86</v>
      </c>
      <c r="L127" s="68" t="str">
        <f t="shared" si="20"/>
        <v>AGR_MOT</v>
      </c>
      <c r="M127" s="68" t="s">
        <v>166</v>
      </c>
      <c r="N127" s="68">
        <f t="shared" si="8"/>
        <v>0.0228898262899369</v>
      </c>
      <c r="O127" s="68" t="s">
        <v>88</v>
      </c>
      <c r="P127" s="68" t="s">
        <v>22</v>
      </c>
      <c r="T127" s="68" t="s">
        <v>86</v>
      </c>
      <c r="U127" s="68" t="str">
        <f t="shared" si="27"/>
        <v>AGR_MOT</v>
      </c>
      <c r="V127" s="68" t="str">
        <f t="shared" si="27"/>
        <v>WH22_23</v>
      </c>
      <c r="W127" s="68">
        <f t="shared" si="10"/>
        <v>0.0283097816617008</v>
      </c>
      <c r="X127" s="68" t="s">
        <v>88</v>
      </c>
      <c r="Y127" s="68" t="s">
        <v>17</v>
      </c>
      <c r="AC127" s="68" t="s">
        <v>86</v>
      </c>
      <c r="AD127" s="68" t="str">
        <f t="shared" si="22"/>
        <v>AGR_MOT</v>
      </c>
      <c r="AE127" s="68" t="str">
        <f t="shared" si="22"/>
        <v>WH22_23</v>
      </c>
      <c r="AF127" s="68">
        <f t="shared" si="12"/>
        <v>0.0254920738775338</v>
      </c>
      <c r="AG127" s="68" t="s">
        <v>88</v>
      </c>
      <c r="AH127" s="68" t="s">
        <v>23</v>
      </c>
      <c r="AL127" s="68" t="s">
        <v>86</v>
      </c>
      <c r="AM127" s="68" t="str">
        <f t="shared" si="23"/>
        <v>AGR_MOT</v>
      </c>
      <c r="AN127" s="68" t="str">
        <f t="shared" si="23"/>
        <v>WH22_23</v>
      </c>
      <c r="AO127" s="68">
        <f t="shared" si="14"/>
        <v>0.025793097568826</v>
      </c>
      <c r="AP127" s="68" t="s">
        <v>88</v>
      </c>
      <c r="AQ127" s="68" t="s">
        <v>20</v>
      </c>
      <c r="AU127" s="68" t="s">
        <v>86</v>
      </c>
      <c r="AV127" s="68" t="str">
        <f t="shared" si="24"/>
        <v>AGR_MOT</v>
      </c>
      <c r="AW127" s="68" t="str">
        <f t="shared" si="24"/>
        <v>WH22_23</v>
      </c>
      <c r="AX127" s="68">
        <f t="shared" si="16"/>
        <v>0.0246581494217923</v>
      </c>
      <c r="AY127" s="68" t="s">
        <v>88</v>
      </c>
      <c r="AZ127" s="68" t="s">
        <v>19</v>
      </c>
      <c r="BD127" s="68" t="s">
        <v>86</v>
      </c>
      <c r="BE127" s="68" t="str">
        <f t="shared" si="25"/>
        <v>AGR_MOT</v>
      </c>
      <c r="BF127" s="68" t="str">
        <f t="shared" si="25"/>
        <v>WH22_23</v>
      </c>
      <c r="BG127" s="68">
        <f t="shared" si="21"/>
        <v>0.025793097568826</v>
      </c>
      <c r="BH127" s="68" t="s">
        <v>88</v>
      </c>
      <c r="BI127" s="68" t="s">
        <v>21</v>
      </c>
      <c r="BM127" s="68" t="s">
        <v>86</v>
      </c>
      <c r="BN127" s="68" t="str">
        <f t="shared" si="26"/>
        <v>AGR_MOT</v>
      </c>
      <c r="BO127" s="68" t="str">
        <f t="shared" si="26"/>
        <v>WH22_23</v>
      </c>
      <c r="BP127" s="68">
        <f t="shared" si="19"/>
        <v>0.0246581494217923</v>
      </c>
      <c r="BQ127" s="68" t="s">
        <v>88</v>
      </c>
      <c r="BR127" s="68" t="s">
        <v>18</v>
      </c>
    </row>
    <row r="128" spans="2:70">
      <c r="B128" s="54"/>
      <c r="C128" s="45"/>
      <c r="D128" s="57"/>
      <c r="E128" s="57"/>
      <c r="F128" s="54"/>
      <c r="G128" s="45"/>
      <c r="H128" s="45"/>
      <c r="K128" s="68"/>
      <c r="L128" s="68"/>
      <c r="M128" s="68"/>
      <c r="N128" s="68"/>
      <c r="O128" s="68"/>
      <c r="P128" s="68"/>
      <c r="T128" s="68"/>
      <c r="U128" s="68"/>
      <c r="V128" s="68"/>
      <c r="W128" s="68"/>
      <c r="X128" s="68"/>
      <c r="Y128" s="68"/>
      <c r="AC128" s="68"/>
      <c r="AD128" s="68"/>
      <c r="AE128" s="68"/>
      <c r="AF128" s="68"/>
      <c r="AG128" s="68"/>
      <c r="AH128" s="68"/>
      <c r="AL128" s="68"/>
      <c r="AM128" s="68"/>
      <c r="AN128" s="68"/>
      <c r="AO128" s="68"/>
      <c r="AP128" s="68"/>
      <c r="AQ128" s="68"/>
      <c r="AU128" s="68"/>
      <c r="AV128" s="68"/>
      <c r="AW128" s="68"/>
      <c r="AX128" s="68"/>
      <c r="AY128" s="68"/>
      <c r="AZ128" s="68"/>
      <c r="BD128" s="68"/>
      <c r="BE128" s="68"/>
      <c r="BF128" s="68"/>
      <c r="BG128" s="68"/>
      <c r="BH128" s="68"/>
      <c r="BI128" s="68"/>
      <c r="BM128" s="68"/>
      <c r="BN128" s="68"/>
      <c r="BO128" s="68"/>
      <c r="BP128" s="68"/>
      <c r="BQ128" s="68"/>
      <c r="BR128" s="68"/>
    </row>
    <row r="129" spans="2:70">
      <c r="B129" s="54"/>
      <c r="C129" s="45"/>
      <c r="D129" s="57"/>
      <c r="E129" s="57"/>
      <c r="F129" s="54"/>
      <c r="G129" s="45"/>
      <c r="H129" s="45"/>
      <c r="K129" s="68"/>
      <c r="L129" s="68"/>
      <c r="M129" s="68"/>
      <c r="N129" s="68"/>
      <c r="O129" s="68"/>
      <c r="P129" s="68"/>
      <c r="T129" s="68"/>
      <c r="U129" s="68"/>
      <c r="V129" s="68"/>
      <c r="W129" s="68"/>
      <c r="X129" s="68"/>
      <c r="Y129" s="68"/>
      <c r="AC129" s="68"/>
      <c r="AD129" s="68"/>
      <c r="AE129" s="68"/>
      <c r="AF129" s="68"/>
      <c r="AG129" s="68"/>
      <c r="AH129" s="68"/>
      <c r="AL129" s="68"/>
      <c r="AM129" s="68"/>
      <c r="AN129" s="68"/>
      <c r="AO129" s="68"/>
      <c r="AP129" s="68"/>
      <c r="AQ129" s="68"/>
      <c r="AU129" s="68"/>
      <c r="AV129" s="68"/>
      <c r="AW129" s="68"/>
      <c r="AX129" s="68"/>
      <c r="AY129" s="68"/>
      <c r="AZ129" s="68"/>
      <c r="BD129" s="68"/>
      <c r="BE129" s="68"/>
      <c r="BF129" s="68"/>
      <c r="BG129" s="68"/>
      <c r="BH129" s="68"/>
      <c r="BI129" s="68"/>
      <c r="BM129" s="68"/>
      <c r="BN129" s="68"/>
      <c r="BO129" s="68"/>
      <c r="BP129" s="68"/>
      <c r="BQ129" s="68"/>
      <c r="BR129" s="68"/>
    </row>
    <row r="130" spans="2:70">
      <c r="B130" s="54"/>
      <c r="C130" s="45"/>
      <c r="D130" s="57"/>
      <c r="E130" s="57"/>
      <c r="F130" s="54"/>
      <c r="G130" s="45"/>
      <c r="H130" s="45"/>
      <c r="K130" s="68"/>
      <c r="L130" s="68"/>
      <c r="M130" s="68"/>
      <c r="N130" s="68"/>
      <c r="O130" s="68"/>
      <c r="P130" s="68"/>
      <c r="T130" s="68"/>
      <c r="U130" s="68"/>
      <c r="V130" s="68"/>
      <c r="W130" s="68"/>
      <c r="X130" s="68"/>
      <c r="Y130" s="68"/>
      <c r="AC130" s="68"/>
      <c r="AD130" s="68"/>
      <c r="AE130" s="68"/>
      <c r="AF130" s="68"/>
      <c r="AG130" s="68"/>
      <c r="AH130" s="68"/>
      <c r="AL130" s="68"/>
      <c r="AM130" s="68"/>
      <c r="AN130" s="68"/>
      <c r="AO130" s="68"/>
      <c r="AP130" s="68"/>
      <c r="AQ130" s="68"/>
      <c r="AU130" s="68"/>
      <c r="AV130" s="68"/>
      <c r="AW130" s="68"/>
      <c r="AX130" s="68"/>
      <c r="AY130" s="68"/>
      <c r="AZ130" s="68"/>
      <c r="BD130" s="68"/>
      <c r="BE130" s="68"/>
      <c r="BF130" s="68"/>
      <c r="BG130" s="68"/>
      <c r="BH130" s="68"/>
      <c r="BI130" s="68"/>
      <c r="BM130" s="68"/>
      <c r="BN130" s="68"/>
      <c r="BO130" s="68"/>
      <c r="BP130" s="68"/>
      <c r="BQ130" s="68"/>
      <c r="BR130" s="68"/>
    </row>
    <row r="131" spans="2:70">
      <c r="B131" s="54"/>
      <c r="C131" s="45"/>
      <c r="D131" s="57"/>
      <c r="E131" s="57"/>
      <c r="F131" s="54"/>
      <c r="G131" s="45"/>
      <c r="H131" s="45"/>
      <c r="K131" s="69"/>
      <c r="L131" s="68"/>
      <c r="M131" s="68"/>
      <c r="N131" s="68"/>
      <c r="O131" s="68"/>
      <c r="P131" s="68"/>
      <c r="T131" s="68"/>
      <c r="U131" s="68"/>
      <c r="V131" s="68"/>
      <c r="W131" s="68"/>
      <c r="X131" s="68"/>
      <c r="Y131" s="68"/>
      <c r="AC131" s="68"/>
      <c r="AD131" s="68"/>
      <c r="AE131" s="68"/>
      <c r="AF131" s="68"/>
      <c r="AG131" s="68"/>
      <c r="AH131" s="68"/>
      <c r="AL131" s="68"/>
      <c r="AM131" s="68"/>
      <c r="AN131" s="68"/>
      <c r="AO131" s="68"/>
      <c r="AP131" s="68"/>
      <c r="AQ131" s="68"/>
      <c r="AU131" s="68"/>
      <c r="AV131" s="68"/>
      <c r="AW131" s="68"/>
      <c r="AX131" s="68"/>
      <c r="AY131" s="68"/>
      <c r="AZ131" s="68"/>
      <c r="BD131" s="68"/>
      <c r="BE131" s="68"/>
      <c r="BF131" s="68"/>
      <c r="BG131" s="68"/>
      <c r="BH131" s="68"/>
      <c r="BI131" s="68"/>
      <c r="BM131" s="68"/>
      <c r="BN131" s="68"/>
      <c r="BO131" s="68"/>
      <c r="BP131" s="68"/>
      <c r="BQ131" s="68"/>
      <c r="BR131" s="68"/>
    </row>
    <row r="132" spans="2:70">
      <c r="B132" s="54"/>
      <c r="C132" s="45"/>
      <c r="D132" s="57"/>
      <c r="E132" s="57"/>
      <c r="F132" s="54"/>
      <c r="G132" s="45"/>
      <c r="H132" s="45"/>
      <c r="K132" s="68"/>
      <c r="L132" s="68"/>
      <c r="M132" s="68"/>
      <c r="N132" s="68"/>
      <c r="O132" s="68"/>
      <c r="P132" s="68"/>
      <c r="T132" s="68"/>
      <c r="U132" s="68"/>
      <c r="V132" s="68"/>
      <c r="W132" s="68"/>
      <c r="X132" s="68"/>
      <c r="Y132" s="68"/>
      <c r="AC132" s="68"/>
      <c r="AD132" s="68"/>
      <c r="AE132" s="68"/>
      <c r="AF132" s="68"/>
      <c r="AG132" s="68"/>
      <c r="AH132" s="68"/>
      <c r="AL132" s="68"/>
      <c r="AM132" s="68"/>
      <c r="AN132" s="68"/>
      <c r="AO132" s="68"/>
      <c r="AP132" s="68"/>
      <c r="AQ132" s="68"/>
      <c r="AU132" s="68"/>
      <c r="AV132" s="68"/>
      <c r="AW132" s="68"/>
      <c r="AX132" s="68"/>
      <c r="AY132" s="68"/>
      <c r="AZ132" s="68"/>
      <c r="BD132" s="68"/>
      <c r="BE132" s="68"/>
      <c r="BF132" s="68"/>
      <c r="BG132" s="68"/>
      <c r="BH132" s="68"/>
      <c r="BI132" s="68"/>
      <c r="BM132" s="68"/>
      <c r="BN132" s="68"/>
      <c r="BO132" s="68"/>
      <c r="BP132" s="68"/>
      <c r="BQ132" s="68"/>
      <c r="BR132" s="68"/>
    </row>
    <row r="133" spans="2:70">
      <c r="B133" s="54"/>
      <c r="C133" s="45"/>
      <c r="D133" s="57"/>
      <c r="E133" s="57"/>
      <c r="F133" s="54"/>
      <c r="G133" s="45"/>
      <c r="H133" s="45"/>
      <c r="K133" s="68"/>
      <c r="L133" s="68"/>
      <c r="M133" s="68"/>
      <c r="N133" s="68"/>
      <c r="O133" s="68"/>
      <c r="P133" s="68"/>
      <c r="T133" s="68"/>
      <c r="U133" s="68"/>
      <c r="V133" s="68"/>
      <c r="W133" s="68"/>
      <c r="X133" s="68"/>
      <c r="Y133" s="68"/>
      <c r="AC133" s="68"/>
      <c r="AD133" s="68"/>
      <c r="AE133" s="68"/>
      <c r="AF133" s="68"/>
      <c r="AG133" s="68"/>
      <c r="AH133" s="68"/>
      <c r="AL133" s="68"/>
      <c r="AM133" s="68"/>
      <c r="AN133" s="68"/>
      <c r="AO133" s="68"/>
      <c r="AP133" s="68"/>
      <c r="AQ133" s="68"/>
      <c r="AU133" s="68"/>
      <c r="AV133" s="68"/>
      <c r="AW133" s="68"/>
      <c r="AX133" s="68"/>
      <c r="AY133" s="68"/>
      <c r="AZ133" s="68"/>
      <c r="BD133" s="68"/>
      <c r="BE133" s="68"/>
      <c r="BF133" s="68"/>
      <c r="BG133" s="68"/>
      <c r="BH133" s="68"/>
      <c r="BI133" s="68"/>
      <c r="BM133" s="68"/>
      <c r="BN133" s="68"/>
      <c r="BO133" s="68"/>
      <c r="BP133" s="68"/>
      <c r="BQ133" s="68"/>
      <c r="BR133" s="68"/>
    </row>
    <row r="134" spans="2:70">
      <c r="B134" s="54"/>
      <c r="C134" s="45"/>
      <c r="D134" s="57"/>
      <c r="E134" s="57"/>
      <c r="F134" s="54"/>
      <c r="G134" s="45"/>
      <c r="H134" s="45"/>
      <c r="K134" s="68"/>
      <c r="L134" s="68"/>
      <c r="M134" s="68"/>
      <c r="N134" s="68"/>
      <c r="O134" s="68"/>
      <c r="P134" s="68"/>
      <c r="T134" s="68"/>
      <c r="U134" s="68"/>
      <c r="V134" s="68"/>
      <c r="W134" s="68"/>
      <c r="X134" s="68"/>
      <c r="Y134" s="68"/>
      <c r="AC134" s="68"/>
      <c r="AD134" s="68"/>
      <c r="AE134" s="68"/>
      <c r="AF134" s="68"/>
      <c r="AG134" s="68"/>
      <c r="AH134" s="68"/>
      <c r="AL134" s="68"/>
      <c r="AM134" s="68"/>
      <c r="AN134" s="68"/>
      <c r="AO134" s="68"/>
      <c r="AP134" s="68"/>
      <c r="AQ134" s="68"/>
      <c r="AU134" s="68"/>
      <c r="AV134" s="68"/>
      <c r="AW134" s="68"/>
      <c r="AX134" s="68"/>
      <c r="AY134" s="68"/>
      <c r="AZ134" s="68"/>
      <c r="BD134" s="68"/>
      <c r="BE134" s="68"/>
      <c r="BF134" s="68"/>
      <c r="BG134" s="68"/>
      <c r="BH134" s="68"/>
      <c r="BI134" s="68"/>
      <c r="BM134" s="68"/>
      <c r="BN134" s="68"/>
      <c r="BO134" s="68"/>
      <c r="BP134" s="68"/>
      <c r="BQ134" s="68"/>
      <c r="BR134" s="68"/>
    </row>
    <row r="135" spans="2:70">
      <c r="B135" s="54"/>
      <c r="C135" s="45"/>
      <c r="D135" s="57"/>
      <c r="E135" s="57"/>
      <c r="F135" s="54"/>
      <c r="G135" s="45"/>
      <c r="H135" s="45"/>
      <c r="K135" s="69"/>
      <c r="L135" s="68"/>
      <c r="M135" s="68"/>
      <c r="N135" s="68"/>
      <c r="O135" s="68"/>
      <c r="P135" s="68"/>
      <c r="T135" s="68"/>
      <c r="U135" s="68"/>
      <c r="V135" s="68"/>
      <c r="W135" s="68"/>
      <c r="X135" s="68"/>
      <c r="Y135" s="68"/>
      <c r="AC135" s="68"/>
      <c r="AD135" s="68"/>
      <c r="AE135" s="68"/>
      <c r="AF135" s="68"/>
      <c r="AG135" s="68"/>
      <c r="AH135" s="68"/>
      <c r="AL135" s="68"/>
      <c r="AM135" s="68"/>
      <c r="AN135" s="68"/>
      <c r="AO135" s="68"/>
      <c r="AP135" s="68"/>
      <c r="AQ135" s="68"/>
      <c r="AU135" s="68"/>
      <c r="AV135" s="68"/>
      <c r="AW135" s="68"/>
      <c r="AX135" s="68"/>
      <c r="AY135" s="68"/>
      <c r="AZ135" s="68"/>
      <c r="BD135" s="68"/>
      <c r="BE135" s="68"/>
      <c r="BF135" s="68"/>
      <c r="BG135" s="68"/>
      <c r="BH135" s="68"/>
      <c r="BI135" s="68"/>
      <c r="BM135" s="68"/>
      <c r="BN135" s="68"/>
      <c r="BO135" s="68"/>
      <c r="BP135" s="68"/>
      <c r="BQ135" s="68"/>
      <c r="BR135" s="68"/>
    </row>
    <row r="136" spans="2:70">
      <c r="B136" s="54"/>
      <c r="C136" s="45"/>
      <c r="D136" s="57"/>
      <c r="E136" s="57"/>
      <c r="F136" s="54"/>
      <c r="G136" s="45"/>
      <c r="H136" s="45"/>
      <c r="K136" s="68"/>
      <c r="L136" s="68"/>
      <c r="M136" s="68"/>
      <c r="N136" s="68"/>
      <c r="O136" s="68"/>
      <c r="P136" s="68"/>
      <c r="T136" s="68"/>
      <c r="U136" s="68"/>
      <c r="V136" s="68"/>
      <c r="W136" s="68"/>
      <c r="X136" s="68"/>
      <c r="Y136" s="68"/>
      <c r="AC136" s="68"/>
      <c r="AD136" s="68"/>
      <c r="AE136" s="68"/>
      <c r="AF136" s="68"/>
      <c r="AG136" s="68"/>
      <c r="AH136" s="68"/>
      <c r="AL136" s="68"/>
      <c r="AM136" s="68"/>
      <c r="AN136" s="68"/>
      <c r="AO136" s="68"/>
      <c r="AP136" s="68"/>
      <c r="AQ136" s="68"/>
      <c r="AU136" s="68"/>
      <c r="AV136" s="68"/>
      <c r="AW136" s="68"/>
      <c r="AX136" s="68"/>
      <c r="AY136" s="68"/>
      <c r="AZ136" s="68"/>
      <c r="BD136" s="68"/>
      <c r="BE136" s="68"/>
      <c r="BF136" s="68"/>
      <c r="BG136" s="68"/>
      <c r="BH136" s="68"/>
      <c r="BI136" s="68"/>
      <c r="BM136" s="68"/>
      <c r="BN136" s="68"/>
      <c r="BO136" s="68"/>
      <c r="BP136" s="68"/>
      <c r="BQ136" s="68"/>
      <c r="BR136" s="68"/>
    </row>
    <row r="137" spans="2:70">
      <c r="B137" s="54"/>
      <c r="C137" s="45"/>
      <c r="D137" s="57"/>
      <c r="E137" s="57"/>
      <c r="F137" s="54"/>
      <c r="G137" s="45"/>
      <c r="H137" s="45"/>
      <c r="K137" s="68"/>
      <c r="L137" s="68"/>
      <c r="M137" s="68"/>
      <c r="N137" s="68"/>
      <c r="O137" s="68"/>
      <c r="P137" s="68"/>
      <c r="T137" s="68"/>
      <c r="U137" s="68"/>
      <c r="V137" s="68"/>
      <c r="W137" s="68"/>
      <c r="X137" s="68"/>
      <c r="Y137" s="68"/>
      <c r="AC137" s="68"/>
      <c r="AD137" s="68"/>
      <c r="AE137" s="68"/>
      <c r="AF137" s="68"/>
      <c r="AG137" s="68"/>
      <c r="AH137" s="68"/>
      <c r="AL137" s="68"/>
      <c r="AM137" s="68"/>
      <c r="AN137" s="68"/>
      <c r="AO137" s="68"/>
      <c r="AP137" s="68"/>
      <c r="AQ137" s="68"/>
      <c r="AU137" s="68"/>
      <c r="AV137" s="68"/>
      <c r="AW137" s="68"/>
      <c r="AX137" s="68"/>
      <c r="AY137" s="68"/>
      <c r="AZ137" s="68"/>
      <c r="BD137" s="68"/>
      <c r="BE137" s="68"/>
      <c r="BF137" s="68"/>
      <c r="BG137" s="68"/>
      <c r="BH137" s="68"/>
      <c r="BI137" s="68"/>
      <c r="BM137" s="68"/>
      <c r="BN137" s="68"/>
      <c r="BO137" s="68"/>
      <c r="BP137" s="68"/>
      <c r="BQ137" s="68"/>
      <c r="BR137" s="68"/>
    </row>
    <row r="138" spans="2:70">
      <c r="B138" s="54"/>
      <c r="C138" s="45"/>
      <c r="D138" s="57"/>
      <c r="E138" s="57"/>
      <c r="F138" s="54"/>
      <c r="G138" s="45"/>
      <c r="H138" s="45"/>
      <c r="K138" s="68"/>
      <c r="L138" s="68"/>
      <c r="M138" s="68"/>
      <c r="N138" s="68"/>
      <c r="O138" s="68"/>
      <c r="P138" s="68"/>
      <c r="T138" s="68"/>
      <c r="U138" s="68"/>
      <c r="V138" s="68"/>
      <c r="W138" s="68"/>
      <c r="X138" s="68"/>
      <c r="Y138" s="68"/>
      <c r="AC138" s="68"/>
      <c r="AD138" s="68"/>
      <c r="AE138" s="68"/>
      <c r="AF138" s="68"/>
      <c r="AG138" s="68"/>
      <c r="AH138" s="68"/>
      <c r="AL138" s="68"/>
      <c r="AM138" s="68"/>
      <c r="AN138" s="68"/>
      <c r="AO138" s="68"/>
      <c r="AP138" s="68"/>
      <c r="AQ138" s="68"/>
      <c r="AU138" s="68"/>
      <c r="AV138" s="68"/>
      <c r="AW138" s="68"/>
      <c r="AX138" s="68"/>
      <c r="AY138" s="68"/>
      <c r="AZ138" s="68"/>
      <c r="BD138" s="68"/>
      <c r="BE138" s="68"/>
      <c r="BF138" s="68"/>
      <c r="BG138" s="68"/>
      <c r="BH138" s="68"/>
      <c r="BI138" s="68"/>
      <c r="BM138" s="68"/>
      <c r="BN138" s="68"/>
      <c r="BO138" s="68"/>
      <c r="BP138" s="68"/>
      <c r="BQ138" s="68"/>
      <c r="BR138" s="68"/>
    </row>
    <row r="139" spans="2:70">
      <c r="B139" s="54"/>
      <c r="C139" s="45"/>
      <c r="D139" s="57"/>
      <c r="E139" s="57"/>
      <c r="F139" s="54"/>
      <c r="G139" s="45"/>
      <c r="H139" s="45"/>
      <c r="K139" s="69"/>
      <c r="L139" s="68"/>
      <c r="M139" s="68"/>
      <c r="N139" s="68"/>
      <c r="O139" s="68"/>
      <c r="P139" s="68"/>
      <c r="T139" s="68"/>
      <c r="U139" s="68"/>
      <c r="V139" s="68"/>
      <c r="W139" s="68"/>
      <c r="X139" s="68"/>
      <c r="Y139" s="68"/>
      <c r="AC139" s="68"/>
      <c r="AD139" s="68"/>
      <c r="AE139" s="68"/>
      <c r="AF139" s="68"/>
      <c r="AG139" s="68"/>
      <c r="AH139" s="68"/>
      <c r="AL139" s="68"/>
      <c r="AM139" s="68"/>
      <c r="AN139" s="68"/>
      <c r="AO139" s="68"/>
      <c r="AP139" s="68"/>
      <c r="AQ139" s="68"/>
      <c r="AU139" s="68"/>
      <c r="AV139" s="68"/>
      <c r="AW139" s="68"/>
      <c r="AX139" s="68"/>
      <c r="AY139" s="68"/>
      <c r="AZ139" s="68"/>
      <c r="BD139" s="68"/>
      <c r="BE139" s="68"/>
      <c r="BF139" s="68"/>
      <c r="BG139" s="68"/>
      <c r="BH139" s="68"/>
      <c r="BI139" s="68"/>
      <c r="BM139" s="68"/>
      <c r="BN139" s="68"/>
      <c r="BO139" s="68"/>
      <c r="BP139" s="68"/>
      <c r="BQ139" s="68"/>
      <c r="BR139" s="68"/>
    </row>
    <row r="140" spans="2:70">
      <c r="B140" s="54"/>
      <c r="C140" s="45"/>
      <c r="D140" s="57"/>
      <c r="E140" s="57"/>
      <c r="F140" s="54"/>
      <c r="G140" s="45"/>
      <c r="H140" s="45"/>
      <c r="K140" s="68"/>
      <c r="L140" s="68"/>
      <c r="M140" s="68"/>
      <c r="N140" s="68"/>
      <c r="O140" s="68"/>
      <c r="P140" s="68"/>
      <c r="T140" s="68"/>
      <c r="U140" s="68"/>
      <c r="V140" s="68"/>
      <c r="W140" s="68"/>
      <c r="X140" s="68"/>
      <c r="Y140" s="68"/>
      <c r="AC140" s="68"/>
      <c r="AD140" s="68"/>
      <c r="AE140" s="68"/>
      <c r="AF140" s="68"/>
      <c r="AG140" s="68"/>
      <c r="AH140" s="68"/>
      <c r="AL140" s="68"/>
      <c r="AM140" s="68"/>
      <c r="AN140" s="68"/>
      <c r="AO140" s="68"/>
      <c r="AP140" s="68"/>
      <c r="AQ140" s="68"/>
      <c r="AU140" s="68"/>
      <c r="AV140" s="68"/>
      <c r="AW140" s="68"/>
      <c r="AX140" s="68"/>
      <c r="AY140" s="68"/>
      <c r="AZ140" s="68"/>
      <c r="BD140" s="68"/>
      <c r="BE140" s="68"/>
      <c r="BF140" s="68"/>
      <c r="BG140" s="68"/>
      <c r="BH140" s="68"/>
      <c r="BI140" s="68"/>
      <c r="BM140" s="68"/>
      <c r="BN140" s="68"/>
      <c r="BO140" s="68"/>
      <c r="BP140" s="68"/>
      <c r="BQ140" s="68"/>
      <c r="BR140" s="68"/>
    </row>
    <row r="141" spans="2:70">
      <c r="B141" s="54"/>
      <c r="C141" s="45"/>
      <c r="D141" s="57"/>
      <c r="E141" s="57"/>
      <c r="F141" s="54"/>
      <c r="G141" s="45"/>
      <c r="H141" s="45"/>
      <c r="K141" s="68"/>
      <c r="L141" s="68"/>
      <c r="M141" s="68"/>
      <c r="N141" s="68"/>
      <c r="O141" s="68"/>
      <c r="P141" s="68"/>
      <c r="T141" s="68"/>
      <c r="U141" s="68"/>
      <c r="V141" s="68"/>
      <c r="W141" s="68"/>
      <c r="X141" s="68"/>
      <c r="Y141" s="68"/>
      <c r="AC141" s="68"/>
      <c r="AD141" s="68"/>
      <c r="AE141" s="68"/>
      <c r="AF141" s="68"/>
      <c r="AG141" s="68"/>
      <c r="AH141" s="68"/>
      <c r="AL141" s="68"/>
      <c r="AM141" s="68"/>
      <c r="AN141" s="68"/>
      <c r="AO141" s="68"/>
      <c r="AP141" s="68"/>
      <c r="AQ141" s="68"/>
      <c r="AU141" s="68"/>
      <c r="AV141" s="68"/>
      <c r="AW141" s="68"/>
      <c r="AX141" s="68"/>
      <c r="AY141" s="68"/>
      <c r="AZ141" s="68"/>
      <c r="BD141" s="68"/>
      <c r="BE141" s="68"/>
      <c r="BF141" s="68"/>
      <c r="BG141" s="68"/>
      <c r="BH141" s="68"/>
      <c r="BI141" s="68"/>
      <c r="BM141" s="68"/>
      <c r="BN141" s="68"/>
      <c r="BO141" s="68"/>
      <c r="BP141" s="68"/>
      <c r="BQ141" s="68"/>
      <c r="BR141" s="68"/>
    </row>
    <row r="142" spans="2:70">
      <c r="B142" s="54"/>
      <c r="C142" s="45"/>
      <c r="D142" s="57"/>
      <c r="E142" s="57"/>
      <c r="F142" s="54"/>
      <c r="G142" s="45"/>
      <c r="H142" s="45"/>
      <c r="K142" s="68"/>
      <c r="L142" s="68"/>
      <c r="M142" s="68"/>
      <c r="N142" s="68"/>
      <c r="O142" s="68"/>
      <c r="P142" s="68"/>
      <c r="T142" s="68"/>
      <c r="U142" s="68"/>
      <c r="V142" s="68"/>
      <c r="W142" s="68"/>
      <c r="X142" s="68"/>
      <c r="Y142" s="68"/>
      <c r="AC142" s="68"/>
      <c r="AD142" s="68"/>
      <c r="AE142" s="68"/>
      <c r="AF142" s="68"/>
      <c r="AG142" s="68"/>
      <c r="AH142" s="68"/>
      <c r="AL142" s="68"/>
      <c r="AM142" s="68"/>
      <c r="AN142" s="68"/>
      <c r="AO142" s="68"/>
      <c r="AP142" s="68"/>
      <c r="AQ142" s="68"/>
      <c r="AU142" s="68"/>
      <c r="AV142" s="68"/>
      <c r="AW142" s="68"/>
      <c r="AX142" s="68"/>
      <c r="AY142" s="68"/>
      <c r="AZ142" s="68"/>
      <c r="BD142" s="68"/>
      <c r="BE142" s="68"/>
      <c r="BF142" s="68"/>
      <c r="BG142" s="68"/>
      <c r="BH142" s="68"/>
      <c r="BI142" s="68"/>
      <c r="BM142" s="68"/>
      <c r="BN142" s="68"/>
      <c r="BO142" s="68"/>
      <c r="BP142" s="68"/>
      <c r="BQ142" s="68"/>
      <c r="BR142" s="68"/>
    </row>
    <row r="143" spans="2:70">
      <c r="B143" s="54"/>
      <c r="C143" s="45"/>
      <c r="D143" s="57"/>
      <c r="E143" s="57"/>
      <c r="F143" s="54"/>
      <c r="G143" s="45"/>
      <c r="H143" s="45"/>
      <c r="K143" s="69"/>
      <c r="L143" s="68"/>
      <c r="M143" s="68"/>
      <c r="N143" s="68"/>
      <c r="O143" s="68"/>
      <c r="P143" s="68"/>
      <c r="T143" s="68"/>
      <c r="U143" s="68"/>
      <c r="V143" s="68"/>
      <c r="W143" s="68"/>
      <c r="X143" s="68"/>
      <c r="Y143" s="68"/>
      <c r="AC143" s="68"/>
      <c r="AD143" s="68"/>
      <c r="AE143" s="68"/>
      <c r="AF143" s="68"/>
      <c r="AG143" s="68"/>
      <c r="AH143" s="68"/>
      <c r="AL143" s="68"/>
      <c r="AM143" s="68"/>
      <c r="AN143" s="68"/>
      <c r="AO143" s="68"/>
      <c r="AP143" s="68"/>
      <c r="AQ143" s="68"/>
      <c r="AU143" s="68"/>
      <c r="AV143" s="68"/>
      <c r="AW143" s="68"/>
      <c r="AX143" s="68"/>
      <c r="AY143" s="68"/>
      <c r="AZ143" s="68"/>
      <c r="BD143" s="68"/>
      <c r="BE143" s="68"/>
      <c r="BF143" s="68"/>
      <c r="BG143" s="68"/>
      <c r="BH143" s="68"/>
      <c r="BI143" s="68"/>
      <c r="BM143" s="68"/>
      <c r="BN143" s="68"/>
      <c r="BO143" s="68"/>
      <c r="BP143" s="68"/>
      <c r="BQ143" s="68"/>
      <c r="BR143" s="68"/>
    </row>
    <row r="144" spans="2:70">
      <c r="B144" s="54"/>
      <c r="C144" s="45"/>
      <c r="D144" s="57"/>
      <c r="E144" s="57"/>
      <c r="F144" s="54"/>
      <c r="G144" s="45"/>
      <c r="H144" s="45"/>
      <c r="K144" s="68"/>
      <c r="L144" s="68"/>
      <c r="M144" s="68"/>
      <c r="N144" s="68"/>
      <c r="O144" s="68"/>
      <c r="P144" s="68"/>
      <c r="T144" s="68"/>
      <c r="U144" s="68"/>
      <c r="V144" s="68"/>
      <c r="W144" s="68"/>
      <c r="X144" s="68"/>
      <c r="Y144" s="68"/>
      <c r="AC144" s="68"/>
      <c r="AD144" s="68"/>
      <c r="AE144" s="68"/>
      <c r="AF144" s="68"/>
      <c r="AG144" s="68"/>
      <c r="AH144" s="68"/>
      <c r="AL144" s="68"/>
      <c r="AM144" s="68"/>
      <c r="AN144" s="68"/>
      <c r="AO144" s="68"/>
      <c r="AP144" s="68"/>
      <c r="AQ144" s="68"/>
      <c r="AU144" s="68"/>
      <c r="AV144" s="68"/>
      <c r="AW144" s="68"/>
      <c r="AX144" s="68"/>
      <c r="AY144" s="68"/>
      <c r="AZ144" s="68"/>
      <c r="BD144" s="68"/>
      <c r="BE144" s="68"/>
      <c r="BF144" s="68"/>
      <c r="BG144" s="68"/>
      <c r="BH144" s="68"/>
      <c r="BI144" s="68"/>
      <c r="BM144" s="68"/>
      <c r="BN144" s="68"/>
      <c r="BO144" s="68"/>
      <c r="BP144" s="68"/>
      <c r="BQ144" s="68"/>
      <c r="BR144" s="68"/>
    </row>
    <row r="145" spans="2:70">
      <c r="B145" s="54"/>
      <c r="C145" s="45"/>
      <c r="D145" s="57"/>
      <c r="E145" s="57"/>
      <c r="F145" s="54"/>
      <c r="G145" s="45"/>
      <c r="H145" s="45"/>
      <c r="K145" s="68"/>
      <c r="L145" s="68"/>
      <c r="M145" s="68"/>
      <c r="N145" s="68"/>
      <c r="O145" s="68"/>
      <c r="P145" s="68"/>
      <c r="T145" s="68"/>
      <c r="U145" s="68"/>
      <c r="V145" s="68"/>
      <c r="W145" s="68"/>
      <c r="X145" s="68"/>
      <c r="Y145" s="68"/>
      <c r="AC145" s="68"/>
      <c r="AD145" s="68"/>
      <c r="AE145" s="68"/>
      <c r="AF145" s="68"/>
      <c r="AG145" s="68"/>
      <c r="AH145" s="68"/>
      <c r="AL145" s="68"/>
      <c r="AM145" s="68"/>
      <c r="AN145" s="68"/>
      <c r="AO145" s="68"/>
      <c r="AP145" s="68"/>
      <c r="AQ145" s="68"/>
      <c r="AU145" s="68"/>
      <c r="AV145" s="68"/>
      <c r="AW145" s="68"/>
      <c r="AX145" s="68"/>
      <c r="AY145" s="68"/>
      <c r="AZ145" s="68"/>
      <c r="BD145" s="68"/>
      <c r="BE145" s="68"/>
      <c r="BF145" s="68"/>
      <c r="BG145" s="68"/>
      <c r="BH145" s="68"/>
      <c r="BI145" s="68"/>
      <c r="BM145" s="68"/>
      <c r="BN145" s="68"/>
      <c r="BO145" s="68"/>
      <c r="BP145" s="68"/>
      <c r="BQ145" s="68"/>
      <c r="BR145" s="68"/>
    </row>
    <row r="146" spans="2:70">
      <c r="B146" s="54"/>
      <c r="C146" s="45"/>
      <c r="D146" s="57"/>
      <c r="E146" s="57"/>
      <c r="F146" s="54"/>
      <c r="G146" s="45"/>
      <c r="H146" s="45"/>
      <c r="K146" s="68"/>
      <c r="L146" s="68"/>
      <c r="M146" s="68"/>
      <c r="N146" s="68"/>
      <c r="O146" s="68"/>
      <c r="P146" s="68"/>
      <c r="T146" s="68"/>
      <c r="U146" s="68"/>
      <c r="V146" s="68"/>
      <c r="W146" s="68"/>
      <c r="X146" s="68"/>
      <c r="Y146" s="68"/>
      <c r="AC146" s="68"/>
      <c r="AD146" s="68"/>
      <c r="AE146" s="68"/>
      <c r="AF146" s="68"/>
      <c r="AG146" s="68"/>
      <c r="AH146" s="68"/>
      <c r="AL146" s="68"/>
      <c r="AM146" s="68"/>
      <c r="AN146" s="68"/>
      <c r="AO146" s="68"/>
      <c r="AP146" s="68"/>
      <c r="AQ146" s="68"/>
      <c r="AU146" s="68"/>
      <c r="AV146" s="68"/>
      <c r="AW146" s="68"/>
      <c r="AX146" s="68"/>
      <c r="AY146" s="68"/>
      <c r="AZ146" s="68"/>
      <c r="BD146" s="68"/>
      <c r="BE146" s="68"/>
      <c r="BF146" s="68"/>
      <c r="BG146" s="68"/>
      <c r="BH146" s="68"/>
      <c r="BI146" s="68"/>
      <c r="BM146" s="68"/>
      <c r="BN146" s="68"/>
      <c r="BO146" s="68"/>
      <c r="BP146" s="68"/>
      <c r="BQ146" s="68"/>
      <c r="BR146" s="68"/>
    </row>
    <row r="147" spans="2:70">
      <c r="B147" s="54"/>
      <c r="C147" s="45"/>
      <c r="D147" s="57"/>
      <c r="E147" s="57"/>
      <c r="F147" s="54"/>
      <c r="G147" s="45"/>
      <c r="H147" s="45"/>
      <c r="K147" s="69"/>
      <c r="L147" s="68"/>
      <c r="M147" s="68"/>
      <c r="N147" s="68"/>
      <c r="O147" s="68"/>
      <c r="P147" s="68"/>
      <c r="T147" s="68"/>
      <c r="U147" s="68"/>
      <c r="V147" s="68"/>
      <c r="W147" s="68"/>
      <c r="X147" s="68"/>
      <c r="Y147" s="68"/>
      <c r="AC147" s="68"/>
      <c r="AD147" s="68"/>
      <c r="AE147" s="68"/>
      <c r="AF147" s="68"/>
      <c r="AG147" s="68"/>
      <c r="AH147" s="68"/>
      <c r="AL147" s="68"/>
      <c r="AM147" s="68"/>
      <c r="AN147" s="68"/>
      <c r="AO147" s="68"/>
      <c r="AP147" s="68"/>
      <c r="AQ147" s="68"/>
      <c r="AU147" s="68"/>
      <c r="AV147" s="68"/>
      <c r="AW147" s="68"/>
      <c r="AX147" s="68"/>
      <c r="AY147" s="68"/>
      <c r="AZ147" s="68"/>
      <c r="BD147" s="68"/>
      <c r="BE147" s="68"/>
      <c r="BF147" s="68"/>
      <c r="BG147" s="68"/>
      <c r="BH147" s="68"/>
      <c r="BI147" s="68"/>
      <c r="BM147" s="68"/>
      <c r="BN147" s="68"/>
      <c r="BO147" s="68"/>
      <c r="BP147" s="68"/>
      <c r="BQ147" s="68"/>
      <c r="BR147" s="68"/>
    </row>
    <row r="148" spans="2:70">
      <c r="B148" s="54"/>
      <c r="C148" s="45"/>
      <c r="D148" s="57"/>
      <c r="E148" s="57"/>
      <c r="F148" s="54"/>
      <c r="G148" s="45"/>
      <c r="H148" s="45"/>
      <c r="K148" s="68"/>
      <c r="L148" s="68"/>
      <c r="M148" s="68"/>
      <c r="N148" s="68"/>
      <c r="O148" s="68"/>
      <c r="P148" s="68"/>
      <c r="T148" s="68"/>
      <c r="U148" s="68"/>
      <c r="V148" s="68"/>
      <c r="W148" s="68"/>
      <c r="X148" s="68"/>
      <c r="Y148" s="68"/>
      <c r="AC148" s="68"/>
      <c r="AD148" s="68"/>
      <c r="AE148" s="68"/>
      <c r="AF148" s="68"/>
      <c r="AG148" s="68"/>
      <c r="AH148" s="68"/>
      <c r="AL148" s="68"/>
      <c r="AM148" s="68"/>
      <c r="AN148" s="68"/>
      <c r="AO148" s="68"/>
      <c r="AP148" s="68"/>
      <c r="AQ148" s="68"/>
      <c r="AU148" s="68"/>
      <c r="AV148" s="68"/>
      <c r="AW148" s="68"/>
      <c r="AX148" s="68"/>
      <c r="AY148" s="68"/>
      <c r="AZ148" s="68"/>
      <c r="BD148" s="68"/>
      <c r="BE148" s="68"/>
      <c r="BF148" s="68"/>
      <c r="BG148" s="68"/>
      <c r="BH148" s="68"/>
      <c r="BI148" s="68"/>
      <c r="BM148" s="68"/>
      <c r="BN148" s="68"/>
      <c r="BO148" s="68"/>
      <c r="BP148" s="68"/>
      <c r="BQ148" s="68"/>
      <c r="BR148" s="68"/>
    </row>
    <row r="149" spans="2:70">
      <c r="B149" s="54"/>
      <c r="C149" s="45"/>
      <c r="D149" s="57"/>
      <c r="E149" s="57"/>
      <c r="F149" s="54"/>
      <c r="G149" s="45"/>
      <c r="H149" s="45"/>
      <c r="K149" s="68"/>
      <c r="L149" s="68"/>
      <c r="M149" s="68"/>
      <c r="N149" s="68"/>
      <c r="O149" s="68"/>
      <c r="P149" s="68"/>
      <c r="T149" s="68"/>
      <c r="U149" s="68"/>
      <c r="V149" s="68"/>
      <c r="W149" s="68"/>
      <c r="X149" s="68"/>
      <c r="Y149" s="68"/>
      <c r="AC149" s="68"/>
      <c r="AD149" s="68"/>
      <c r="AE149" s="68"/>
      <c r="AF149" s="68"/>
      <c r="AG149" s="68"/>
      <c r="AH149" s="68"/>
      <c r="AL149" s="68"/>
      <c r="AM149" s="68"/>
      <c r="AN149" s="68"/>
      <c r="AO149" s="68"/>
      <c r="AP149" s="68"/>
      <c r="AQ149" s="68"/>
      <c r="AU149" s="68"/>
      <c r="AV149" s="68"/>
      <c r="AW149" s="68"/>
      <c r="AX149" s="68"/>
      <c r="AY149" s="68"/>
      <c r="AZ149" s="68"/>
      <c r="BD149" s="68"/>
      <c r="BE149" s="68"/>
      <c r="BF149" s="68"/>
      <c r="BG149" s="68"/>
      <c r="BH149" s="68"/>
      <c r="BI149" s="68"/>
      <c r="BM149" s="68"/>
      <c r="BN149" s="68"/>
      <c r="BO149" s="68"/>
      <c r="BP149" s="68"/>
      <c r="BQ149" s="68"/>
      <c r="BR149" s="68"/>
    </row>
    <row r="150" spans="2:70">
      <c r="B150" s="54"/>
      <c r="C150" s="45"/>
      <c r="D150" s="57"/>
      <c r="E150" s="57"/>
      <c r="F150" s="54"/>
      <c r="G150" s="45"/>
      <c r="H150" s="45"/>
      <c r="K150" s="68"/>
      <c r="L150" s="68"/>
      <c r="M150" s="68"/>
      <c r="N150" s="68"/>
      <c r="O150" s="68"/>
      <c r="P150" s="68"/>
      <c r="T150" s="68"/>
      <c r="U150" s="68"/>
      <c r="V150" s="68"/>
      <c r="W150" s="68"/>
      <c r="X150" s="68"/>
      <c r="Y150" s="68"/>
      <c r="AC150" s="68"/>
      <c r="AD150" s="68"/>
      <c r="AE150" s="68"/>
      <c r="AF150" s="68"/>
      <c r="AG150" s="68"/>
      <c r="AH150" s="68"/>
      <c r="AL150" s="68"/>
      <c r="AM150" s="68"/>
      <c r="AN150" s="68"/>
      <c r="AO150" s="68"/>
      <c r="AP150" s="68"/>
      <c r="AQ150" s="68"/>
      <c r="AU150" s="68"/>
      <c r="AV150" s="68"/>
      <c r="AW150" s="68"/>
      <c r="AX150" s="68"/>
      <c r="AY150" s="68"/>
      <c r="AZ150" s="68"/>
      <c r="BD150" s="68"/>
      <c r="BE150" s="68"/>
      <c r="BF150" s="68"/>
      <c r="BG150" s="68"/>
      <c r="BH150" s="68"/>
      <c r="BI150" s="68"/>
      <c r="BM150" s="68"/>
      <c r="BN150" s="68"/>
      <c r="BO150" s="68"/>
      <c r="BP150" s="68"/>
      <c r="BQ150" s="68"/>
      <c r="BR150" s="68"/>
    </row>
    <row r="151" spans="2:70">
      <c r="B151" s="54"/>
      <c r="C151" s="45"/>
      <c r="D151" s="57"/>
      <c r="E151" s="57"/>
      <c r="F151" s="54"/>
      <c r="G151" s="45"/>
      <c r="H151" s="45"/>
      <c r="K151" s="69"/>
      <c r="L151" s="68"/>
      <c r="M151" s="68"/>
      <c r="N151" s="68"/>
      <c r="O151" s="68"/>
      <c r="P151" s="68"/>
      <c r="T151" s="68"/>
      <c r="U151" s="68"/>
      <c r="V151" s="68"/>
      <c r="W151" s="68"/>
      <c r="X151" s="68"/>
      <c r="Y151" s="68"/>
      <c r="AC151" s="68"/>
      <c r="AD151" s="68"/>
      <c r="AE151" s="68"/>
      <c r="AF151" s="68"/>
      <c r="AG151" s="68"/>
      <c r="AH151" s="68"/>
      <c r="AL151" s="68"/>
      <c r="AM151" s="68"/>
      <c r="AN151" s="68"/>
      <c r="AO151" s="68"/>
      <c r="AP151" s="68"/>
      <c r="AQ151" s="68"/>
      <c r="AU151" s="68"/>
      <c r="AV151" s="68"/>
      <c r="AW151" s="68"/>
      <c r="AX151" s="68"/>
      <c r="AY151" s="68"/>
      <c r="AZ151" s="68"/>
      <c r="BD151" s="68"/>
      <c r="BE151" s="68"/>
      <c r="BF151" s="68"/>
      <c r="BG151" s="68"/>
      <c r="BH151" s="68"/>
      <c r="BI151" s="68"/>
      <c r="BM151" s="68"/>
      <c r="BN151" s="68"/>
      <c r="BO151" s="68"/>
      <c r="BP151" s="68"/>
      <c r="BQ151" s="68"/>
      <c r="BR151" s="68"/>
    </row>
    <row r="152" spans="2:70">
      <c r="B152" s="45"/>
      <c r="C152" s="45"/>
      <c r="D152" s="45"/>
      <c r="E152" s="45"/>
      <c r="F152" s="45"/>
      <c r="G152" s="45"/>
      <c r="H152" s="45"/>
      <c r="K152" s="68"/>
      <c r="L152" s="68"/>
      <c r="M152" s="68"/>
      <c r="N152" s="68"/>
      <c r="O152" s="68"/>
      <c r="P152" s="68"/>
      <c r="T152" s="68"/>
      <c r="U152" s="68"/>
      <c r="V152" s="68"/>
      <c r="W152" s="68"/>
      <c r="X152" s="68"/>
      <c r="Y152" s="68"/>
      <c r="AC152" s="68"/>
      <c r="AD152" s="68"/>
      <c r="AE152" s="68"/>
      <c r="AF152" s="68"/>
      <c r="AG152" s="68"/>
      <c r="AH152" s="68"/>
      <c r="AL152" s="68"/>
      <c r="AM152" s="68"/>
      <c r="AN152" s="68"/>
      <c r="AO152" s="68"/>
      <c r="AP152" s="68"/>
      <c r="AQ152" s="68"/>
      <c r="AU152" s="68"/>
      <c r="AV152" s="68"/>
      <c r="AW152" s="68"/>
      <c r="AX152" s="68"/>
      <c r="AY152" s="68"/>
      <c r="AZ152" s="68"/>
      <c r="BD152" s="68"/>
      <c r="BE152" s="68"/>
      <c r="BF152" s="68"/>
      <c r="BG152" s="68"/>
      <c r="BH152" s="68"/>
      <c r="BI152" s="68"/>
      <c r="BM152" s="68"/>
      <c r="BN152" s="68"/>
      <c r="BO152" s="68"/>
      <c r="BP152" s="68"/>
      <c r="BQ152" s="68"/>
      <c r="BR152" s="68"/>
    </row>
    <row r="153" spans="2:70">
      <c r="B153" s="45"/>
      <c r="C153" s="45"/>
      <c r="D153" s="45"/>
      <c r="E153" s="45"/>
      <c r="F153" s="45"/>
      <c r="G153" s="45"/>
      <c r="H153" s="45"/>
      <c r="K153" s="68"/>
      <c r="L153" s="68"/>
      <c r="M153" s="68"/>
      <c r="N153" s="68"/>
      <c r="O153" s="68"/>
      <c r="P153" s="68"/>
      <c r="T153" s="68"/>
      <c r="U153" s="68"/>
      <c r="V153" s="68"/>
      <c r="W153" s="68"/>
      <c r="X153" s="68"/>
      <c r="Y153" s="68"/>
      <c r="AC153" s="68"/>
      <c r="AD153" s="68"/>
      <c r="AE153" s="68"/>
      <c r="AF153" s="68"/>
      <c r="AG153" s="68"/>
      <c r="AH153" s="68"/>
      <c r="AL153" s="68"/>
      <c r="AM153" s="68"/>
      <c r="AN153" s="68"/>
      <c r="AO153" s="68"/>
      <c r="AP153" s="68"/>
      <c r="AQ153" s="68"/>
      <c r="AU153" s="68"/>
      <c r="AV153" s="68"/>
      <c r="AW153" s="68"/>
      <c r="AX153" s="68"/>
      <c r="AY153" s="68"/>
      <c r="AZ153" s="68"/>
      <c r="BD153" s="68"/>
      <c r="BE153" s="68"/>
      <c r="BF153" s="68"/>
      <c r="BG153" s="68"/>
      <c r="BH153" s="68"/>
      <c r="BI153" s="68"/>
      <c r="BM153" s="68"/>
      <c r="BN153" s="68"/>
      <c r="BO153" s="68"/>
      <c r="BP153" s="68"/>
      <c r="BQ153" s="68"/>
      <c r="BR153" s="68"/>
    </row>
    <row r="154" spans="2:70">
      <c r="B154" s="45"/>
      <c r="C154" s="45"/>
      <c r="D154" s="45"/>
      <c r="E154" s="45"/>
      <c r="F154" s="45"/>
      <c r="G154" s="45"/>
      <c r="H154" s="45"/>
      <c r="K154" s="68"/>
      <c r="L154" s="68"/>
      <c r="M154" s="68"/>
      <c r="N154" s="68"/>
      <c r="O154" s="68"/>
      <c r="P154" s="68"/>
      <c r="T154" s="68"/>
      <c r="U154" s="68"/>
      <c r="V154" s="68"/>
      <c r="W154" s="68"/>
      <c r="X154" s="68"/>
      <c r="Y154" s="68"/>
      <c r="AC154" s="68"/>
      <c r="AD154" s="68"/>
      <c r="AE154" s="68"/>
      <c r="AF154" s="68"/>
      <c r="AG154" s="68"/>
      <c r="AH154" s="68"/>
      <c r="AL154" s="68"/>
      <c r="AM154" s="68"/>
      <c r="AN154" s="68"/>
      <c r="AO154" s="68"/>
      <c r="AP154" s="68"/>
      <c r="AQ154" s="68"/>
      <c r="AU154" s="68"/>
      <c r="AV154" s="68"/>
      <c r="AW154" s="68"/>
      <c r="AX154" s="68"/>
      <c r="AY154" s="68"/>
      <c r="AZ154" s="68"/>
      <c r="BD154" s="68"/>
      <c r="BE154" s="68"/>
      <c r="BF154" s="68"/>
      <c r="BG154" s="68"/>
      <c r="BH154" s="68"/>
      <c r="BI154" s="68"/>
      <c r="BM154" s="68"/>
      <c r="BN154" s="68"/>
      <c r="BO154" s="68"/>
      <c r="BP154" s="68"/>
      <c r="BQ154" s="68"/>
      <c r="BR154" s="68"/>
    </row>
    <row r="155" spans="2:70">
      <c r="B155" s="45"/>
      <c r="C155" s="45"/>
      <c r="D155" s="45"/>
      <c r="E155" s="45"/>
      <c r="F155" s="45"/>
      <c r="G155" s="45"/>
      <c r="H155" s="45"/>
      <c r="K155" s="69"/>
      <c r="L155" s="68"/>
      <c r="M155" s="68"/>
      <c r="N155" s="68"/>
      <c r="O155" s="68"/>
      <c r="P155" s="68"/>
      <c r="T155" s="68"/>
      <c r="U155" s="68"/>
      <c r="V155" s="68"/>
      <c r="W155" s="68"/>
      <c r="X155" s="68"/>
      <c r="Y155" s="68"/>
      <c r="AC155" s="68"/>
      <c r="AD155" s="68"/>
      <c r="AE155" s="68"/>
      <c r="AF155" s="68"/>
      <c r="AG155" s="68"/>
      <c r="AH155" s="68"/>
      <c r="AL155" s="68"/>
      <c r="AM155" s="68"/>
      <c r="AN155" s="68"/>
      <c r="AO155" s="68"/>
      <c r="AP155" s="68"/>
      <c r="AQ155" s="68"/>
      <c r="AU155" s="68"/>
      <c r="AV155" s="68"/>
      <c r="AW155" s="68"/>
      <c r="AX155" s="68"/>
      <c r="AY155" s="68"/>
      <c r="AZ155" s="68"/>
      <c r="BD155" s="68"/>
      <c r="BE155" s="68"/>
      <c r="BF155" s="68"/>
      <c r="BG155" s="68"/>
      <c r="BH155" s="68"/>
      <c r="BI155" s="68"/>
      <c r="BM155" s="68"/>
      <c r="BN155" s="68"/>
      <c r="BO155" s="68"/>
      <c r="BP155" s="68"/>
      <c r="BQ155" s="68"/>
      <c r="BR155" s="68"/>
    </row>
    <row r="156" spans="2:70">
      <c r="B156" s="45"/>
      <c r="C156" s="45"/>
      <c r="D156" s="45"/>
      <c r="E156" s="45"/>
      <c r="F156" s="45"/>
      <c r="G156" s="45"/>
      <c r="H156" s="45"/>
      <c r="K156" s="68"/>
      <c r="L156" s="68"/>
      <c r="M156" s="68"/>
      <c r="N156" s="68"/>
      <c r="O156" s="68"/>
      <c r="P156" s="68"/>
      <c r="T156" s="68"/>
      <c r="U156" s="68"/>
      <c r="V156" s="68"/>
      <c r="W156" s="68"/>
      <c r="X156" s="68"/>
      <c r="Y156" s="68"/>
      <c r="AC156" s="68"/>
      <c r="AD156" s="68"/>
      <c r="AE156" s="68"/>
      <c r="AF156" s="68"/>
      <c r="AG156" s="68"/>
      <c r="AH156" s="68"/>
      <c r="AL156" s="68"/>
      <c r="AM156" s="68"/>
      <c r="AN156" s="68"/>
      <c r="AO156" s="68"/>
      <c r="AP156" s="68"/>
      <c r="AQ156" s="68"/>
      <c r="AU156" s="68"/>
      <c r="AV156" s="68"/>
      <c r="AW156" s="68"/>
      <c r="AX156" s="68"/>
      <c r="AY156" s="68"/>
      <c r="AZ156" s="68"/>
      <c r="BD156" s="68"/>
      <c r="BE156" s="68"/>
      <c r="BF156" s="68"/>
      <c r="BG156" s="68"/>
      <c r="BH156" s="68"/>
      <c r="BI156" s="68"/>
      <c r="BM156" s="68"/>
      <c r="BN156" s="68"/>
      <c r="BO156" s="68"/>
      <c r="BP156" s="68"/>
      <c r="BQ156" s="68"/>
      <c r="BR156" s="68"/>
    </row>
    <row r="157" spans="2:70">
      <c r="B157" s="45"/>
      <c r="C157" s="45"/>
      <c r="D157" s="45"/>
      <c r="E157" s="45"/>
      <c r="F157" s="45"/>
      <c r="G157" s="45"/>
      <c r="H157" s="45"/>
      <c r="K157" s="68"/>
      <c r="L157" s="68"/>
      <c r="M157" s="68"/>
      <c r="N157" s="68"/>
      <c r="O157" s="68"/>
      <c r="P157" s="68"/>
      <c r="T157" s="68"/>
      <c r="U157" s="68"/>
      <c r="V157" s="68"/>
      <c r="W157" s="68"/>
      <c r="X157" s="68"/>
      <c r="Y157" s="68"/>
      <c r="AC157" s="68"/>
      <c r="AD157" s="68"/>
      <c r="AE157" s="68"/>
      <c r="AF157" s="68"/>
      <c r="AG157" s="68"/>
      <c r="AH157" s="68"/>
      <c r="AL157" s="68"/>
      <c r="AM157" s="68"/>
      <c r="AN157" s="68"/>
      <c r="AO157" s="68"/>
      <c r="AP157" s="68"/>
      <c r="AQ157" s="68"/>
      <c r="AU157" s="68"/>
      <c r="AV157" s="68"/>
      <c r="AW157" s="68"/>
      <c r="AX157" s="68"/>
      <c r="AY157" s="68"/>
      <c r="AZ157" s="68"/>
      <c r="BD157" s="68"/>
      <c r="BE157" s="68"/>
      <c r="BF157" s="68"/>
      <c r="BG157" s="68"/>
      <c r="BH157" s="68"/>
      <c r="BI157" s="68"/>
      <c r="BM157" s="68"/>
      <c r="BN157" s="68"/>
      <c r="BO157" s="68"/>
      <c r="BP157" s="68"/>
      <c r="BQ157" s="68"/>
      <c r="BR157" s="68"/>
    </row>
    <row r="158" spans="2:70">
      <c r="B158" s="45"/>
      <c r="C158" s="45"/>
      <c r="D158" s="45"/>
      <c r="E158" s="45"/>
      <c r="F158" s="45"/>
      <c r="G158" s="45"/>
      <c r="H158" s="45"/>
      <c r="K158" s="68"/>
      <c r="L158" s="68"/>
      <c r="M158" s="68"/>
      <c r="N158" s="68"/>
      <c r="O158" s="68"/>
      <c r="P158" s="68"/>
      <c r="T158" s="68"/>
      <c r="U158" s="68"/>
      <c r="V158" s="68"/>
      <c r="W158" s="68"/>
      <c r="X158" s="68"/>
      <c r="Y158" s="68"/>
      <c r="AC158" s="68"/>
      <c r="AD158" s="68"/>
      <c r="AE158" s="68"/>
      <c r="AF158" s="68"/>
      <c r="AG158" s="68"/>
      <c r="AH158" s="68"/>
      <c r="AL158" s="68"/>
      <c r="AM158" s="68"/>
      <c r="AN158" s="68"/>
      <c r="AO158" s="68"/>
      <c r="AP158" s="68"/>
      <c r="AQ158" s="68"/>
      <c r="AU158" s="68"/>
      <c r="AV158" s="68"/>
      <c r="AW158" s="68"/>
      <c r="AX158" s="68"/>
      <c r="AY158" s="68"/>
      <c r="AZ158" s="68"/>
      <c r="BD158" s="68"/>
      <c r="BE158" s="68"/>
      <c r="BF158" s="68"/>
      <c r="BG158" s="68"/>
      <c r="BH158" s="68"/>
      <c r="BI158" s="68"/>
      <c r="BM158" s="68"/>
      <c r="BN158" s="68"/>
      <c r="BO158" s="68"/>
      <c r="BP158" s="68"/>
      <c r="BQ158" s="68"/>
      <c r="BR158" s="68"/>
    </row>
    <row r="159" spans="2:70">
      <c r="B159" s="45"/>
      <c r="C159" s="45"/>
      <c r="D159" s="45"/>
      <c r="E159" s="45"/>
      <c r="F159" s="45"/>
      <c r="G159" s="45"/>
      <c r="H159" s="45"/>
      <c r="K159" s="69"/>
      <c r="L159" s="68"/>
      <c r="M159" s="68"/>
      <c r="N159" s="68"/>
      <c r="O159" s="68"/>
      <c r="P159" s="68"/>
      <c r="T159" s="68"/>
      <c r="U159" s="68"/>
      <c r="V159" s="68"/>
      <c r="W159" s="68"/>
      <c r="X159" s="68"/>
      <c r="Y159" s="68"/>
      <c r="AC159" s="68"/>
      <c r="AD159" s="68"/>
      <c r="AE159" s="68"/>
      <c r="AF159" s="68"/>
      <c r="AG159" s="68"/>
      <c r="AH159" s="68"/>
      <c r="AL159" s="68"/>
      <c r="AM159" s="68"/>
      <c r="AN159" s="68"/>
      <c r="AO159" s="68"/>
      <c r="AP159" s="68"/>
      <c r="AQ159" s="68"/>
      <c r="AU159" s="68"/>
      <c r="AV159" s="68"/>
      <c r="AW159" s="68"/>
      <c r="AX159" s="68"/>
      <c r="AY159" s="68"/>
      <c r="AZ159" s="68"/>
      <c r="BD159" s="68"/>
      <c r="BE159" s="68"/>
      <c r="BF159" s="68"/>
      <c r="BG159" s="68"/>
      <c r="BH159" s="68"/>
      <c r="BI159" s="68"/>
      <c r="BM159" s="68"/>
      <c r="BN159" s="68"/>
      <c r="BO159" s="68"/>
      <c r="BP159" s="68"/>
      <c r="BQ159" s="68"/>
      <c r="BR159" s="68"/>
    </row>
    <row r="160" spans="2:70">
      <c r="B160" s="45"/>
      <c r="C160" s="45"/>
      <c r="D160" s="45"/>
      <c r="E160" s="45"/>
      <c r="F160" s="45"/>
      <c r="G160" s="45"/>
      <c r="H160" s="45"/>
      <c r="K160" s="68"/>
      <c r="L160" s="68"/>
      <c r="M160" s="68"/>
      <c r="N160" s="68"/>
      <c r="O160" s="68"/>
      <c r="P160" s="68"/>
      <c r="T160" s="68"/>
      <c r="U160" s="68"/>
      <c r="V160" s="68"/>
      <c r="W160" s="68"/>
      <c r="X160" s="68"/>
      <c r="Y160" s="68"/>
      <c r="AC160" s="68"/>
      <c r="AD160" s="68"/>
      <c r="AE160" s="68"/>
      <c r="AF160" s="68"/>
      <c r="AG160" s="68"/>
      <c r="AH160" s="68"/>
      <c r="AL160" s="68"/>
      <c r="AM160" s="68"/>
      <c r="AN160" s="68"/>
      <c r="AO160" s="68"/>
      <c r="AP160" s="68"/>
      <c r="AQ160" s="68"/>
      <c r="AU160" s="68"/>
      <c r="AV160" s="68"/>
      <c r="AW160" s="68"/>
      <c r="AX160" s="68"/>
      <c r="AY160" s="68"/>
      <c r="AZ160" s="68"/>
      <c r="BD160" s="68"/>
      <c r="BE160" s="68"/>
      <c r="BF160" s="68"/>
      <c r="BG160" s="68"/>
      <c r="BH160" s="68"/>
      <c r="BI160" s="68"/>
      <c r="BM160" s="68"/>
      <c r="BN160" s="68"/>
      <c r="BO160" s="68"/>
      <c r="BP160" s="68"/>
      <c r="BQ160" s="68"/>
      <c r="BR160" s="68"/>
    </row>
    <row r="161" spans="2:70">
      <c r="B161" s="45"/>
      <c r="C161" s="45"/>
      <c r="D161" s="45"/>
      <c r="E161" s="45"/>
      <c r="F161" s="45"/>
      <c r="G161" s="45"/>
      <c r="H161" s="45"/>
      <c r="K161" s="68"/>
      <c r="L161" s="68"/>
      <c r="M161" s="68"/>
      <c r="N161" s="68"/>
      <c r="O161" s="68"/>
      <c r="P161" s="68"/>
      <c r="T161" s="68"/>
      <c r="U161" s="68"/>
      <c r="V161" s="68"/>
      <c r="W161" s="68"/>
      <c r="X161" s="68"/>
      <c r="Y161" s="68"/>
      <c r="AC161" s="68"/>
      <c r="AD161" s="68"/>
      <c r="AE161" s="68"/>
      <c r="AF161" s="68"/>
      <c r="AG161" s="68"/>
      <c r="AH161" s="68"/>
      <c r="AL161" s="68"/>
      <c r="AM161" s="68"/>
      <c r="AN161" s="68"/>
      <c r="AO161" s="68"/>
      <c r="AP161" s="68"/>
      <c r="AQ161" s="68"/>
      <c r="AU161" s="68"/>
      <c r="AV161" s="68"/>
      <c r="AW161" s="68"/>
      <c r="AX161" s="68"/>
      <c r="AY161" s="68"/>
      <c r="AZ161" s="68"/>
      <c r="BD161" s="68"/>
      <c r="BE161" s="68"/>
      <c r="BF161" s="68"/>
      <c r="BG161" s="68"/>
      <c r="BH161" s="68"/>
      <c r="BI161" s="68"/>
      <c r="BM161" s="68"/>
      <c r="BN161" s="68"/>
      <c r="BO161" s="68"/>
      <c r="BP161" s="68"/>
      <c r="BQ161" s="68"/>
      <c r="BR161" s="68"/>
    </row>
    <row r="162" spans="11:70">
      <c r="K162" s="68"/>
      <c r="L162" s="68"/>
      <c r="M162" s="68"/>
      <c r="N162" s="68"/>
      <c r="O162" s="68"/>
      <c r="P162" s="68"/>
      <c r="T162" s="68"/>
      <c r="U162" s="68"/>
      <c r="V162" s="68"/>
      <c r="W162" s="68"/>
      <c r="X162" s="68"/>
      <c r="Y162" s="68"/>
      <c r="AC162" s="68"/>
      <c r="AD162" s="68"/>
      <c r="AE162" s="68"/>
      <c r="AF162" s="68"/>
      <c r="AG162" s="68"/>
      <c r="AH162" s="68"/>
      <c r="AL162" s="68"/>
      <c r="AM162" s="68"/>
      <c r="AN162" s="68"/>
      <c r="AO162" s="68"/>
      <c r="AP162" s="68"/>
      <c r="AQ162" s="68"/>
      <c r="AU162" s="68"/>
      <c r="AV162" s="68"/>
      <c r="AW162" s="68"/>
      <c r="AX162" s="68"/>
      <c r="AY162" s="68"/>
      <c r="AZ162" s="68"/>
      <c r="BD162" s="68"/>
      <c r="BE162" s="68"/>
      <c r="BF162" s="68"/>
      <c r="BG162" s="68"/>
      <c r="BH162" s="68"/>
      <c r="BI162" s="68"/>
      <c r="BM162" s="68"/>
      <c r="BN162" s="68"/>
      <c r="BO162" s="68"/>
      <c r="BP162" s="68"/>
      <c r="BQ162" s="68"/>
      <c r="BR162" s="68"/>
    </row>
    <row r="163" spans="11:70">
      <c r="K163" s="69"/>
      <c r="L163" s="68"/>
      <c r="M163" s="68"/>
      <c r="N163" s="68"/>
      <c r="O163" s="68"/>
      <c r="P163" s="68"/>
      <c r="T163" s="68"/>
      <c r="U163" s="68"/>
      <c r="V163" s="68"/>
      <c r="W163" s="68"/>
      <c r="X163" s="68"/>
      <c r="Y163" s="68"/>
      <c r="AC163" s="68"/>
      <c r="AD163" s="68"/>
      <c r="AE163" s="68"/>
      <c r="AF163" s="68"/>
      <c r="AG163" s="68"/>
      <c r="AH163" s="68"/>
      <c r="AL163" s="68"/>
      <c r="AM163" s="68"/>
      <c r="AN163" s="68"/>
      <c r="AO163" s="68"/>
      <c r="AP163" s="68"/>
      <c r="AQ163" s="68"/>
      <c r="AU163" s="68"/>
      <c r="AV163" s="68"/>
      <c r="AW163" s="68"/>
      <c r="AX163" s="68"/>
      <c r="AY163" s="68"/>
      <c r="AZ163" s="68"/>
      <c r="BD163" s="68"/>
      <c r="BE163" s="68"/>
      <c r="BF163" s="68"/>
      <c r="BG163" s="68"/>
      <c r="BH163" s="68"/>
      <c r="BI163" s="68"/>
      <c r="BM163" s="68"/>
      <c r="BN163" s="68"/>
      <c r="BO163" s="68"/>
      <c r="BP163" s="68"/>
      <c r="BQ163" s="68"/>
      <c r="BR163" s="68"/>
    </row>
    <row r="164" spans="11:70">
      <c r="K164" s="68"/>
      <c r="L164" s="68"/>
      <c r="M164" s="68"/>
      <c r="N164" s="68"/>
      <c r="O164" s="68"/>
      <c r="P164" s="68"/>
      <c r="T164" s="68"/>
      <c r="U164" s="68"/>
      <c r="V164" s="68"/>
      <c r="W164" s="68"/>
      <c r="X164" s="68"/>
      <c r="Y164" s="68"/>
      <c r="AC164" s="68"/>
      <c r="AD164" s="68"/>
      <c r="AE164" s="68"/>
      <c r="AF164" s="68"/>
      <c r="AG164" s="68"/>
      <c r="AH164" s="68"/>
      <c r="AL164" s="68"/>
      <c r="AM164" s="68"/>
      <c r="AN164" s="68"/>
      <c r="AO164" s="68"/>
      <c r="AP164" s="68"/>
      <c r="AQ164" s="68"/>
      <c r="AU164" s="68"/>
      <c r="AV164" s="68"/>
      <c r="AW164" s="68"/>
      <c r="AX164" s="68"/>
      <c r="AY164" s="68"/>
      <c r="AZ164" s="68"/>
      <c r="BD164" s="68"/>
      <c r="BE164" s="68"/>
      <c r="BF164" s="68"/>
      <c r="BG164" s="68"/>
      <c r="BH164" s="68"/>
      <c r="BI164" s="68"/>
      <c r="BM164" s="68"/>
      <c r="BN164" s="68"/>
      <c r="BO164" s="68"/>
      <c r="BP164" s="68"/>
      <c r="BQ164" s="68"/>
      <c r="BR164" s="68"/>
    </row>
    <row r="165" spans="11:70">
      <c r="K165" s="68"/>
      <c r="L165" s="68"/>
      <c r="M165" s="68"/>
      <c r="N165" s="68"/>
      <c r="O165" s="68"/>
      <c r="P165" s="68"/>
      <c r="T165" s="68"/>
      <c r="U165" s="68"/>
      <c r="V165" s="68"/>
      <c r="W165" s="68"/>
      <c r="X165" s="68"/>
      <c r="Y165" s="68"/>
      <c r="AC165" s="68"/>
      <c r="AD165" s="68"/>
      <c r="AE165" s="68"/>
      <c r="AF165" s="68"/>
      <c r="AG165" s="68"/>
      <c r="AH165" s="68"/>
      <c r="AL165" s="68"/>
      <c r="AM165" s="68"/>
      <c r="AN165" s="68"/>
      <c r="AO165" s="68"/>
      <c r="AP165" s="68"/>
      <c r="AQ165" s="68"/>
      <c r="AU165" s="68"/>
      <c r="AV165" s="68"/>
      <c r="AW165" s="68"/>
      <c r="AX165" s="68"/>
      <c r="AY165" s="68"/>
      <c r="AZ165" s="68"/>
      <c r="BD165" s="68"/>
      <c r="BE165" s="68"/>
      <c r="BF165" s="68"/>
      <c r="BG165" s="68"/>
      <c r="BH165" s="68"/>
      <c r="BI165" s="68"/>
      <c r="BM165" s="68"/>
      <c r="BN165" s="68"/>
      <c r="BO165" s="68"/>
      <c r="BP165" s="68"/>
      <c r="BQ165" s="68"/>
      <c r="BR165" s="68"/>
    </row>
    <row r="166" spans="11:70">
      <c r="K166" s="68"/>
      <c r="L166" s="68"/>
      <c r="M166" s="68"/>
      <c r="N166" s="68"/>
      <c r="O166" s="68"/>
      <c r="P166" s="68"/>
      <c r="T166" s="68"/>
      <c r="U166" s="68"/>
      <c r="V166" s="68"/>
      <c r="W166" s="68"/>
      <c r="X166" s="68"/>
      <c r="Y166" s="68"/>
      <c r="AC166" s="68"/>
      <c r="AD166" s="68"/>
      <c r="AE166" s="68"/>
      <c r="AF166" s="68"/>
      <c r="AG166" s="68"/>
      <c r="AH166" s="68"/>
      <c r="AL166" s="68"/>
      <c r="AM166" s="68"/>
      <c r="AN166" s="68"/>
      <c r="AO166" s="68"/>
      <c r="AP166" s="68"/>
      <c r="AQ166" s="68"/>
      <c r="AU166" s="68"/>
      <c r="AV166" s="68"/>
      <c r="AW166" s="68"/>
      <c r="AX166" s="68"/>
      <c r="AY166" s="68"/>
      <c r="AZ166" s="68"/>
      <c r="BD166" s="68"/>
      <c r="BE166" s="68"/>
      <c r="BF166" s="68"/>
      <c r="BG166" s="68"/>
      <c r="BH166" s="68"/>
      <c r="BI166" s="68"/>
      <c r="BM166" s="68"/>
      <c r="BN166" s="68"/>
      <c r="BO166" s="68"/>
      <c r="BP166" s="68"/>
      <c r="BQ166" s="68"/>
      <c r="BR166" s="68"/>
    </row>
    <row r="167" spans="11:70">
      <c r="K167" s="69"/>
      <c r="L167" s="68"/>
      <c r="M167" s="68"/>
      <c r="N167" s="68"/>
      <c r="O167" s="68"/>
      <c r="P167" s="68"/>
      <c r="T167" s="68"/>
      <c r="U167" s="68"/>
      <c r="V167" s="68"/>
      <c r="W167" s="68"/>
      <c r="X167" s="68"/>
      <c r="Y167" s="68"/>
      <c r="AC167" s="68"/>
      <c r="AD167" s="68"/>
      <c r="AE167" s="68"/>
      <c r="AF167" s="68"/>
      <c r="AG167" s="68"/>
      <c r="AH167" s="68"/>
      <c r="AL167" s="68"/>
      <c r="AM167" s="68"/>
      <c r="AN167" s="68"/>
      <c r="AO167" s="68"/>
      <c r="AP167" s="68"/>
      <c r="AQ167" s="68"/>
      <c r="AU167" s="68"/>
      <c r="AV167" s="68"/>
      <c r="AW167" s="68"/>
      <c r="AX167" s="68"/>
      <c r="AY167" s="68"/>
      <c r="AZ167" s="68"/>
      <c r="BD167" s="68"/>
      <c r="BE167" s="68"/>
      <c r="BF167" s="68"/>
      <c r="BG167" s="68"/>
      <c r="BH167" s="68"/>
      <c r="BI167" s="68"/>
      <c r="BM167" s="68"/>
      <c r="BN167" s="68"/>
      <c r="BO167" s="68"/>
      <c r="BP167" s="68"/>
      <c r="BQ167" s="68"/>
      <c r="BR167" s="68"/>
    </row>
    <row r="168" spans="11:70">
      <c r="K168" s="68"/>
      <c r="L168" s="68"/>
      <c r="M168" s="68"/>
      <c r="N168" s="68"/>
      <c r="O168" s="68"/>
      <c r="P168" s="68"/>
      <c r="T168" s="68"/>
      <c r="U168" s="68"/>
      <c r="V168" s="68"/>
      <c r="W168" s="68"/>
      <c r="X168" s="68"/>
      <c r="Y168" s="68"/>
      <c r="AC168" s="68"/>
      <c r="AD168" s="68"/>
      <c r="AE168" s="68"/>
      <c r="AF168" s="68"/>
      <c r="AG168" s="68"/>
      <c r="AH168" s="68"/>
      <c r="AL168" s="68"/>
      <c r="AM168" s="68"/>
      <c r="AN168" s="68"/>
      <c r="AO168" s="68"/>
      <c r="AP168" s="68"/>
      <c r="AQ168" s="68"/>
      <c r="AU168" s="68"/>
      <c r="AV168" s="68"/>
      <c r="AW168" s="68"/>
      <c r="AX168" s="68"/>
      <c r="AY168" s="68"/>
      <c r="AZ168" s="68"/>
      <c r="BD168" s="68"/>
      <c r="BE168" s="68"/>
      <c r="BF168" s="68"/>
      <c r="BG168" s="68"/>
      <c r="BH168" s="68"/>
      <c r="BI168" s="68"/>
      <c r="BM168" s="68"/>
      <c r="BN168" s="68"/>
      <c r="BO168" s="68"/>
      <c r="BP168" s="68"/>
      <c r="BQ168" s="68"/>
      <c r="BR168" s="68"/>
    </row>
    <row r="169" spans="11:70">
      <c r="K169" s="68"/>
      <c r="L169" s="68"/>
      <c r="M169" s="68"/>
      <c r="N169" s="68"/>
      <c r="O169" s="68"/>
      <c r="P169" s="68"/>
      <c r="T169" s="68"/>
      <c r="U169" s="68"/>
      <c r="V169" s="68"/>
      <c r="W169" s="68"/>
      <c r="X169" s="68"/>
      <c r="Y169" s="68"/>
      <c r="AC169" s="68"/>
      <c r="AD169" s="68"/>
      <c r="AE169" s="68"/>
      <c r="AF169" s="68"/>
      <c r="AG169" s="68"/>
      <c r="AH169" s="68"/>
      <c r="AL169" s="68"/>
      <c r="AM169" s="68"/>
      <c r="AN169" s="68"/>
      <c r="AO169" s="68"/>
      <c r="AP169" s="68"/>
      <c r="AQ169" s="68"/>
      <c r="AU169" s="68"/>
      <c r="AV169" s="68"/>
      <c r="AW169" s="68"/>
      <c r="AX169" s="68"/>
      <c r="AY169" s="68"/>
      <c r="AZ169" s="68"/>
      <c r="BD169" s="68"/>
      <c r="BE169" s="68"/>
      <c r="BF169" s="68"/>
      <c r="BG169" s="68"/>
      <c r="BH169" s="68"/>
      <c r="BI169" s="68"/>
      <c r="BM169" s="68"/>
      <c r="BN169" s="68"/>
      <c r="BO169" s="68"/>
      <c r="BP169" s="68"/>
      <c r="BQ169" s="68"/>
      <c r="BR169" s="68"/>
    </row>
    <row r="170" spans="11:70">
      <c r="K170" s="68"/>
      <c r="L170" s="68"/>
      <c r="M170" s="68"/>
      <c r="N170" s="68"/>
      <c r="O170" s="68"/>
      <c r="P170" s="68"/>
      <c r="T170" s="68"/>
      <c r="U170" s="68"/>
      <c r="V170" s="68"/>
      <c r="W170" s="68"/>
      <c r="X170" s="68"/>
      <c r="Y170" s="68"/>
      <c r="AC170" s="68"/>
      <c r="AD170" s="68"/>
      <c r="AE170" s="68"/>
      <c r="AF170" s="68"/>
      <c r="AG170" s="68"/>
      <c r="AH170" s="68"/>
      <c r="AL170" s="68"/>
      <c r="AM170" s="68"/>
      <c r="AN170" s="68"/>
      <c r="AO170" s="68"/>
      <c r="AP170" s="68"/>
      <c r="AQ170" s="68"/>
      <c r="AU170" s="68"/>
      <c r="AV170" s="68"/>
      <c r="AW170" s="68"/>
      <c r="AX170" s="68"/>
      <c r="AY170" s="68"/>
      <c r="AZ170" s="68"/>
      <c r="BD170" s="68"/>
      <c r="BE170" s="68"/>
      <c r="BF170" s="68"/>
      <c r="BG170" s="68"/>
      <c r="BH170" s="68"/>
      <c r="BI170" s="68"/>
      <c r="BM170" s="68"/>
      <c r="BN170" s="68"/>
      <c r="BO170" s="68"/>
      <c r="BP170" s="68"/>
      <c r="BQ170" s="68"/>
      <c r="BR170" s="68"/>
    </row>
    <row r="171" spans="11:70">
      <c r="K171" s="69"/>
      <c r="L171" s="68"/>
      <c r="M171" s="68"/>
      <c r="N171" s="68"/>
      <c r="O171" s="68"/>
      <c r="P171" s="68"/>
      <c r="T171" s="68"/>
      <c r="U171" s="68"/>
      <c r="V171" s="68"/>
      <c r="W171" s="68"/>
      <c r="X171" s="68"/>
      <c r="Y171" s="68"/>
      <c r="AC171" s="68"/>
      <c r="AD171" s="68"/>
      <c r="AE171" s="68"/>
      <c r="AF171" s="68"/>
      <c r="AG171" s="68"/>
      <c r="AH171" s="68"/>
      <c r="AL171" s="68"/>
      <c r="AM171" s="68"/>
      <c r="AN171" s="68"/>
      <c r="AO171" s="68"/>
      <c r="AP171" s="68"/>
      <c r="AQ171" s="68"/>
      <c r="AU171" s="68"/>
      <c r="AV171" s="68"/>
      <c r="AW171" s="68"/>
      <c r="AX171" s="68"/>
      <c r="AY171" s="68"/>
      <c r="AZ171" s="68"/>
      <c r="BD171" s="68"/>
      <c r="BE171" s="68"/>
      <c r="BF171" s="68"/>
      <c r="BG171" s="68"/>
      <c r="BH171" s="68"/>
      <c r="BI171" s="68"/>
      <c r="BM171" s="68"/>
      <c r="BN171" s="68"/>
      <c r="BO171" s="68"/>
      <c r="BP171" s="68"/>
      <c r="BQ171" s="68"/>
      <c r="BR171" s="68"/>
    </row>
    <row r="172" spans="11:70">
      <c r="K172" s="68"/>
      <c r="L172" s="68"/>
      <c r="M172" s="68"/>
      <c r="N172" s="68"/>
      <c r="O172" s="68"/>
      <c r="P172" s="68"/>
      <c r="T172" s="68"/>
      <c r="U172" s="68"/>
      <c r="V172" s="68"/>
      <c r="W172" s="68"/>
      <c r="X172" s="68"/>
      <c r="Y172" s="68"/>
      <c r="AC172" s="68"/>
      <c r="AD172" s="68"/>
      <c r="AE172" s="68"/>
      <c r="AF172" s="68"/>
      <c r="AG172" s="68"/>
      <c r="AH172" s="68"/>
      <c r="AL172" s="68"/>
      <c r="AM172" s="68"/>
      <c r="AN172" s="68"/>
      <c r="AO172" s="68"/>
      <c r="AP172" s="68"/>
      <c r="AQ172" s="68"/>
      <c r="AU172" s="68"/>
      <c r="AV172" s="68"/>
      <c r="AW172" s="68"/>
      <c r="AX172" s="68"/>
      <c r="AY172" s="68"/>
      <c r="AZ172" s="68"/>
      <c r="BD172" s="68"/>
      <c r="BE172" s="68"/>
      <c r="BF172" s="68"/>
      <c r="BG172" s="68"/>
      <c r="BH172" s="68"/>
      <c r="BI172" s="68"/>
      <c r="BM172" s="68"/>
      <c r="BN172" s="68"/>
      <c r="BO172" s="68"/>
      <c r="BP172" s="68"/>
      <c r="BQ172" s="68"/>
      <c r="BR172" s="68"/>
    </row>
    <row r="173" spans="11:70">
      <c r="K173" s="68"/>
      <c r="L173" s="68"/>
      <c r="M173" s="68"/>
      <c r="N173" s="68"/>
      <c r="O173" s="68"/>
      <c r="P173" s="68"/>
      <c r="T173" s="68"/>
      <c r="U173" s="68"/>
      <c r="V173" s="68"/>
      <c r="W173" s="68"/>
      <c r="X173" s="68"/>
      <c r="Y173" s="68"/>
      <c r="AC173" s="68"/>
      <c r="AD173" s="68"/>
      <c r="AE173" s="68"/>
      <c r="AF173" s="68"/>
      <c r="AG173" s="68"/>
      <c r="AH173" s="68"/>
      <c r="AL173" s="68"/>
      <c r="AM173" s="68"/>
      <c r="AN173" s="68"/>
      <c r="AO173" s="68"/>
      <c r="AP173" s="68"/>
      <c r="AQ173" s="68"/>
      <c r="AU173" s="68"/>
      <c r="AV173" s="68"/>
      <c r="AW173" s="68"/>
      <c r="AX173" s="68"/>
      <c r="AY173" s="68"/>
      <c r="AZ173" s="68"/>
      <c r="BD173" s="68"/>
      <c r="BE173" s="68"/>
      <c r="BF173" s="68"/>
      <c r="BG173" s="68"/>
      <c r="BH173" s="68"/>
      <c r="BI173" s="68"/>
      <c r="BM173" s="68"/>
      <c r="BN173" s="68"/>
      <c r="BO173" s="68"/>
      <c r="BP173" s="68"/>
      <c r="BQ173" s="68"/>
      <c r="BR173" s="68"/>
    </row>
    <row r="174" spans="11:70">
      <c r="K174" s="68"/>
      <c r="L174" s="68"/>
      <c r="M174" s="68"/>
      <c r="N174" s="68"/>
      <c r="O174" s="68"/>
      <c r="P174" s="68"/>
      <c r="T174" s="68"/>
      <c r="U174" s="68"/>
      <c r="V174" s="68"/>
      <c r="W174" s="68"/>
      <c r="X174" s="68"/>
      <c r="Y174" s="68"/>
      <c r="AC174" s="68"/>
      <c r="AD174" s="68"/>
      <c r="AE174" s="68"/>
      <c r="AF174" s="68"/>
      <c r="AG174" s="68"/>
      <c r="AH174" s="68"/>
      <c r="AL174" s="68"/>
      <c r="AM174" s="68"/>
      <c r="AN174" s="68"/>
      <c r="AO174" s="68"/>
      <c r="AP174" s="68"/>
      <c r="AQ174" s="68"/>
      <c r="AU174" s="68"/>
      <c r="AV174" s="68"/>
      <c r="AW174" s="68"/>
      <c r="AX174" s="68"/>
      <c r="AY174" s="68"/>
      <c r="AZ174" s="68"/>
      <c r="BD174" s="68"/>
      <c r="BE174" s="68"/>
      <c r="BF174" s="68"/>
      <c r="BG174" s="68"/>
      <c r="BH174" s="68"/>
      <c r="BI174" s="68"/>
      <c r="BM174" s="68"/>
      <c r="BN174" s="68"/>
      <c r="BO174" s="68"/>
      <c r="BP174" s="68"/>
      <c r="BQ174" s="68"/>
      <c r="BR174" s="68"/>
    </row>
    <row r="175" spans="11:70">
      <c r="K175" s="69"/>
      <c r="L175" s="68"/>
      <c r="M175" s="68"/>
      <c r="N175" s="68"/>
      <c r="O175" s="68"/>
      <c r="P175" s="68"/>
      <c r="T175" s="68"/>
      <c r="U175" s="68"/>
      <c r="V175" s="68"/>
      <c r="W175" s="68"/>
      <c r="X175" s="68"/>
      <c r="Y175" s="68"/>
      <c r="AC175" s="68"/>
      <c r="AD175" s="68"/>
      <c r="AE175" s="68"/>
      <c r="AF175" s="68"/>
      <c r="AG175" s="68"/>
      <c r="AH175" s="68"/>
      <c r="AL175" s="68"/>
      <c r="AM175" s="68"/>
      <c r="AN175" s="68"/>
      <c r="AO175" s="68"/>
      <c r="AP175" s="68"/>
      <c r="AQ175" s="68"/>
      <c r="AU175" s="68"/>
      <c r="AV175" s="68"/>
      <c r="AW175" s="68"/>
      <c r="AX175" s="68"/>
      <c r="AY175" s="68"/>
      <c r="AZ175" s="68"/>
      <c r="BD175" s="68"/>
      <c r="BE175" s="68"/>
      <c r="BF175" s="68"/>
      <c r="BG175" s="68"/>
      <c r="BH175" s="68"/>
      <c r="BI175" s="68"/>
      <c r="BM175" s="68"/>
      <c r="BN175" s="68"/>
      <c r="BO175" s="68"/>
      <c r="BP175" s="68"/>
      <c r="BQ175" s="68"/>
      <c r="BR175" s="68"/>
    </row>
    <row r="176" spans="11:70">
      <c r="K176" s="68"/>
      <c r="L176" s="68"/>
      <c r="M176" s="68"/>
      <c r="N176" s="68"/>
      <c r="O176" s="68"/>
      <c r="P176" s="68"/>
      <c r="T176" s="68"/>
      <c r="U176" s="68"/>
      <c r="V176" s="68"/>
      <c r="W176" s="68"/>
      <c r="X176" s="68"/>
      <c r="Y176" s="68"/>
      <c r="AC176" s="68"/>
      <c r="AD176" s="68"/>
      <c r="AE176" s="68"/>
      <c r="AF176" s="68"/>
      <c r="AG176" s="68"/>
      <c r="AH176" s="68"/>
      <c r="AL176" s="68"/>
      <c r="AM176" s="68"/>
      <c r="AN176" s="68"/>
      <c r="AO176" s="68"/>
      <c r="AP176" s="68"/>
      <c r="AQ176" s="68"/>
      <c r="AU176" s="68"/>
      <c r="AV176" s="68"/>
      <c r="AW176" s="68"/>
      <c r="AX176" s="68"/>
      <c r="AY176" s="68"/>
      <c r="AZ176" s="68"/>
      <c r="BD176" s="68"/>
      <c r="BE176" s="68"/>
      <c r="BF176" s="68"/>
      <c r="BG176" s="68"/>
      <c r="BH176" s="68"/>
      <c r="BI176" s="68"/>
      <c r="BM176" s="68"/>
      <c r="BN176" s="68"/>
      <c r="BO176" s="68"/>
      <c r="BP176" s="68"/>
      <c r="BQ176" s="68"/>
      <c r="BR176" s="68"/>
    </row>
    <row r="177" spans="11:70">
      <c r="K177" s="68"/>
      <c r="L177" s="68"/>
      <c r="M177" s="68"/>
      <c r="N177" s="68"/>
      <c r="O177" s="68"/>
      <c r="P177" s="68"/>
      <c r="T177" s="68"/>
      <c r="U177" s="68"/>
      <c r="V177" s="68"/>
      <c r="W177" s="68"/>
      <c r="X177" s="68"/>
      <c r="Y177" s="68"/>
      <c r="AC177" s="68"/>
      <c r="AD177" s="68"/>
      <c r="AE177" s="68"/>
      <c r="AF177" s="68"/>
      <c r="AG177" s="68"/>
      <c r="AH177" s="68"/>
      <c r="AL177" s="68"/>
      <c r="AM177" s="68"/>
      <c r="AN177" s="68"/>
      <c r="AO177" s="68"/>
      <c r="AP177" s="68"/>
      <c r="AQ177" s="68"/>
      <c r="AU177" s="68"/>
      <c r="AV177" s="68"/>
      <c r="AW177" s="68"/>
      <c r="AX177" s="68"/>
      <c r="AY177" s="68"/>
      <c r="AZ177" s="68"/>
      <c r="BD177" s="68"/>
      <c r="BE177" s="68"/>
      <c r="BF177" s="68"/>
      <c r="BG177" s="68"/>
      <c r="BH177" s="68"/>
      <c r="BI177" s="68"/>
      <c r="BM177" s="68"/>
      <c r="BN177" s="68"/>
      <c r="BO177" s="68"/>
      <c r="BP177" s="68"/>
      <c r="BQ177" s="68"/>
      <c r="BR177" s="68"/>
    </row>
    <row r="178" spans="11:70">
      <c r="K178" s="68"/>
      <c r="L178" s="68"/>
      <c r="M178" s="68"/>
      <c r="N178" s="68"/>
      <c r="O178" s="68"/>
      <c r="P178" s="68"/>
      <c r="T178" s="68"/>
      <c r="U178" s="68"/>
      <c r="V178" s="68"/>
      <c r="W178" s="68"/>
      <c r="X178" s="68"/>
      <c r="Y178" s="68"/>
      <c r="AC178" s="68"/>
      <c r="AD178" s="68"/>
      <c r="AE178" s="68"/>
      <c r="AF178" s="68"/>
      <c r="AG178" s="68"/>
      <c r="AH178" s="68"/>
      <c r="AL178" s="68"/>
      <c r="AM178" s="68"/>
      <c r="AN178" s="68"/>
      <c r="AO178" s="68"/>
      <c r="AP178" s="68"/>
      <c r="AQ178" s="68"/>
      <c r="AU178" s="68"/>
      <c r="AV178" s="68"/>
      <c r="AW178" s="68"/>
      <c r="AX178" s="68"/>
      <c r="AY178" s="68"/>
      <c r="AZ178" s="68"/>
      <c r="BD178" s="68"/>
      <c r="BE178" s="68"/>
      <c r="BF178" s="68"/>
      <c r="BG178" s="68"/>
      <c r="BH178" s="68"/>
      <c r="BI178" s="68"/>
      <c r="BM178" s="68"/>
      <c r="BN178" s="68"/>
      <c r="BO178" s="68"/>
      <c r="BP178" s="68"/>
      <c r="BQ178" s="68"/>
      <c r="BR178" s="68"/>
    </row>
    <row r="179" spans="11:70">
      <c r="K179" s="69"/>
      <c r="L179" s="68"/>
      <c r="M179" s="68"/>
      <c r="N179" s="68"/>
      <c r="O179" s="68"/>
      <c r="P179" s="68"/>
      <c r="T179" s="68"/>
      <c r="U179" s="68"/>
      <c r="V179" s="68"/>
      <c r="W179" s="68"/>
      <c r="X179" s="68"/>
      <c r="Y179" s="68"/>
      <c r="AC179" s="68"/>
      <c r="AD179" s="68"/>
      <c r="AE179" s="68"/>
      <c r="AF179" s="68"/>
      <c r="AG179" s="68"/>
      <c r="AH179" s="68"/>
      <c r="AL179" s="68"/>
      <c r="AM179" s="68"/>
      <c r="AN179" s="68"/>
      <c r="AO179" s="68"/>
      <c r="AP179" s="68"/>
      <c r="AQ179" s="68"/>
      <c r="AU179" s="68"/>
      <c r="AV179" s="68"/>
      <c r="AW179" s="68"/>
      <c r="AX179" s="68"/>
      <c r="AY179" s="68"/>
      <c r="AZ179" s="68"/>
      <c r="BD179" s="68"/>
      <c r="BE179" s="68"/>
      <c r="BF179" s="68"/>
      <c r="BG179" s="68"/>
      <c r="BH179" s="68"/>
      <c r="BI179" s="68"/>
      <c r="BM179" s="68"/>
      <c r="BN179" s="68"/>
      <c r="BO179" s="68"/>
      <c r="BP179" s="68"/>
      <c r="BQ179" s="68"/>
      <c r="BR179" s="68"/>
    </row>
    <row r="180" spans="11:70">
      <c r="K180" s="68"/>
      <c r="L180" s="68"/>
      <c r="M180" s="68"/>
      <c r="N180" s="68"/>
      <c r="O180" s="68"/>
      <c r="P180" s="68"/>
      <c r="T180" s="68"/>
      <c r="U180" s="68"/>
      <c r="V180" s="68"/>
      <c r="W180" s="68"/>
      <c r="X180" s="68"/>
      <c r="Y180" s="68"/>
      <c r="AC180" s="68"/>
      <c r="AD180" s="68"/>
      <c r="AE180" s="68"/>
      <c r="AF180" s="68"/>
      <c r="AG180" s="68"/>
      <c r="AH180" s="68"/>
      <c r="AL180" s="68"/>
      <c r="AM180" s="68"/>
      <c r="AN180" s="68"/>
      <c r="AO180" s="68"/>
      <c r="AP180" s="68"/>
      <c r="AQ180" s="68"/>
      <c r="AU180" s="68"/>
      <c r="AV180" s="68"/>
      <c r="AW180" s="68"/>
      <c r="AX180" s="68"/>
      <c r="AY180" s="68"/>
      <c r="AZ180" s="68"/>
      <c r="BD180" s="68"/>
      <c r="BE180" s="68"/>
      <c r="BF180" s="68"/>
      <c r="BG180" s="68"/>
      <c r="BH180" s="68"/>
      <c r="BI180" s="68"/>
      <c r="BM180" s="68"/>
      <c r="BN180" s="68"/>
      <c r="BO180" s="68"/>
      <c r="BP180" s="68"/>
      <c r="BQ180" s="68"/>
      <c r="BR180" s="68"/>
    </row>
    <row r="181" spans="11:70">
      <c r="K181" s="68"/>
      <c r="L181" s="68"/>
      <c r="M181" s="68"/>
      <c r="N181" s="68"/>
      <c r="O181" s="68"/>
      <c r="P181" s="68"/>
      <c r="T181" s="68"/>
      <c r="U181" s="68"/>
      <c r="V181" s="68"/>
      <c r="W181" s="68"/>
      <c r="X181" s="68"/>
      <c r="Y181" s="68"/>
      <c r="AC181" s="68"/>
      <c r="AD181" s="68"/>
      <c r="AE181" s="68"/>
      <c r="AF181" s="68"/>
      <c r="AG181" s="68"/>
      <c r="AH181" s="68"/>
      <c r="AL181" s="68"/>
      <c r="AM181" s="68"/>
      <c r="AN181" s="68"/>
      <c r="AO181" s="68"/>
      <c r="AP181" s="68"/>
      <c r="AQ181" s="68"/>
      <c r="AU181" s="68"/>
      <c r="AV181" s="68"/>
      <c r="AW181" s="68"/>
      <c r="AX181" s="68"/>
      <c r="AY181" s="68"/>
      <c r="AZ181" s="68"/>
      <c r="BD181" s="68"/>
      <c r="BE181" s="68"/>
      <c r="BF181" s="68"/>
      <c r="BG181" s="68"/>
      <c r="BH181" s="68"/>
      <c r="BI181" s="68"/>
      <c r="BM181" s="68"/>
      <c r="BN181" s="68"/>
      <c r="BO181" s="68"/>
      <c r="BP181" s="68"/>
      <c r="BQ181" s="68"/>
      <c r="BR181" s="68"/>
    </row>
    <row r="182" spans="11:70">
      <c r="K182" s="68"/>
      <c r="L182" s="68"/>
      <c r="M182" s="68"/>
      <c r="N182" s="68"/>
      <c r="O182" s="68"/>
      <c r="P182" s="68"/>
      <c r="T182" s="68"/>
      <c r="U182" s="68"/>
      <c r="V182" s="68"/>
      <c r="W182" s="68"/>
      <c r="X182" s="68"/>
      <c r="Y182" s="68"/>
      <c r="AC182" s="68"/>
      <c r="AD182" s="68"/>
      <c r="AE182" s="68"/>
      <c r="AF182" s="68"/>
      <c r="AG182" s="68"/>
      <c r="AH182" s="68"/>
      <c r="AL182" s="68"/>
      <c r="AM182" s="68"/>
      <c r="AN182" s="68"/>
      <c r="AO182" s="68"/>
      <c r="AP182" s="68"/>
      <c r="AQ182" s="68"/>
      <c r="AU182" s="68"/>
      <c r="AV182" s="68"/>
      <c r="AW182" s="68"/>
      <c r="AX182" s="68"/>
      <c r="AY182" s="68"/>
      <c r="AZ182" s="68"/>
      <c r="BD182" s="68"/>
      <c r="BE182" s="68"/>
      <c r="BF182" s="68"/>
      <c r="BG182" s="68"/>
      <c r="BH182" s="68"/>
      <c r="BI182" s="68"/>
      <c r="BM182" s="68"/>
      <c r="BN182" s="68"/>
      <c r="BO182" s="68"/>
      <c r="BP182" s="68"/>
      <c r="BQ182" s="68"/>
      <c r="BR182" s="68"/>
    </row>
    <row r="183" spans="11:70">
      <c r="K183" s="69"/>
      <c r="L183" s="68"/>
      <c r="M183" s="68"/>
      <c r="N183" s="68"/>
      <c r="O183" s="68"/>
      <c r="P183" s="68"/>
      <c r="T183" s="68"/>
      <c r="U183" s="68"/>
      <c r="V183" s="68"/>
      <c r="W183" s="68"/>
      <c r="X183" s="68"/>
      <c r="Y183" s="68"/>
      <c r="AC183" s="68"/>
      <c r="AD183" s="68"/>
      <c r="AE183" s="68"/>
      <c r="AF183" s="68"/>
      <c r="AG183" s="68"/>
      <c r="AH183" s="68"/>
      <c r="AL183" s="68"/>
      <c r="AM183" s="68"/>
      <c r="AN183" s="68"/>
      <c r="AO183" s="68"/>
      <c r="AP183" s="68"/>
      <c r="AQ183" s="68"/>
      <c r="AU183" s="68"/>
      <c r="AV183" s="68"/>
      <c r="AW183" s="68"/>
      <c r="AX183" s="68"/>
      <c r="AY183" s="68"/>
      <c r="AZ183" s="68"/>
      <c r="BD183" s="68"/>
      <c r="BE183" s="68"/>
      <c r="BF183" s="68"/>
      <c r="BG183" s="68"/>
      <c r="BH183" s="68"/>
      <c r="BI183" s="68"/>
      <c r="BM183" s="68"/>
      <c r="BN183" s="68"/>
      <c r="BO183" s="68"/>
      <c r="BP183" s="68"/>
      <c r="BQ183" s="68"/>
      <c r="BR183" s="68"/>
    </row>
    <row r="184" spans="11:70">
      <c r="K184" s="68"/>
      <c r="L184" s="68"/>
      <c r="M184" s="68"/>
      <c r="N184" s="68"/>
      <c r="O184" s="68"/>
      <c r="P184" s="68"/>
      <c r="T184" s="68"/>
      <c r="U184" s="68"/>
      <c r="V184" s="68"/>
      <c r="W184" s="68"/>
      <c r="X184" s="68"/>
      <c r="Y184" s="68"/>
      <c r="AC184" s="68"/>
      <c r="AD184" s="68"/>
      <c r="AE184" s="68"/>
      <c r="AF184" s="68"/>
      <c r="AG184" s="68"/>
      <c r="AH184" s="68"/>
      <c r="AL184" s="68"/>
      <c r="AM184" s="68"/>
      <c r="AN184" s="68"/>
      <c r="AO184" s="68"/>
      <c r="AP184" s="68"/>
      <c r="AQ184" s="68"/>
      <c r="AU184" s="68"/>
      <c r="AV184" s="68"/>
      <c r="AW184" s="68"/>
      <c r="AX184" s="68"/>
      <c r="AY184" s="68"/>
      <c r="AZ184" s="68"/>
      <c r="BD184" s="68"/>
      <c r="BE184" s="68"/>
      <c r="BF184" s="68"/>
      <c r="BG184" s="68"/>
      <c r="BH184" s="68"/>
      <c r="BI184" s="68"/>
      <c r="BM184" s="68"/>
      <c r="BN184" s="68"/>
      <c r="BO184" s="68"/>
      <c r="BP184" s="68"/>
      <c r="BQ184" s="68"/>
      <c r="BR184" s="68"/>
    </row>
    <row r="185" spans="11:70">
      <c r="K185" s="68"/>
      <c r="L185" s="68"/>
      <c r="M185" s="68"/>
      <c r="N185" s="68"/>
      <c r="O185" s="68"/>
      <c r="P185" s="68"/>
      <c r="T185" s="68"/>
      <c r="U185" s="68"/>
      <c r="V185" s="68"/>
      <c r="W185" s="68"/>
      <c r="X185" s="68"/>
      <c r="Y185" s="68"/>
      <c r="AC185" s="68"/>
      <c r="AD185" s="68"/>
      <c r="AE185" s="68"/>
      <c r="AF185" s="68"/>
      <c r="AG185" s="68"/>
      <c r="AH185" s="68"/>
      <c r="AL185" s="68"/>
      <c r="AM185" s="68"/>
      <c r="AN185" s="68"/>
      <c r="AO185" s="68"/>
      <c r="AP185" s="68"/>
      <c r="AQ185" s="68"/>
      <c r="AU185" s="68"/>
      <c r="AV185" s="68"/>
      <c r="AW185" s="68"/>
      <c r="AX185" s="68"/>
      <c r="AY185" s="68"/>
      <c r="AZ185" s="68"/>
      <c r="BD185" s="68"/>
      <c r="BE185" s="68"/>
      <c r="BF185" s="68"/>
      <c r="BG185" s="68"/>
      <c r="BH185" s="68"/>
      <c r="BI185" s="68"/>
      <c r="BM185" s="68"/>
      <c r="BN185" s="68"/>
      <c r="BO185" s="68"/>
      <c r="BP185" s="68"/>
      <c r="BQ185" s="68"/>
      <c r="BR185" s="68"/>
    </row>
    <row r="186" spans="11:70">
      <c r="K186" s="68"/>
      <c r="L186" s="68"/>
      <c r="M186" s="68"/>
      <c r="N186" s="68"/>
      <c r="O186" s="68"/>
      <c r="P186" s="68"/>
      <c r="T186" s="68"/>
      <c r="U186" s="68"/>
      <c r="V186" s="68"/>
      <c r="W186" s="68"/>
      <c r="X186" s="68"/>
      <c r="Y186" s="68"/>
      <c r="AC186" s="68"/>
      <c r="AD186" s="68"/>
      <c r="AE186" s="68"/>
      <c r="AF186" s="68"/>
      <c r="AG186" s="68"/>
      <c r="AH186" s="68"/>
      <c r="AL186" s="68"/>
      <c r="AM186" s="68"/>
      <c r="AN186" s="68"/>
      <c r="AO186" s="68"/>
      <c r="AP186" s="68"/>
      <c r="AQ186" s="68"/>
      <c r="AU186" s="68"/>
      <c r="AV186" s="68"/>
      <c r="AW186" s="68"/>
      <c r="AX186" s="68"/>
      <c r="AY186" s="68"/>
      <c r="AZ186" s="68"/>
      <c r="BD186" s="68"/>
      <c r="BE186" s="68"/>
      <c r="BF186" s="68"/>
      <c r="BG186" s="68"/>
      <c r="BH186" s="68"/>
      <c r="BI186" s="68"/>
      <c r="BM186" s="68"/>
      <c r="BN186" s="68"/>
      <c r="BO186" s="68"/>
      <c r="BP186" s="68"/>
      <c r="BQ186" s="68"/>
      <c r="BR186" s="68"/>
    </row>
    <row r="187" spans="11:70">
      <c r="K187" s="69"/>
      <c r="L187" s="68"/>
      <c r="M187" s="68"/>
      <c r="N187" s="68"/>
      <c r="O187" s="68"/>
      <c r="P187" s="68"/>
      <c r="T187" s="68"/>
      <c r="U187" s="68"/>
      <c r="V187" s="68"/>
      <c r="W187" s="68"/>
      <c r="X187" s="68"/>
      <c r="Y187" s="68"/>
      <c r="AC187" s="68"/>
      <c r="AD187" s="68"/>
      <c r="AE187" s="68"/>
      <c r="AF187" s="68"/>
      <c r="AG187" s="68"/>
      <c r="AH187" s="68"/>
      <c r="AL187" s="68"/>
      <c r="AM187" s="68"/>
      <c r="AN187" s="68"/>
      <c r="AO187" s="68"/>
      <c r="AP187" s="68"/>
      <c r="AQ187" s="68"/>
      <c r="AU187" s="68"/>
      <c r="AV187" s="68"/>
      <c r="AW187" s="68"/>
      <c r="AX187" s="68"/>
      <c r="AY187" s="68"/>
      <c r="AZ187" s="68"/>
      <c r="BD187" s="68"/>
      <c r="BE187" s="68"/>
      <c r="BF187" s="68"/>
      <c r="BG187" s="68"/>
      <c r="BH187" s="68"/>
      <c r="BI187" s="68"/>
      <c r="BM187" s="68"/>
      <c r="BN187" s="68"/>
      <c r="BO187" s="68"/>
      <c r="BP187" s="68"/>
      <c r="BQ187" s="68"/>
      <c r="BR187" s="68"/>
    </row>
    <row r="188" spans="11:70">
      <c r="K188" s="68"/>
      <c r="L188" s="68"/>
      <c r="M188" s="68"/>
      <c r="N188" s="68"/>
      <c r="O188" s="68"/>
      <c r="P188" s="68"/>
      <c r="T188" s="68"/>
      <c r="U188" s="68"/>
      <c r="V188" s="68"/>
      <c r="W188" s="68"/>
      <c r="X188" s="68"/>
      <c r="Y188" s="68"/>
      <c r="AC188" s="68"/>
      <c r="AD188" s="68"/>
      <c r="AE188" s="68"/>
      <c r="AF188" s="68"/>
      <c r="AG188" s="68"/>
      <c r="AH188" s="68"/>
      <c r="AL188" s="68"/>
      <c r="AM188" s="68"/>
      <c r="AN188" s="68"/>
      <c r="AO188" s="68"/>
      <c r="AP188" s="68"/>
      <c r="AQ188" s="68"/>
      <c r="AU188" s="68"/>
      <c r="AV188" s="68"/>
      <c r="AW188" s="68"/>
      <c r="AX188" s="68"/>
      <c r="AY188" s="68"/>
      <c r="AZ188" s="68"/>
      <c r="BD188" s="68"/>
      <c r="BE188" s="68"/>
      <c r="BF188" s="68"/>
      <c r="BG188" s="68"/>
      <c r="BH188" s="68"/>
      <c r="BI188" s="68"/>
      <c r="BM188" s="68"/>
      <c r="BN188" s="68"/>
      <c r="BO188" s="68"/>
      <c r="BP188" s="68"/>
      <c r="BQ188" s="68"/>
      <c r="BR188" s="68"/>
    </row>
    <row r="189" spans="11:70">
      <c r="K189" s="68"/>
      <c r="L189" s="68"/>
      <c r="M189" s="68"/>
      <c r="N189" s="68"/>
      <c r="O189" s="68"/>
      <c r="P189" s="68"/>
      <c r="T189" s="68"/>
      <c r="U189" s="68"/>
      <c r="V189" s="68"/>
      <c r="W189" s="68"/>
      <c r="X189" s="68"/>
      <c r="Y189" s="68"/>
      <c r="AC189" s="68"/>
      <c r="AD189" s="68"/>
      <c r="AE189" s="68"/>
      <c r="AF189" s="68"/>
      <c r="AG189" s="68"/>
      <c r="AH189" s="68"/>
      <c r="AL189" s="68"/>
      <c r="AM189" s="68"/>
      <c r="AN189" s="68"/>
      <c r="AO189" s="68"/>
      <c r="AP189" s="68"/>
      <c r="AQ189" s="68"/>
      <c r="AU189" s="68"/>
      <c r="AV189" s="68"/>
      <c r="AW189" s="68"/>
      <c r="AX189" s="68"/>
      <c r="AY189" s="68"/>
      <c r="AZ189" s="68"/>
      <c r="BD189" s="68"/>
      <c r="BE189" s="68"/>
      <c r="BF189" s="68"/>
      <c r="BG189" s="68"/>
      <c r="BH189" s="68"/>
      <c r="BI189" s="68"/>
      <c r="BM189" s="68"/>
      <c r="BN189" s="68"/>
      <c r="BO189" s="68"/>
      <c r="BP189" s="68"/>
      <c r="BQ189" s="68"/>
      <c r="BR189" s="68"/>
    </row>
    <row r="190" spans="11:70">
      <c r="K190" s="68"/>
      <c r="L190" s="68"/>
      <c r="M190" s="68"/>
      <c r="N190" s="68"/>
      <c r="O190" s="68"/>
      <c r="P190" s="68"/>
      <c r="T190" s="68"/>
      <c r="U190" s="68"/>
      <c r="V190" s="68"/>
      <c r="W190" s="68"/>
      <c r="X190" s="68"/>
      <c r="Y190" s="68"/>
      <c r="AC190" s="68"/>
      <c r="AD190" s="68"/>
      <c r="AE190" s="68"/>
      <c r="AF190" s="68"/>
      <c r="AG190" s="68"/>
      <c r="AH190" s="68"/>
      <c r="AL190" s="68"/>
      <c r="AM190" s="68"/>
      <c r="AN190" s="68"/>
      <c r="AO190" s="68"/>
      <c r="AP190" s="68"/>
      <c r="AQ190" s="68"/>
      <c r="AU190" s="68"/>
      <c r="AV190" s="68"/>
      <c r="AW190" s="68"/>
      <c r="AX190" s="68"/>
      <c r="AY190" s="68"/>
      <c r="AZ190" s="68"/>
      <c r="BD190" s="68"/>
      <c r="BE190" s="68"/>
      <c r="BF190" s="68"/>
      <c r="BG190" s="68"/>
      <c r="BH190" s="68"/>
      <c r="BI190" s="68"/>
      <c r="BM190" s="68"/>
      <c r="BN190" s="68"/>
      <c r="BO190" s="68"/>
      <c r="BP190" s="68"/>
      <c r="BQ190" s="68"/>
      <c r="BR190" s="68"/>
    </row>
    <row r="191" spans="11:70">
      <c r="K191" s="69"/>
      <c r="L191" s="68"/>
      <c r="M191" s="68"/>
      <c r="N191" s="68"/>
      <c r="O191" s="68"/>
      <c r="P191" s="68"/>
      <c r="T191" s="68"/>
      <c r="U191" s="68"/>
      <c r="V191" s="68"/>
      <c r="W191" s="68"/>
      <c r="X191" s="68"/>
      <c r="Y191" s="68"/>
      <c r="AC191" s="68"/>
      <c r="AD191" s="68"/>
      <c r="AE191" s="68"/>
      <c r="AF191" s="68"/>
      <c r="AG191" s="68"/>
      <c r="AH191" s="68"/>
      <c r="AL191" s="68"/>
      <c r="AM191" s="68"/>
      <c r="AN191" s="68"/>
      <c r="AO191" s="68"/>
      <c r="AP191" s="68"/>
      <c r="AQ191" s="68"/>
      <c r="AU191" s="68"/>
      <c r="AV191" s="68"/>
      <c r="AW191" s="68"/>
      <c r="AX191" s="68"/>
      <c r="AY191" s="68"/>
      <c r="AZ191" s="68"/>
      <c r="BD191" s="68"/>
      <c r="BE191" s="68"/>
      <c r="BF191" s="68"/>
      <c r="BG191" s="68"/>
      <c r="BH191" s="68"/>
      <c r="BI191" s="68"/>
      <c r="BM191" s="68"/>
      <c r="BN191" s="68"/>
      <c r="BO191" s="68"/>
      <c r="BP191" s="68"/>
      <c r="BQ191" s="68"/>
      <c r="BR191" s="68"/>
    </row>
    <row r="192" spans="11:70">
      <c r="K192" s="68"/>
      <c r="L192" s="68"/>
      <c r="M192" s="68"/>
      <c r="N192" s="68"/>
      <c r="O192" s="68"/>
      <c r="P192" s="68"/>
      <c r="T192" s="68"/>
      <c r="U192" s="68"/>
      <c r="V192" s="68"/>
      <c r="W192" s="68"/>
      <c r="X192" s="68"/>
      <c r="Y192" s="68"/>
      <c r="AC192" s="68"/>
      <c r="AD192" s="68"/>
      <c r="AE192" s="68"/>
      <c r="AF192" s="68"/>
      <c r="AG192" s="68"/>
      <c r="AH192" s="68"/>
      <c r="AL192" s="68"/>
      <c r="AM192" s="68"/>
      <c r="AN192" s="68"/>
      <c r="AO192" s="68"/>
      <c r="AP192" s="68"/>
      <c r="AQ192" s="68"/>
      <c r="AU192" s="68"/>
      <c r="AV192" s="68"/>
      <c r="AW192" s="68"/>
      <c r="AX192" s="68"/>
      <c r="AY192" s="68"/>
      <c r="AZ192" s="68"/>
      <c r="BD192" s="68"/>
      <c r="BE192" s="68"/>
      <c r="BF192" s="68"/>
      <c r="BG192" s="68"/>
      <c r="BH192" s="68"/>
      <c r="BI192" s="68"/>
      <c r="BM192" s="68"/>
      <c r="BN192" s="68"/>
      <c r="BO192" s="68"/>
      <c r="BP192" s="68"/>
      <c r="BQ192" s="68"/>
      <c r="BR192" s="68"/>
    </row>
    <row r="193" spans="11:70">
      <c r="K193" s="68"/>
      <c r="L193" s="68"/>
      <c r="M193" s="68"/>
      <c r="N193" s="68"/>
      <c r="O193" s="68"/>
      <c r="P193" s="68"/>
      <c r="T193" s="68"/>
      <c r="U193" s="68"/>
      <c r="V193" s="68"/>
      <c r="W193" s="68"/>
      <c r="X193" s="68"/>
      <c r="Y193" s="68"/>
      <c r="AC193" s="68"/>
      <c r="AD193" s="68"/>
      <c r="AE193" s="68"/>
      <c r="AF193" s="68"/>
      <c r="AG193" s="68"/>
      <c r="AH193" s="68"/>
      <c r="AL193" s="68"/>
      <c r="AM193" s="68"/>
      <c r="AN193" s="68"/>
      <c r="AO193" s="68"/>
      <c r="AP193" s="68"/>
      <c r="AQ193" s="68"/>
      <c r="AU193" s="68"/>
      <c r="AV193" s="68"/>
      <c r="AW193" s="68"/>
      <c r="AX193" s="68"/>
      <c r="AY193" s="68"/>
      <c r="AZ193" s="68"/>
      <c r="BD193" s="68"/>
      <c r="BE193" s="68"/>
      <c r="BF193" s="68"/>
      <c r="BG193" s="68"/>
      <c r="BH193" s="68"/>
      <c r="BI193" s="68"/>
      <c r="BM193" s="68"/>
      <c r="BN193" s="68"/>
      <c r="BO193" s="68"/>
      <c r="BP193" s="68"/>
      <c r="BQ193" s="68"/>
      <c r="BR193" s="68"/>
    </row>
    <row r="194" spans="11:70">
      <c r="K194" s="68"/>
      <c r="L194" s="68"/>
      <c r="M194" s="68"/>
      <c r="N194" s="68"/>
      <c r="O194" s="68"/>
      <c r="P194" s="68"/>
      <c r="T194" s="68"/>
      <c r="U194" s="68"/>
      <c r="V194" s="68"/>
      <c r="W194" s="68"/>
      <c r="X194" s="68"/>
      <c r="Y194" s="68"/>
      <c r="AC194" s="68"/>
      <c r="AD194" s="68"/>
      <c r="AE194" s="68"/>
      <c r="AF194" s="68"/>
      <c r="AG194" s="68"/>
      <c r="AH194" s="68"/>
      <c r="AL194" s="68"/>
      <c r="AM194" s="68"/>
      <c r="AN194" s="68"/>
      <c r="AO194" s="68"/>
      <c r="AP194" s="68"/>
      <c r="AQ194" s="68"/>
      <c r="AU194" s="68"/>
      <c r="AV194" s="68"/>
      <c r="AW194" s="68"/>
      <c r="AX194" s="68"/>
      <c r="AY194" s="68"/>
      <c r="AZ194" s="68"/>
      <c r="BD194" s="68"/>
      <c r="BE194" s="68"/>
      <c r="BF194" s="68"/>
      <c r="BG194" s="68"/>
      <c r="BH194" s="68"/>
      <c r="BI194" s="68"/>
      <c r="BM194" s="68"/>
      <c r="BN194" s="68"/>
      <c r="BO194" s="68"/>
      <c r="BP194" s="68"/>
      <c r="BQ194" s="68"/>
      <c r="BR194" s="68"/>
    </row>
    <row r="195" spans="11:70">
      <c r="K195" s="69"/>
      <c r="L195" s="68"/>
      <c r="M195" s="68"/>
      <c r="N195" s="68"/>
      <c r="O195" s="68"/>
      <c r="P195" s="68"/>
      <c r="T195" s="68"/>
      <c r="U195" s="68"/>
      <c r="V195" s="68"/>
      <c r="W195" s="68"/>
      <c r="X195" s="68"/>
      <c r="Y195" s="68"/>
      <c r="AC195" s="68"/>
      <c r="AD195" s="68"/>
      <c r="AE195" s="68"/>
      <c r="AF195" s="68"/>
      <c r="AG195" s="68"/>
      <c r="AH195" s="68"/>
      <c r="AL195" s="68"/>
      <c r="AM195" s="68"/>
      <c r="AN195" s="68"/>
      <c r="AO195" s="68"/>
      <c r="AP195" s="68"/>
      <c r="AQ195" s="68"/>
      <c r="AU195" s="68"/>
      <c r="AV195" s="68"/>
      <c r="AW195" s="68"/>
      <c r="AX195" s="68"/>
      <c r="AY195" s="68"/>
      <c r="AZ195" s="68"/>
      <c r="BD195" s="68"/>
      <c r="BE195" s="68"/>
      <c r="BF195" s="68"/>
      <c r="BG195" s="68"/>
      <c r="BH195" s="68"/>
      <c r="BI195" s="68"/>
      <c r="BM195" s="68"/>
      <c r="BN195" s="68"/>
      <c r="BO195" s="68"/>
      <c r="BP195" s="68"/>
      <c r="BQ195" s="68"/>
      <c r="BR195" s="68"/>
    </row>
    <row r="196" spans="11:70">
      <c r="K196" s="68"/>
      <c r="L196" s="68"/>
      <c r="M196" s="68"/>
      <c r="N196" s="68"/>
      <c r="O196" s="68"/>
      <c r="P196" s="68"/>
      <c r="T196" s="68"/>
      <c r="U196" s="68"/>
      <c r="V196" s="68"/>
      <c r="W196" s="68"/>
      <c r="X196" s="68"/>
      <c r="Y196" s="68"/>
      <c r="AC196" s="68"/>
      <c r="AD196" s="68"/>
      <c r="AE196" s="68"/>
      <c r="AF196" s="68"/>
      <c r="AG196" s="68"/>
      <c r="AH196" s="68"/>
      <c r="AL196" s="68"/>
      <c r="AM196" s="68"/>
      <c r="AN196" s="68"/>
      <c r="AO196" s="68"/>
      <c r="AP196" s="68"/>
      <c r="AQ196" s="68"/>
      <c r="AU196" s="68"/>
      <c r="AV196" s="68"/>
      <c r="AW196" s="68"/>
      <c r="AX196" s="68"/>
      <c r="AY196" s="68"/>
      <c r="AZ196" s="68"/>
      <c r="BD196" s="68"/>
      <c r="BE196" s="68"/>
      <c r="BF196" s="68"/>
      <c r="BG196" s="68"/>
      <c r="BH196" s="68"/>
      <c r="BI196" s="68"/>
      <c r="BM196" s="68"/>
      <c r="BN196" s="68"/>
      <c r="BO196" s="68"/>
      <c r="BP196" s="68"/>
      <c r="BQ196" s="68"/>
      <c r="BR196" s="68"/>
    </row>
    <row r="197" spans="11:70">
      <c r="K197" s="68"/>
      <c r="L197" s="68"/>
      <c r="M197" s="68"/>
      <c r="N197" s="68"/>
      <c r="O197" s="68"/>
      <c r="P197" s="68"/>
      <c r="T197" s="68"/>
      <c r="U197" s="68"/>
      <c r="V197" s="68"/>
      <c r="W197" s="68"/>
      <c r="X197" s="68"/>
      <c r="Y197" s="68"/>
      <c r="AC197" s="68"/>
      <c r="AD197" s="68"/>
      <c r="AE197" s="68"/>
      <c r="AF197" s="68"/>
      <c r="AG197" s="68"/>
      <c r="AH197" s="68"/>
      <c r="AL197" s="68"/>
      <c r="AM197" s="68"/>
      <c r="AN197" s="68"/>
      <c r="AO197" s="68"/>
      <c r="AP197" s="68"/>
      <c r="AQ197" s="68"/>
      <c r="AU197" s="68"/>
      <c r="AV197" s="68"/>
      <c r="AW197" s="68"/>
      <c r="AX197" s="68"/>
      <c r="AY197" s="68"/>
      <c r="AZ197" s="68"/>
      <c r="BD197" s="68"/>
      <c r="BE197" s="68"/>
      <c r="BF197" s="68"/>
      <c r="BG197" s="68"/>
      <c r="BH197" s="68"/>
      <c r="BI197" s="68"/>
      <c r="BM197" s="68"/>
      <c r="BN197" s="68"/>
      <c r="BO197" s="68"/>
      <c r="BP197" s="68"/>
      <c r="BQ197" s="68"/>
      <c r="BR197" s="68"/>
    </row>
    <row r="198" spans="11:70">
      <c r="K198" s="68"/>
      <c r="L198" s="68"/>
      <c r="M198" s="68"/>
      <c r="N198" s="68"/>
      <c r="O198" s="68"/>
      <c r="P198" s="68"/>
      <c r="T198" s="68"/>
      <c r="U198" s="68"/>
      <c r="V198" s="68"/>
      <c r="W198" s="68"/>
      <c r="X198" s="68"/>
      <c r="Y198" s="68"/>
      <c r="AC198" s="68"/>
      <c r="AD198" s="68"/>
      <c r="AE198" s="68"/>
      <c r="AF198" s="68"/>
      <c r="AG198" s="68"/>
      <c r="AH198" s="68"/>
      <c r="AL198" s="68"/>
      <c r="AM198" s="68"/>
      <c r="AN198" s="68"/>
      <c r="AO198" s="68"/>
      <c r="AP198" s="68"/>
      <c r="AQ198" s="68"/>
      <c r="AU198" s="68"/>
      <c r="AV198" s="68"/>
      <c r="AW198" s="68"/>
      <c r="AX198" s="68"/>
      <c r="AY198" s="68"/>
      <c r="AZ198" s="68"/>
      <c r="BD198" s="68"/>
      <c r="BE198" s="68"/>
      <c r="BF198" s="68"/>
      <c r="BG198" s="68"/>
      <c r="BH198" s="68"/>
      <c r="BI198" s="68"/>
      <c r="BM198" s="68"/>
      <c r="BN198" s="68"/>
      <c r="BO198" s="68"/>
      <c r="BP198" s="68"/>
      <c r="BQ198" s="68"/>
      <c r="BR198" s="68"/>
    </row>
    <row r="199" spans="11:70">
      <c r="K199" s="69"/>
      <c r="L199" s="68"/>
      <c r="M199" s="68"/>
      <c r="N199" s="68"/>
      <c r="O199" s="68"/>
      <c r="P199" s="68"/>
      <c r="T199" s="68"/>
      <c r="U199" s="68"/>
      <c r="V199" s="68"/>
      <c r="W199" s="68"/>
      <c r="X199" s="68"/>
      <c r="Y199" s="68"/>
      <c r="AC199" s="68"/>
      <c r="AD199" s="68"/>
      <c r="AE199" s="68"/>
      <c r="AF199" s="68"/>
      <c r="AG199" s="68"/>
      <c r="AH199" s="68"/>
      <c r="AL199" s="68"/>
      <c r="AM199" s="68"/>
      <c r="AN199" s="68"/>
      <c r="AO199" s="68"/>
      <c r="AP199" s="68"/>
      <c r="AQ199" s="68"/>
      <c r="AU199" s="68"/>
      <c r="AV199" s="68"/>
      <c r="AW199" s="68"/>
      <c r="AX199" s="68"/>
      <c r="AY199" s="68"/>
      <c r="AZ199" s="68"/>
      <c r="BD199" s="68"/>
      <c r="BE199" s="68"/>
      <c r="BF199" s="68"/>
      <c r="BG199" s="68"/>
      <c r="BH199" s="68"/>
      <c r="BI199" s="68"/>
      <c r="BM199" s="68"/>
      <c r="BN199" s="68"/>
      <c r="BO199" s="68"/>
      <c r="BP199" s="68"/>
      <c r="BQ199" s="68"/>
      <c r="BR199" s="68"/>
    </row>
    <row r="200" spans="11:70">
      <c r="K200" s="68"/>
      <c r="L200" s="68"/>
      <c r="M200" s="68"/>
      <c r="N200" s="68"/>
      <c r="O200" s="68"/>
      <c r="P200" s="68"/>
      <c r="T200" s="68"/>
      <c r="U200" s="68"/>
      <c r="V200" s="68"/>
      <c r="W200" s="68"/>
      <c r="X200" s="68"/>
      <c r="Y200" s="68"/>
      <c r="AC200" s="68"/>
      <c r="AD200" s="68"/>
      <c r="AE200" s="68"/>
      <c r="AF200" s="68"/>
      <c r="AG200" s="68"/>
      <c r="AH200" s="68"/>
      <c r="AL200" s="68"/>
      <c r="AM200" s="68"/>
      <c r="AN200" s="68"/>
      <c r="AO200" s="68"/>
      <c r="AP200" s="68"/>
      <c r="AQ200" s="68"/>
      <c r="AU200" s="68"/>
      <c r="AV200" s="68"/>
      <c r="AW200" s="68"/>
      <c r="AX200" s="68"/>
      <c r="AY200" s="68"/>
      <c r="AZ200" s="68"/>
      <c r="BD200" s="68"/>
      <c r="BE200" s="68"/>
      <c r="BF200" s="68"/>
      <c r="BG200" s="68"/>
      <c r="BH200" s="68"/>
      <c r="BI200" s="68"/>
      <c r="BM200" s="68"/>
      <c r="BN200" s="68"/>
      <c r="BO200" s="68"/>
      <c r="BP200" s="68"/>
      <c r="BQ200" s="68"/>
      <c r="BR200" s="68"/>
    </row>
    <row r="201" spans="11:70">
      <c r="K201" s="68"/>
      <c r="L201" s="68"/>
      <c r="M201" s="68"/>
      <c r="N201" s="68"/>
      <c r="O201" s="68"/>
      <c r="P201" s="68"/>
      <c r="T201" s="68"/>
      <c r="U201" s="68"/>
      <c r="V201" s="68"/>
      <c r="W201" s="68"/>
      <c r="X201" s="68"/>
      <c r="Y201" s="68"/>
      <c r="AC201" s="68"/>
      <c r="AD201" s="68"/>
      <c r="AE201" s="68"/>
      <c r="AF201" s="68"/>
      <c r="AG201" s="68"/>
      <c r="AH201" s="68"/>
      <c r="AL201" s="68"/>
      <c r="AM201" s="68"/>
      <c r="AN201" s="68"/>
      <c r="AO201" s="68"/>
      <c r="AP201" s="68"/>
      <c r="AQ201" s="68"/>
      <c r="AU201" s="68"/>
      <c r="AV201" s="68"/>
      <c r="AW201" s="68"/>
      <c r="AX201" s="68"/>
      <c r="AY201" s="68"/>
      <c r="AZ201" s="68"/>
      <c r="BD201" s="68"/>
      <c r="BE201" s="68"/>
      <c r="BF201" s="68"/>
      <c r="BG201" s="68"/>
      <c r="BH201" s="68"/>
      <c r="BI201" s="68"/>
      <c r="BM201" s="68"/>
      <c r="BN201" s="68"/>
      <c r="BO201" s="68"/>
      <c r="BP201" s="68"/>
      <c r="BQ201" s="68"/>
      <c r="BR201" s="68"/>
    </row>
    <row r="202" spans="11:70">
      <c r="K202" s="68"/>
      <c r="L202" s="68"/>
      <c r="M202" s="68"/>
      <c r="N202" s="68"/>
      <c r="O202" s="68"/>
      <c r="P202" s="68"/>
      <c r="T202" s="68"/>
      <c r="U202" s="68"/>
      <c r="V202" s="68"/>
      <c r="W202" s="68"/>
      <c r="X202" s="68"/>
      <c r="Y202" s="68"/>
      <c r="AC202" s="68"/>
      <c r="AD202" s="68"/>
      <c r="AE202" s="68"/>
      <c r="AF202" s="68"/>
      <c r="AG202" s="68"/>
      <c r="AH202" s="68"/>
      <c r="AL202" s="68"/>
      <c r="AM202" s="68"/>
      <c r="AN202" s="68"/>
      <c r="AO202" s="68"/>
      <c r="AP202" s="68"/>
      <c r="AQ202" s="68"/>
      <c r="AU202" s="68"/>
      <c r="AV202" s="68"/>
      <c r="AW202" s="68"/>
      <c r="AX202" s="68"/>
      <c r="AY202" s="68"/>
      <c r="AZ202" s="68"/>
      <c r="BD202" s="68"/>
      <c r="BE202" s="68"/>
      <c r="BF202" s="68"/>
      <c r="BG202" s="68"/>
      <c r="BH202" s="68"/>
      <c r="BI202" s="68"/>
      <c r="BM202" s="68"/>
      <c r="BN202" s="68"/>
      <c r="BO202" s="68"/>
      <c r="BP202" s="68"/>
      <c r="BQ202" s="68"/>
      <c r="BR202" s="68"/>
    </row>
    <row r="203" spans="11:70">
      <c r="K203" s="69"/>
      <c r="L203" s="68"/>
      <c r="M203" s="68"/>
      <c r="N203" s="68"/>
      <c r="O203" s="68"/>
      <c r="P203" s="68"/>
      <c r="T203" s="68"/>
      <c r="U203" s="68"/>
      <c r="V203" s="68"/>
      <c r="W203" s="68"/>
      <c r="X203" s="68"/>
      <c r="Y203" s="68"/>
      <c r="AC203" s="68"/>
      <c r="AD203" s="68"/>
      <c r="AE203" s="68"/>
      <c r="AF203" s="68"/>
      <c r="AG203" s="68"/>
      <c r="AH203" s="68"/>
      <c r="AL203" s="68"/>
      <c r="AM203" s="68"/>
      <c r="AN203" s="68"/>
      <c r="AO203" s="68"/>
      <c r="AP203" s="68"/>
      <c r="AQ203" s="68"/>
      <c r="AU203" s="68"/>
      <c r="AV203" s="68"/>
      <c r="AW203" s="68"/>
      <c r="AX203" s="68"/>
      <c r="AY203" s="68"/>
      <c r="AZ203" s="68"/>
      <c r="BD203" s="68"/>
      <c r="BE203" s="68"/>
      <c r="BF203" s="68"/>
      <c r="BG203" s="68"/>
      <c r="BH203" s="68"/>
      <c r="BI203" s="68"/>
      <c r="BM203" s="68"/>
      <c r="BN203" s="68"/>
      <c r="BO203" s="68"/>
      <c r="BP203" s="68"/>
      <c r="BQ203" s="68"/>
      <c r="BR203" s="68"/>
    </row>
    <row r="204" spans="11:70">
      <c r="K204" s="68"/>
      <c r="L204" s="68"/>
      <c r="M204" s="68"/>
      <c r="N204" s="68"/>
      <c r="O204" s="68"/>
      <c r="P204" s="68"/>
      <c r="T204" s="68"/>
      <c r="U204" s="68"/>
      <c r="V204" s="68"/>
      <c r="W204" s="68"/>
      <c r="X204" s="68"/>
      <c r="Y204" s="68"/>
      <c r="AC204" s="68"/>
      <c r="AD204" s="68"/>
      <c r="AE204" s="68"/>
      <c r="AF204" s="68"/>
      <c r="AG204" s="68"/>
      <c r="AH204" s="68"/>
      <c r="AL204" s="68"/>
      <c r="AM204" s="68"/>
      <c r="AN204" s="68"/>
      <c r="AO204" s="68"/>
      <c r="AP204" s="68"/>
      <c r="AQ204" s="68"/>
      <c r="AU204" s="68"/>
      <c r="AV204" s="68"/>
      <c r="AW204" s="68"/>
      <c r="AX204" s="68"/>
      <c r="AY204" s="68"/>
      <c r="AZ204" s="68"/>
      <c r="BD204" s="68"/>
      <c r="BE204" s="68"/>
      <c r="BF204" s="68"/>
      <c r="BG204" s="68"/>
      <c r="BH204" s="68"/>
      <c r="BI204" s="68"/>
      <c r="BM204" s="68"/>
      <c r="BN204" s="68"/>
      <c r="BO204" s="68"/>
      <c r="BP204" s="68"/>
      <c r="BQ204" s="68"/>
      <c r="BR204" s="68"/>
    </row>
    <row r="205" spans="11:70">
      <c r="K205" s="68"/>
      <c r="L205" s="68"/>
      <c r="M205" s="68"/>
      <c r="N205" s="68"/>
      <c r="O205" s="68"/>
      <c r="P205" s="68"/>
      <c r="T205" s="68"/>
      <c r="U205" s="68"/>
      <c r="V205" s="68"/>
      <c r="W205" s="68"/>
      <c r="X205" s="68"/>
      <c r="Y205" s="68"/>
      <c r="AC205" s="68"/>
      <c r="AD205" s="68"/>
      <c r="AE205" s="68"/>
      <c r="AF205" s="68"/>
      <c r="AG205" s="68"/>
      <c r="AH205" s="68"/>
      <c r="AL205" s="68"/>
      <c r="AM205" s="68"/>
      <c r="AN205" s="68"/>
      <c r="AO205" s="68"/>
      <c r="AP205" s="68"/>
      <c r="AQ205" s="68"/>
      <c r="AU205" s="68"/>
      <c r="AV205" s="68"/>
      <c r="AW205" s="68"/>
      <c r="AX205" s="68"/>
      <c r="AY205" s="68"/>
      <c r="AZ205" s="68"/>
      <c r="BD205" s="68"/>
      <c r="BE205" s="68"/>
      <c r="BF205" s="68"/>
      <c r="BG205" s="68"/>
      <c r="BH205" s="68"/>
      <c r="BI205" s="68"/>
      <c r="BM205" s="68"/>
      <c r="BN205" s="68"/>
      <c r="BO205" s="68"/>
      <c r="BP205" s="68"/>
      <c r="BQ205" s="68"/>
      <c r="BR205" s="68"/>
    </row>
    <row r="206" spans="11:70">
      <c r="K206" s="68"/>
      <c r="L206" s="68"/>
      <c r="M206" s="68"/>
      <c r="N206" s="68"/>
      <c r="O206" s="68"/>
      <c r="P206" s="68"/>
      <c r="T206" s="68"/>
      <c r="U206" s="68"/>
      <c r="V206" s="68"/>
      <c r="W206" s="68"/>
      <c r="X206" s="68"/>
      <c r="Y206" s="68"/>
      <c r="AC206" s="68"/>
      <c r="AD206" s="68"/>
      <c r="AE206" s="68"/>
      <c r="AF206" s="68"/>
      <c r="AG206" s="68"/>
      <c r="AH206" s="68"/>
      <c r="AL206" s="68"/>
      <c r="AM206" s="68"/>
      <c r="AN206" s="68"/>
      <c r="AO206" s="68"/>
      <c r="AP206" s="68"/>
      <c r="AQ206" s="68"/>
      <c r="AU206" s="68"/>
      <c r="AV206" s="68"/>
      <c r="AW206" s="68"/>
      <c r="AX206" s="68"/>
      <c r="AY206" s="68"/>
      <c r="AZ206" s="68"/>
      <c r="BD206" s="68"/>
      <c r="BE206" s="68"/>
      <c r="BF206" s="68"/>
      <c r="BG206" s="68"/>
      <c r="BH206" s="68"/>
      <c r="BI206" s="68"/>
      <c r="BM206" s="68"/>
      <c r="BN206" s="68"/>
      <c r="BO206" s="68"/>
      <c r="BP206" s="68"/>
      <c r="BQ206" s="68"/>
      <c r="BR206" s="68"/>
    </row>
    <row r="207" spans="11:70">
      <c r="K207" s="69"/>
      <c r="L207" s="68"/>
      <c r="M207" s="68"/>
      <c r="N207" s="68"/>
      <c r="O207" s="68"/>
      <c r="P207" s="68"/>
      <c r="T207" s="68"/>
      <c r="U207" s="68"/>
      <c r="V207" s="68"/>
      <c r="W207" s="68"/>
      <c r="X207" s="68"/>
      <c r="Y207" s="68"/>
      <c r="AC207" s="68"/>
      <c r="AD207" s="68"/>
      <c r="AE207" s="68"/>
      <c r="AF207" s="68"/>
      <c r="AG207" s="68"/>
      <c r="AH207" s="68"/>
      <c r="AL207" s="68"/>
      <c r="AM207" s="68"/>
      <c r="AN207" s="68"/>
      <c r="AO207" s="68"/>
      <c r="AP207" s="68"/>
      <c r="AQ207" s="68"/>
      <c r="AU207" s="68"/>
      <c r="AV207" s="68"/>
      <c r="AW207" s="68"/>
      <c r="AX207" s="68"/>
      <c r="AY207" s="68"/>
      <c r="AZ207" s="68"/>
      <c r="BD207" s="68"/>
      <c r="BE207" s="68"/>
      <c r="BF207" s="68"/>
      <c r="BG207" s="68"/>
      <c r="BH207" s="68"/>
      <c r="BI207" s="68"/>
      <c r="BM207" s="68"/>
      <c r="BN207" s="68"/>
      <c r="BO207" s="68"/>
      <c r="BP207" s="68"/>
      <c r="BQ207" s="68"/>
      <c r="BR207" s="68"/>
    </row>
    <row r="208" spans="11:70">
      <c r="K208" s="68"/>
      <c r="L208" s="68"/>
      <c r="M208" s="68"/>
      <c r="N208" s="68"/>
      <c r="O208" s="68"/>
      <c r="P208" s="68"/>
      <c r="T208" s="68"/>
      <c r="U208" s="68"/>
      <c r="V208" s="68"/>
      <c r="W208" s="68"/>
      <c r="X208" s="68"/>
      <c r="Y208" s="68"/>
      <c r="AC208" s="68"/>
      <c r="AD208" s="68"/>
      <c r="AE208" s="68"/>
      <c r="AF208" s="68"/>
      <c r="AG208" s="68"/>
      <c r="AH208" s="68"/>
      <c r="AL208" s="68"/>
      <c r="AM208" s="68"/>
      <c r="AN208" s="68"/>
      <c r="AO208" s="68"/>
      <c r="AP208" s="68"/>
      <c r="AQ208" s="68"/>
      <c r="AU208" s="68"/>
      <c r="AV208" s="68"/>
      <c r="AW208" s="68"/>
      <c r="AX208" s="68"/>
      <c r="AY208" s="68"/>
      <c r="AZ208" s="68"/>
      <c r="BD208" s="68"/>
      <c r="BE208" s="68"/>
      <c r="BF208" s="68"/>
      <c r="BG208" s="68"/>
      <c r="BH208" s="68"/>
      <c r="BI208" s="68"/>
      <c r="BM208" s="68"/>
      <c r="BN208" s="68"/>
      <c r="BO208" s="68"/>
      <c r="BP208" s="68"/>
      <c r="BQ208" s="68"/>
      <c r="BR208" s="68"/>
    </row>
    <row r="209" spans="11:70">
      <c r="K209" s="68"/>
      <c r="L209" s="68"/>
      <c r="M209" s="68"/>
      <c r="N209" s="68"/>
      <c r="O209" s="68"/>
      <c r="P209" s="68"/>
      <c r="T209" s="68"/>
      <c r="U209" s="68"/>
      <c r="V209" s="68"/>
      <c r="W209" s="68"/>
      <c r="X209" s="68"/>
      <c r="Y209" s="68"/>
      <c r="AC209" s="68"/>
      <c r="AD209" s="68"/>
      <c r="AE209" s="68"/>
      <c r="AF209" s="68"/>
      <c r="AG209" s="68"/>
      <c r="AH209" s="68"/>
      <c r="AL209" s="68"/>
      <c r="AM209" s="68"/>
      <c r="AN209" s="68"/>
      <c r="AO209" s="68"/>
      <c r="AP209" s="68"/>
      <c r="AQ209" s="68"/>
      <c r="AU209" s="68"/>
      <c r="AV209" s="68"/>
      <c r="AW209" s="68"/>
      <c r="AX209" s="68"/>
      <c r="AY209" s="68"/>
      <c r="AZ209" s="68"/>
      <c r="BD209" s="68"/>
      <c r="BE209" s="68"/>
      <c r="BF209" s="68"/>
      <c r="BG209" s="68"/>
      <c r="BH209" s="68"/>
      <c r="BI209" s="68"/>
      <c r="BM209" s="68"/>
      <c r="BN209" s="68"/>
      <c r="BO209" s="68"/>
      <c r="BP209" s="68"/>
      <c r="BQ209" s="68"/>
      <c r="BR209" s="68"/>
    </row>
    <row r="210" spans="11:70">
      <c r="K210" s="68"/>
      <c r="L210" s="68"/>
      <c r="M210" s="68"/>
      <c r="N210" s="68"/>
      <c r="O210" s="68"/>
      <c r="P210" s="68"/>
      <c r="T210" s="68"/>
      <c r="U210" s="68"/>
      <c r="V210" s="68"/>
      <c r="W210" s="68"/>
      <c r="X210" s="68"/>
      <c r="Y210" s="68"/>
      <c r="AC210" s="68"/>
      <c r="AD210" s="68"/>
      <c r="AE210" s="68"/>
      <c r="AF210" s="68"/>
      <c r="AG210" s="68"/>
      <c r="AH210" s="68"/>
      <c r="AL210" s="68"/>
      <c r="AM210" s="68"/>
      <c r="AN210" s="68"/>
      <c r="AO210" s="68"/>
      <c r="AP210" s="68"/>
      <c r="AQ210" s="68"/>
      <c r="AU210" s="68"/>
      <c r="AV210" s="68"/>
      <c r="AW210" s="68"/>
      <c r="AX210" s="68"/>
      <c r="AY210" s="68"/>
      <c r="AZ210" s="68"/>
      <c r="BD210" s="68"/>
      <c r="BE210" s="68"/>
      <c r="BF210" s="68"/>
      <c r="BG210" s="68"/>
      <c r="BH210" s="68"/>
      <c r="BI210" s="68"/>
      <c r="BM210" s="68"/>
      <c r="BN210" s="68"/>
      <c r="BO210" s="68"/>
      <c r="BP210" s="68"/>
      <c r="BQ210" s="68"/>
      <c r="BR210" s="68"/>
    </row>
    <row r="211" spans="11:70">
      <c r="K211" s="69"/>
      <c r="L211" s="68"/>
      <c r="M211" s="68"/>
      <c r="N211" s="68"/>
      <c r="O211" s="68"/>
      <c r="P211" s="68"/>
      <c r="T211" s="68"/>
      <c r="U211" s="68"/>
      <c r="V211" s="68"/>
      <c r="W211" s="68"/>
      <c r="X211" s="68"/>
      <c r="Y211" s="68"/>
      <c r="AC211" s="68"/>
      <c r="AD211" s="68"/>
      <c r="AE211" s="68"/>
      <c r="AF211" s="68"/>
      <c r="AG211" s="68"/>
      <c r="AH211" s="68"/>
      <c r="AL211" s="68"/>
      <c r="AM211" s="68"/>
      <c r="AN211" s="68"/>
      <c r="AO211" s="68"/>
      <c r="AP211" s="68"/>
      <c r="AQ211" s="68"/>
      <c r="AU211" s="68"/>
      <c r="AV211" s="68"/>
      <c r="AW211" s="68"/>
      <c r="AX211" s="68"/>
      <c r="AY211" s="68"/>
      <c r="AZ211" s="68"/>
      <c r="BD211" s="68"/>
      <c r="BE211" s="68"/>
      <c r="BF211" s="68"/>
      <c r="BG211" s="68"/>
      <c r="BH211" s="68"/>
      <c r="BI211" s="68"/>
      <c r="BM211" s="68"/>
      <c r="BN211" s="68"/>
      <c r="BO211" s="68"/>
      <c r="BP211" s="68"/>
      <c r="BQ211" s="68"/>
      <c r="BR211" s="68"/>
    </row>
    <row r="212" spans="11:70">
      <c r="K212" s="68"/>
      <c r="L212" s="68"/>
      <c r="M212" s="68"/>
      <c r="N212" s="68"/>
      <c r="O212" s="68"/>
      <c r="P212" s="68"/>
      <c r="T212" s="68"/>
      <c r="U212" s="68"/>
      <c r="V212" s="68"/>
      <c r="W212" s="68"/>
      <c r="X212" s="68"/>
      <c r="Y212" s="68"/>
      <c r="AC212" s="68"/>
      <c r="AD212" s="68"/>
      <c r="AE212" s="68"/>
      <c r="AF212" s="68"/>
      <c r="AG212" s="68"/>
      <c r="AH212" s="68"/>
      <c r="AL212" s="68"/>
      <c r="AM212" s="68"/>
      <c r="AN212" s="68"/>
      <c r="AO212" s="68"/>
      <c r="AP212" s="68"/>
      <c r="AQ212" s="68"/>
      <c r="AU212" s="68"/>
      <c r="AV212" s="68"/>
      <c r="AW212" s="68"/>
      <c r="AX212" s="68"/>
      <c r="AY212" s="68"/>
      <c r="AZ212" s="68"/>
      <c r="BD212" s="68"/>
      <c r="BE212" s="68"/>
      <c r="BF212" s="68"/>
      <c r="BG212" s="68"/>
      <c r="BH212" s="68"/>
      <c r="BI212" s="68"/>
      <c r="BM212" s="68"/>
      <c r="BN212" s="68"/>
      <c r="BO212" s="68"/>
      <c r="BP212" s="68"/>
      <c r="BQ212" s="68"/>
      <c r="BR212" s="68"/>
    </row>
    <row r="213" spans="11:70">
      <c r="K213" s="68"/>
      <c r="L213" s="68"/>
      <c r="M213" s="68"/>
      <c r="N213" s="68"/>
      <c r="O213" s="68"/>
      <c r="P213" s="68"/>
      <c r="T213" s="68"/>
      <c r="U213" s="68"/>
      <c r="V213" s="68"/>
      <c r="W213" s="68"/>
      <c r="X213" s="68"/>
      <c r="Y213" s="68"/>
      <c r="AC213" s="68"/>
      <c r="AD213" s="68"/>
      <c r="AE213" s="68"/>
      <c r="AF213" s="68"/>
      <c r="AG213" s="68"/>
      <c r="AH213" s="68"/>
      <c r="AL213" s="68"/>
      <c r="AM213" s="68"/>
      <c r="AN213" s="68"/>
      <c r="AO213" s="68"/>
      <c r="AP213" s="68"/>
      <c r="AQ213" s="68"/>
      <c r="AU213" s="68"/>
      <c r="AV213" s="68"/>
      <c r="AW213" s="68"/>
      <c r="AX213" s="68"/>
      <c r="AY213" s="68"/>
      <c r="AZ213" s="68"/>
      <c r="BD213" s="68"/>
      <c r="BE213" s="68"/>
      <c r="BF213" s="68"/>
      <c r="BG213" s="68"/>
      <c r="BH213" s="68"/>
      <c r="BI213" s="68"/>
      <c r="BM213" s="68"/>
      <c r="BN213" s="68"/>
      <c r="BO213" s="68"/>
      <c r="BP213" s="68"/>
      <c r="BQ213" s="68"/>
      <c r="BR213" s="68"/>
    </row>
    <row r="214" spans="11:70">
      <c r="K214" s="68"/>
      <c r="L214" s="68"/>
      <c r="M214" s="68"/>
      <c r="N214" s="68"/>
      <c r="O214" s="68"/>
      <c r="P214" s="68"/>
      <c r="T214" s="68"/>
      <c r="U214" s="68"/>
      <c r="V214" s="68"/>
      <c r="W214" s="68"/>
      <c r="X214" s="68"/>
      <c r="Y214" s="68"/>
      <c r="AC214" s="68"/>
      <c r="AD214" s="68"/>
      <c r="AE214" s="68"/>
      <c r="AF214" s="68"/>
      <c r="AG214" s="68"/>
      <c r="AH214" s="68"/>
      <c r="AL214" s="68"/>
      <c r="AM214" s="68"/>
      <c r="AN214" s="68"/>
      <c r="AO214" s="68"/>
      <c r="AP214" s="68"/>
      <c r="AQ214" s="68"/>
      <c r="AU214" s="68"/>
      <c r="AV214" s="68"/>
      <c r="AW214" s="68"/>
      <c r="AX214" s="68"/>
      <c r="AY214" s="68"/>
      <c r="AZ214" s="68"/>
      <c r="BD214" s="68"/>
      <c r="BE214" s="68"/>
      <c r="BF214" s="68"/>
      <c r="BG214" s="68"/>
      <c r="BH214" s="68"/>
      <c r="BI214" s="68"/>
      <c r="BM214" s="68"/>
      <c r="BN214" s="68"/>
      <c r="BO214" s="68"/>
      <c r="BP214" s="68"/>
      <c r="BQ214" s="68"/>
      <c r="BR214" s="68"/>
    </row>
    <row r="215" spans="11:70">
      <c r="K215" s="69"/>
      <c r="L215" s="68"/>
      <c r="M215" s="68"/>
      <c r="N215" s="68"/>
      <c r="O215" s="68"/>
      <c r="P215" s="68"/>
      <c r="T215" s="68"/>
      <c r="U215" s="68"/>
      <c r="V215" s="68"/>
      <c r="W215" s="68"/>
      <c r="X215" s="68"/>
      <c r="Y215" s="68"/>
      <c r="AC215" s="68"/>
      <c r="AD215" s="68"/>
      <c r="AE215" s="68"/>
      <c r="AF215" s="68"/>
      <c r="AG215" s="68"/>
      <c r="AH215" s="68"/>
      <c r="AL215" s="68"/>
      <c r="AM215" s="68"/>
      <c r="AN215" s="68"/>
      <c r="AO215" s="68"/>
      <c r="AP215" s="68"/>
      <c r="AQ215" s="68"/>
      <c r="AU215" s="68"/>
      <c r="AV215" s="68"/>
      <c r="AW215" s="68"/>
      <c r="AX215" s="68"/>
      <c r="AY215" s="68"/>
      <c r="AZ215" s="68"/>
      <c r="BD215" s="68"/>
      <c r="BE215" s="68"/>
      <c r="BF215" s="68"/>
      <c r="BG215" s="68"/>
      <c r="BH215" s="68"/>
      <c r="BI215" s="68"/>
      <c r="BM215" s="68"/>
      <c r="BN215" s="68"/>
      <c r="BO215" s="68"/>
      <c r="BP215" s="68"/>
      <c r="BQ215" s="68"/>
      <c r="BR215" s="68"/>
    </row>
    <row r="216" spans="11:70">
      <c r="K216" s="68"/>
      <c r="L216" s="68"/>
      <c r="M216" s="68"/>
      <c r="N216" s="68"/>
      <c r="O216" s="68"/>
      <c r="P216" s="68"/>
      <c r="T216" s="68"/>
      <c r="U216" s="68"/>
      <c r="V216" s="68"/>
      <c r="W216" s="68"/>
      <c r="X216" s="68"/>
      <c r="Y216" s="68"/>
      <c r="AC216" s="68"/>
      <c r="AD216" s="68"/>
      <c r="AE216" s="68"/>
      <c r="AF216" s="68"/>
      <c r="AG216" s="68"/>
      <c r="AH216" s="68"/>
      <c r="AL216" s="68"/>
      <c r="AM216" s="68"/>
      <c r="AN216" s="68"/>
      <c r="AO216" s="68"/>
      <c r="AP216" s="68"/>
      <c r="AQ216" s="68"/>
      <c r="AU216" s="68"/>
      <c r="AV216" s="68"/>
      <c r="AW216" s="68"/>
      <c r="AX216" s="68"/>
      <c r="AY216" s="68"/>
      <c r="AZ216" s="68"/>
      <c r="BD216" s="68"/>
      <c r="BE216" s="68"/>
      <c r="BF216" s="68"/>
      <c r="BG216" s="68"/>
      <c r="BH216" s="68"/>
      <c r="BI216" s="68"/>
      <c r="BM216" s="68"/>
      <c r="BN216" s="68"/>
      <c r="BO216" s="68"/>
      <c r="BP216" s="68"/>
      <c r="BQ216" s="68"/>
      <c r="BR216" s="68"/>
    </row>
    <row r="217" spans="11:70">
      <c r="K217" s="68"/>
      <c r="L217" s="68"/>
      <c r="M217" s="68"/>
      <c r="N217" s="68"/>
      <c r="O217" s="68"/>
      <c r="P217" s="68"/>
      <c r="T217" s="68"/>
      <c r="U217" s="68"/>
      <c r="V217" s="68"/>
      <c r="W217" s="68"/>
      <c r="X217" s="68"/>
      <c r="Y217" s="68"/>
      <c r="AC217" s="68"/>
      <c r="AD217" s="68"/>
      <c r="AE217" s="68"/>
      <c r="AF217" s="68"/>
      <c r="AG217" s="68"/>
      <c r="AH217" s="68"/>
      <c r="AL217" s="68"/>
      <c r="AM217" s="68"/>
      <c r="AN217" s="68"/>
      <c r="AO217" s="68"/>
      <c r="AP217" s="68"/>
      <c r="AQ217" s="68"/>
      <c r="AU217" s="68"/>
      <c r="AV217" s="68"/>
      <c r="AW217" s="68"/>
      <c r="AX217" s="68"/>
      <c r="AY217" s="68"/>
      <c r="AZ217" s="68"/>
      <c r="BD217" s="68"/>
      <c r="BE217" s="68"/>
      <c r="BF217" s="68"/>
      <c r="BG217" s="68"/>
      <c r="BH217" s="68"/>
      <c r="BI217" s="68"/>
      <c r="BM217" s="68"/>
      <c r="BN217" s="68"/>
      <c r="BO217" s="68"/>
      <c r="BP217" s="68"/>
      <c r="BQ217" s="68"/>
      <c r="BR217" s="68"/>
    </row>
    <row r="218" spans="11:70">
      <c r="K218" s="68"/>
      <c r="L218" s="68"/>
      <c r="M218" s="68"/>
      <c r="N218" s="68"/>
      <c r="O218" s="68"/>
      <c r="P218" s="68"/>
      <c r="T218" s="68"/>
      <c r="U218" s="68"/>
      <c r="V218" s="68"/>
      <c r="W218" s="68"/>
      <c r="X218" s="68"/>
      <c r="Y218" s="68"/>
      <c r="AC218" s="68"/>
      <c r="AD218" s="68"/>
      <c r="AE218" s="68"/>
      <c r="AF218" s="68"/>
      <c r="AG218" s="68"/>
      <c r="AH218" s="68"/>
      <c r="AL218" s="68"/>
      <c r="AM218" s="68"/>
      <c r="AN218" s="68"/>
      <c r="AO218" s="68"/>
      <c r="AP218" s="68"/>
      <c r="AQ218" s="68"/>
      <c r="AU218" s="68"/>
      <c r="AV218" s="68"/>
      <c r="AW218" s="68"/>
      <c r="AX218" s="68"/>
      <c r="AY218" s="68"/>
      <c r="AZ218" s="68"/>
      <c r="BD218" s="68"/>
      <c r="BE218" s="68"/>
      <c r="BF218" s="68"/>
      <c r="BG218" s="68"/>
      <c r="BH218" s="68"/>
      <c r="BI218" s="68"/>
      <c r="BM218" s="68"/>
      <c r="BN218" s="68"/>
      <c r="BO218" s="68"/>
      <c r="BP218" s="68"/>
      <c r="BQ218" s="68"/>
      <c r="BR218" s="68"/>
    </row>
    <row r="219" spans="11:70">
      <c r="K219" s="69"/>
      <c r="L219" s="68"/>
      <c r="M219" s="68"/>
      <c r="N219" s="68"/>
      <c r="O219" s="68"/>
      <c r="P219" s="68"/>
      <c r="T219" s="68"/>
      <c r="U219" s="68"/>
      <c r="V219" s="68"/>
      <c r="W219" s="68"/>
      <c r="X219" s="68"/>
      <c r="Y219" s="68"/>
      <c r="AC219" s="68"/>
      <c r="AD219" s="68"/>
      <c r="AE219" s="68"/>
      <c r="AF219" s="68"/>
      <c r="AG219" s="68"/>
      <c r="AH219" s="68"/>
      <c r="AL219" s="68"/>
      <c r="AM219" s="68"/>
      <c r="AN219" s="68"/>
      <c r="AO219" s="68"/>
      <c r="AP219" s="68"/>
      <c r="AQ219" s="68"/>
      <c r="AU219" s="68"/>
      <c r="AV219" s="68"/>
      <c r="AW219" s="68"/>
      <c r="AX219" s="68"/>
      <c r="AY219" s="68"/>
      <c r="AZ219" s="68"/>
      <c r="BD219" s="68"/>
      <c r="BE219" s="68"/>
      <c r="BF219" s="68"/>
      <c r="BG219" s="68"/>
      <c r="BH219" s="68"/>
      <c r="BI219" s="68"/>
      <c r="BM219" s="68"/>
      <c r="BN219" s="68"/>
      <c r="BO219" s="68"/>
      <c r="BP219" s="68"/>
      <c r="BQ219" s="68"/>
      <c r="BR219" s="68"/>
    </row>
    <row r="220" spans="11:70">
      <c r="K220" s="68"/>
      <c r="L220" s="68"/>
      <c r="M220" s="68"/>
      <c r="N220" s="68"/>
      <c r="O220" s="68"/>
      <c r="P220" s="68"/>
      <c r="T220" s="68"/>
      <c r="U220" s="68"/>
      <c r="V220" s="68"/>
      <c r="W220" s="68"/>
      <c r="X220" s="68"/>
      <c r="Y220" s="68"/>
      <c r="AC220" s="68"/>
      <c r="AD220" s="68"/>
      <c r="AE220" s="68"/>
      <c r="AF220" s="68"/>
      <c r="AG220" s="68"/>
      <c r="AH220" s="68"/>
      <c r="AL220" s="68"/>
      <c r="AM220" s="68"/>
      <c r="AN220" s="68"/>
      <c r="AO220" s="68"/>
      <c r="AP220" s="68"/>
      <c r="AQ220" s="68"/>
      <c r="AU220" s="68"/>
      <c r="AV220" s="68"/>
      <c r="AW220" s="68"/>
      <c r="AX220" s="68"/>
      <c r="AY220" s="68"/>
      <c r="AZ220" s="68"/>
      <c r="BD220" s="68"/>
      <c r="BE220" s="68"/>
      <c r="BF220" s="68"/>
      <c r="BG220" s="68"/>
      <c r="BH220" s="68"/>
      <c r="BI220" s="68"/>
      <c r="BM220" s="68"/>
      <c r="BN220" s="68"/>
      <c r="BO220" s="68"/>
      <c r="BP220" s="68"/>
      <c r="BQ220" s="68"/>
      <c r="BR220" s="68"/>
    </row>
    <row r="221" spans="11:70">
      <c r="K221" s="68"/>
      <c r="L221" s="68"/>
      <c r="M221" s="68"/>
      <c r="N221" s="68"/>
      <c r="O221" s="68"/>
      <c r="P221" s="68"/>
      <c r="T221" s="68"/>
      <c r="U221" s="68"/>
      <c r="V221" s="68"/>
      <c r="W221" s="68"/>
      <c r="X221" s="68"/>
      <c r="Y221" s="68"/>
      <c r="AC221" s="68"/>
      <c r="AD221" s="68"/>
      <c r="AE221" s="68"/>
      <c r="AF221" s="68"/>
      <c r="AG221" s="68"/>
      <c r="AH221" s="68"/>
      <c r="AL221" s="68"/>
      <c r="AM221" s="68"/>
      <c r="AN221" s="68"/>
      <c r="AO221" s="68"/>
      <c r="AP221" s="68"/>
      <c r="AQ221" s="68"/>
      <c r="AU221" s="68"/>
      <c r="AV221" s="68"/>
      <c r="AW221" s="68"/>
      <c r="AX221" s="68"/>
      <c r="AY221" s="68"/>
      <c r="AZ221" s="68"/>
      <c r="BD221" s="68"/>
      <c r="BE221" s="68"/>
      <c r="BF221" s="68"/>
      <c r="BG221" s="68"/>
      <c r="BH221" s="68"/>
      <c r="BI221" s="68"/>
      <c r="BM221" s="68"/>
      <c r="BN221" s="68"/>
      <c r="BO221" s="68"/>
      <c r="BP221" s="68"/>
      <c r="BQ221" s="68"/>
      <c r="BR221" s="68"/>
    </row>
    <row r="222" spans="11:70">
      <c r="K222" s="68"/>
      <c r="L222" s="68"/>
      <c r="M222" s="68"/>
      <c r="N222" s="68"/>
      <c r="O222" s="68"/>
      <c r="P222" s="68"/>
      <c r="T222" s="68"/>
      <c r="U222" s="68"/>
      <c r="V222" s="68"/>
      <c r="W222" s="68"/>
      <c r="X222" s="68"/>
      <c r="Y222" s="68"/>
      <c r="AC222" s="68"/>
      <c r="AD222" s="68"/>
      <c r="AE222" s="68"/>
      <c r="AF222" s="68"/>
      <c r="AG222" s="68"/>
      <c r="AH222" s="68"/>
      <c r="AL222" s="68"/>
      <c r="AM222" s="68"/>
      <c r="AN222" s="68"/>
      <c r="AO222" s="68"/>
      <c r="AP222" s="68"/>
      <c r="AQ222" s="68"/>
      <c r="AU222" s="68"/>
      <c r="AV222" s="68"/>
      <c r="AW222" s="68"/>
      <c r="AX222" s="68"/>
      <c r="AY222" s="68"/>
      <c r="AZ222" s="68"/>
      <c r="BD222" s="68"/>
      <c r="BE222" s="68"/>
      <c r="BF222" s="68"/>
      <c r="BG222" s="68"/>
      <c r="BH222" s="68"/>
      <c r="BI222" s="68"/>
      <c r="BM222" s="68"/>
      <c r="BN222" s="68"/>
      <c r="BO222" s="68"/>
      <c r="BP222" s="68"/>
      <c r="BQ222" s="68"/>
      <c r="BR222" s="68"/>
    </row>
    <row r="223" spans="11:70">
      <c r="K223" s="69"/>
      <c r="L223" s="68"/>
      <c r="M223" s="68"/>
      <c r="N223" s="68"/>
      <c r="O223" s="68"/>
      <c r="P223" s="68"/>
      <c r="T223" s="68"/>
      <c r="U223" s="68"/>
      <c r="V223" s="68"/>
      <c r="W223" s="68"/>
      <c r="X223" s="68"/>
      <c r="Y223" s="68"/>
      <c r="AC223" s="68"/>
      <c r="AD223" s="68"/>
      <c r="AE223" s="68"/>
      <c r="AF223" s="68"/>
      <c r="AG223" s="68"/>
      <c r="AH223" s="68"/>
      <c r="AL223" s="68"/>
      <c r="AM223" s="68"/>
      <c r="AN223" s="68"/>
      <c r="AO223" s="68"/>
      <c r="AP223" s="68"/>
      <c r="AQ223" s="68"/>
      <c r="AU223" s="68"/>
      <c r="AV223" s="68"/>
      <c r="AW223" s="68"/>
      <c r="AX223" s="68"/>
      <c r="AY223" s="68"/>
      <c r="AZ223" s="68"/>
      <c r="BD223" s="68"/>
      <c r="BE223" s="68"/>
      <c r="BF223" s="68"/>
      <c r="BG223" s="68"/>
      <c r="BH223" s="68"/>
      <c r="BI223" s="68"/>
      <c r="BM223" s="68"/>
      <c r="BN223" s="68"/>
      <c r="BO223" s="68"/>
      <c r="BP223" s="68"/>
      <c r="BQ223" s="68"/>
      <c r="BR223" s="68"/>
    </row>
    <row r="224" s="26" customFormat="1" spans="11:70">
      <c r="K224" s="68"/>
      <c r="L224" s="68"/>
      <c r="M224" s="68"/>
      <c r="N224" s="68"/>
      <c r="O224" s="68"/>
      <c r="P224" s="68"/>
      <c r="Q224"/>
      <c r="R224"/>
      <c r="S224"/>
      <c r="T224" s="68"/>
      <c r="U224" s="68"/>
      <c r="V224" s="68"/>
      <c r="W224" s="68"/>
      <c r="X224" s="68"/>
      <c r="Y224" s="68"/>
      <c r="Z224"/>
      <c r="AA224"/>
      <c r="AB224"/>
      <c r="AC224" s="68"/>
      <c r="AD224" s="68"/>
      <c r="AE224" s="68"/>
      <c r="AF224" s="68"/>
      <c r="AG224" s="68"/>
      <c r="AH224" s="68"/>
      <c r="AI224"/>
      <c r="AJ224"/>
      <c r="AK224"/>
      <c r="AL224" s="68"/>
      <c r="AM224" s="68"/>
      <c r="AN224" s="68"/>
      <c r="AO224" s="68"/>
      <c r="AP224" s="68"/>
      <c r="AQ224" s="68"/>
      <c r="AR224"/>
      <c r="AS224"/>
      <c r="AT224"/>
      <c r="AU224" s="68"/>
      <c r="AV224" s="68"/>
      <c r="AW224" s="68"/>
      <c r="AX224" s="68"/>
      <c r="AY224" s="68"/>
      <c r="AZ224" s="68"/>
      <c r="BA224"/>
      <c r="BB224"/>
      <c r="BC224"/>
      <c r="BD224" s="68"/>
      <c r="BE224" s="68"/>
      <c r="BF224" s="68"/>
      <c r="BG224" s="68"/>
      <c r="BH224" s="68"/>
      <c r="BI224" s="68"/>
      <c r="BJ224"/>
      <c r="BK224"/>
      <c r="BL224"/>
      <c r="BM224" s="68"/>
      <c r="BN224" s="68"/>
      <c r="BO224" s="68"/>
      <c r="BP224" s="68"/>
      <c r="BQ224" s="68"/>
      <c r="BR224" s="68"/>
    </row>
    <row r="225" s="26" customFormat="1" spans="11:70">
      <c r="K225" s="68"/>
      <c r="L225" s="68"/>
      <c r="M225" s="68"/>
      <c r="N225" s="68"/>
      <c r="O225" s="68"/>
      <c r="P225" s="68"/>
      <c r="Q225"/>
      <c r="R225"/>
      <c r="S225"/>
      <c r="T225" s="68"/>
      <c r="U225" s="68"/>
      <c r="V225" s="68"/>
      <c r="W225" s="68"/>
      <c r="X225" s="68"/>
      <c r="Y225" s="68"/>
      <c r="Z225"/>
      <c r="AA225"/>
      <c r="AB225"/>
      <c r="AC225" s="68"/>
      <c r="AD225" s="68"/>
      <c r="AE225" s="68"/>
      <c r="AF225" s="68"/>
      <c r="AG225" s="68"/>
      <c r="AH225" s="68"/>
      <c r="AI225"/>
      <c r="AJ225"/>
      <c r="AK225"/>
      <c r="AL225" s="68"/>
      <c r="AM225" s="68"/>
      <c r="AN225" s="68"/>
      <c r="AO225" s="68"/>
      <c r="AP225" s="68"/>
      <c r="AQ225" s="68"/>
      <c r="AR225"/>
      <c r="AS225"/>
      <c r="AT225"/>
      <c r="AU225" s="68"/>
      <c r="AV225" s="68"/>
      <c r="AW225" s="68"/>
      <c r="AX225" s="68"/>
      <c r="AY225" s="68"/>
      <c r="AZ225" s="68"/>
      <c r="BA225"/>
      <c r="BB225"/>
      <c r="BC225"/>
      <c r="BD225" s="68"/>
      <c r="BE225" s="68"/>
      <c r="BF225" s="68"/>
      <c r="BG225" s="68"/>
      <c r="BH225" s="68"/>
      <c r="BI225" s="68"/>
      <c r="BJ225"/>
      <c r="BK225"/>
      <c r="BL225"/>
      <c r="BM225" s="68"/>
      <c r="BN225" s="68"/>
      <c r="BO225" s="68"/>
      <c r="BP225" s="68"/>
      <c r="BQ225" s="68"/>
      <c r="BR225" s="68"/>
    </row>
    <row r="226" s="26" customFormat="1" spans="11:70">
      <c r="K226" s="68"/>
      <c r="L226" s="68"/>
      <c r="M226" s="68"/>
      <c r="N226" s="68"/>
      <c r="O226" s="68"/>
      <c r="P226" s="68"/>
      <c r="Q226"/>
      <c r="R226"/>
      <c r="S226"/>
      <c r="T226" s="68"/>
      <c r="U226" s="68"/>
      <c r="V226" s="68"/>
      <c r="W226" s="68"/>
      <c r="X226" s="68"/>
      <c r="Y226" s="68"/>
      <c r="Z226"/>
      <c r="AA226"/>
      <c r="AB226"/>
      <c r="AC226" s="68"/>
      <c r="AD226" s="68"/>
      <c r="AE226" s="68"/>
      <c r="AF226" s="68"/>
      <c r="AG226" s="68"/>
      <c r="AH226" s="68"/>
      <c r="AI226"/>
      <c r="AJ226"/>
      <c r="AK226"/>
      <c r="AL226" s="68"/>
      <c r="AM226" s="68"/>
      <c r="AN226" s="68"/>
      <c r="AO226" s="68"/>
      <c r="AP226" s="68"/>
      <c r="AQ226" s="68"/>
      <c r="AR226"/>
      <c r="AS226"/>
      <c r="AT226"/>
      <c r="AU226" s="68"/>
      <c r="AV226" s="68"/>
      <c r="AW226" s="68"/>
      <c r="AX226" s="68"/>
      <c r="AY226" s="68"/>
      <c r="AZ226" s="68"/>
      <c r="BA226"/>
      <c r="BB226"/>
      <c r="BC226"/>
      <c r="BD226" s="68"/>
      <c r="BE226" s="68"/>
      <c r="BF226" s="68"/>
      <c r="BG226" s="68"/>
      <c r="BH226" s="68"/>
      <c r="BI226" s="68"/>
      <c r="BJ226"/>
      <c r="BK226"/>
      <c r="BL226"/>
      <c r="BM226" s="68"/>
      <c r="BN226" s="68"/>
      <c r="BO226" s="68"/>
      <c r="BP226" s="68"/>
      <c r="BQ226" s="68"/>
      <c r="BR226" s="68"/>
    </row>
    <row r="227" s="26" customFormat="1" spans="11:70">
      <c r="K227" s="69"/>
      <c r="L227" s="68"/>
      <c r="M227" s="68"/>
      <c r="N227" s="68"/>
      <c r="O227" s="68"/>
      <c r="P227" s="68"/>
      <c r="Q227"/>
      <c r="R227"/>
      <c r="S227"/>
      <c r="T227" s="68"/>
      <c r="U227" s="68"/>
      <c r="V227" s="68"/>
      <c r="W227" s="68"/>
      <c r="X227" s="68"/>
      <c r="Y227" s="68"/>
      <c r="Z227"/>
      <c r="AA227"/>
      <c r="AB227"/>
      <c r="AC227" s="68"/>
      <c r="AD227" s="68"/>
      <c r="AE227" s="68"/>
      <c r="AF227" s="68"/>
      <c r="AG227" s="68"/>
      <c r="AH227" s="68"/>
      <c r="AI227"/>
      <c r="AJ227"/>
      <c r="AK227"/>
      <c r="AL227" s="68"/>
      <c r="AM227" s="68"/>
      <c r="AN227" s="68"/>
      <c r="AO227" s="68"/>
      <c r="AP227" s="68"/>
      <c r="AQ227" s="68"/>
      <c r="AR227"/>
      <c r="AS227"/>
      <c r="AT227"/>
      <c r="AU227" s="68"/>
      <c r="AV227" s="68"/>
      <c r="AW227" s="68"/>
      <c r="AX227" s="68"/>
      <c r="AY227" s="68"/>
      <c r="AZ227" s="68"/>
      <c r="BA227"/>
      <c r="BB227"/>
      <c r="BC227"/>
      <c r="BD227" s="68"/>
      <c r="BE227" s="68"/>
      <c r="BF227" s="68"/>
      <c r="BG227" s="68"/>
      <c r="BH227" s="68"/>
      <c r="BI227" s="68"/>
      <c r="BJ227"/>
      <c r="BK227"/>
      <c r="BL227"/>
      <c r="BM227" s="68"/>
      <c r="BN227" s="68"/>
      <c r="BO227" s="68"/>
      <c r="BP227" s="68"/>
      <c r="BQ227" s="68"/>
      <c r="BR227" s="68"/>
    </row>
    <row r="228" s="26" customFormat="1" spans="11:70">
      <c r="K228" s="68"/>
      <c r="L228" s="68"/>
      <c r="M228" s="68"/>
      <c r="N228" s="68"/>
      <c r="O228" s="68"/>
      <c r="P228" s="68"/>
      <c r="Q228"/>
      <c r="R228"/>
      <c r="S228"/>
      <c r="T228" s="68"/>
      <c r="U228" s="68"/>
      <c r="V228" s="68"/>
      <c r="W228" s="68"/>
      <c r="X228" s="68"/>
      <c r="Y228" s="68"/>
      <c r="Z228"/>
      <c r="AA228"/>
      <c r="AB228"/>
      <c r="AC228" s="68"/>
      <c r="AD228" s="68"/>
      <c r="AE228" s="68"/>
      <c r="AF228" s="68"/>
      <c r="AG228" s="68"/>
      <c r="AH228" s="68"/>
      <c r="AI228"/>
      <c r="AJ228"/>
      <c r="AK228"/>
      <c r="AL228" s="68"/>
      <c r="AM228" s="68"/>
      <c r="AN228" s="68"/>
      <c r="AO228" s="68"/>
      <c r="AP228" s="68"/>
      <c r="AQ228" s="68"/>
      <c r="AR228"/>
      <c r="AS228"/>
      <c r="AT228"/>
      <c r="AU228" s="68"/>
      <c r="AV228" s="68"/>
      <c r="AW228" s="68"/>
      <c r="AX228" s="68"/>
      <c r="AY228" s="68"/>
      <c r="AZ228" s="68"/>
      <c r="BA228"/>
      <c r="BB228"/>
      <c r="BC228"/>
      <c r="BD228" s="68"/>
      <c r="BE228" s="68"/>
      <c r="BF228" s="68"/>
      <c r="BG228" s="68"/>
      <c r="BH228" s="68"/>
      <c r="BI228" s="68"/>
      <c r="BJ228"/>
      <c r="BK228"/>
      <c r="BL228"/>
      <c r="BM228" s="68"/>
      <c r="BN228" s="68"/>
      <c r="BO228" s="68"/>
      <c r="BP228" s="68"/>
      <c r="BQ228" s="68"/>
      <c r="BR228" s="68"/>
    </row>
    <row r="229" s="26" customFormat="1" spans="11:70">
      <c r="K229" s="68"/>
      <c r="L229" s="68"/>
      <c r="M229" s="68"/>
      <c r="N229" s="68"/>
      <c r="O229" s="68"/>
      <c r="P229" s="68"/>
      <c r="Q229"/>
      <c r="R229"/>
      <c r="S229"/>
      <c r="T229" s="68"/>
      <c r="U229" s="68"/>
      <c r="V229" s="68"/>
      <c r="W229" s="68"/>
      <c r="X229" s="68"/>
      <c r="Y229" s="68"/>
      <c r="Z229"/>
      <c r="AA229"/>
      <c r="AB229"/>
      <c r="AC229" s="68"/>
      <c r="AD229" s="68"/>
      <c r="AE229" s="68"/>
      <c r="AF229" s="68"/>
      <c r="AG229" s="68"/>
      <c r="AH229" s="68"/>
      <c r="AI229"/>
      <c r="AJ229"/>
      <c r="AK229"/>
      <c r="AL229" s="68"/>
      <c r="AM229" s="68"/>
      <c r="AN229" s="68"/>
      <c r="AO229" s="68"/>
      <c r="AP229" s="68"/>
      <c r="AQ229" s="68"/>
      <c r="AR229"/>
      <c r="AS229"/>
      <c r="AT229"/>
      <c r="AU229" s="68"/>
      <c r="AV229" s="68"/>
      <c r="AW229" s="68"/>
      <c r="AX229" s="68"/>
      <c r="AY229" s="68"/>
      <c r="AZ229" s="68"/>
      <c r="BA229"/>
      <c r="BB229"/>
      <c r="BC229"/>
      <c r="BD229" s="68"/>
      <c r="BE229" s="68"/>
      <c r="BF229" s="68"/>
      <c r="BG229" s="68"/>
      <c r="BH229" s="68"/>
      <c r="BI229" s="68"/>
      <c r="BJ229"/>
      <c r="BK229"/>
      <c r="BL229"/>
      <c r="BM229" s="68"/>
      <c r="BN229" s="68"/>
      <c r="BO229" s="68"/>
      <c r="BP229" s="68"/>
      <c r="BQ229" s="68"/>
      <c r="BR229" s="68"/>
    </row>
    <row r="230" s="26" customFormat="1" spans="11:70">
      <c r="K230" s="68"/>
      <c r="L230" s="68"/>
      <c r="M230" s="68"/>
      <c r="N230" s="68"/>
      <c r="O230" s="68"/>
      <c r="P230" s="68"/>
      <c r="Q230"/>
      <c r="R230"/>
      <c r="S230"/>
      <c r="T230" s="68"/>
      <c r="U230" s="68"/>
      <c r="V230" s="68"/>
      <c r="W230" s="68"/>
      <c r="X230" s="68"/>
      <c r="Y230" s="68"/>
      <c r="Z230"/>
      <c r="AA230"/>
      <c r="AB230"/>
      <c r="AC230" s="68"/>
      <c r="AD230" s="68"/>
      <c r="AE230" s="68"/>
      <c r="AF230" s="68"/>
      <c r="AG230" s="68"/>
      <c r="AH230" s="68"/>
      <c r="AI230"/>
      <c r="AJ230"/>
      <c r="AK230"/>
      <c r="AL230" s="68"/>
      <c r="AM230" s="68"/>
      <c r="AN230" s="68"/>
      <c r="AO230" s="68"/>
      <c r="AP230" s="68"/>
      <c r="AQ230" s="68"/>
      <c r="AR230"/>
      <c r="AS230"/>
      <c r="AT230"/>
      <c r="AU230" s="68"/>
      <c r="AV230" s="68"/>
      <c r="AW230" s="68"/>
      <c r="AX230" s="68"/>
      <c r="AY230" s="68"/>
      <c r="AZ230" s="68"/>
      <c r="BA230"/>
      <c r="BB230"/>
      <c r="BC230"/>
      <c r="BD230" s="68"/>
      <c r="BE230" s="68"/>
      <c r="BF230" s="68"/>
      <c r="BG230" s="68"/>
      <c r="BH230" s="68"/>
      <c r="BI230" s="68"/>
      <c r="BJ230"/>
      <c r="BK230"/>
      <c r="BL230"/>
      <c r="BM230" s="68"/>
      <c r="BN230" s="68"/>
      <c r="BO230" s="68"/>
      <c r="BP230" s="68"/>
      <c r="BQ230" s="68"/>
      <c r="BR230" s="68"/>
    </row>
    <row r="231" s="26" customFormat="1" spans="11:70">
      <c r="K231" s="69"/>
      <c r="L231" s="68"/>
      <c r="M231" s="68"/>
      <c r="N231" s="68"/>
      <c r="O231" s="68"/>
      <c r="P231" s="68"/>
      <c r="Q231"/>
      <c r="R231"/>
      <c r="S231"/>
      <c r="T231" s="68"/>
      <c r="U231" s="68"/>
      <c r="V231" s="68"/>
      <c r="W231" s="68"/>
      <c r="X231" s="68"/>
      <c r="Y231" s="68"/>
      <c r="Z231"/>
      <c r="AA231"/>
      <c r="AB231"/>
      <c r="AC231" s="68"/>
      <c r="AD231" s="68"/>
      <c r="AE231" s="68"/>
      <c r="AF231" s="68"/>
      <c r="AG231" s="68"/>
      <c r="AH231" s="68"/>
      <c r="AI231"/>
      <c r="AJ231"/>
      <c r="AK231"/>
      <c r="AL231" s="68"/>
      <c r="AM231" s="68"/>
      <c r="AN231" s="68"/>
      <c r="AO231" s="68"/>
      <c r="AP231" s="68"/>
      <c r="AQ231" s="68"/>
      <c r="AR231"/>
      <c r="AS231"/>
      <c r="AT231"/>
      <c r="AU231" s="68"/>
      <c r="AV231" s="68"/>
      <c r="AW231" s="68"/>
      <c r="AX231" s="68"/>
      <c r="AY231" s="68"/>
      <c r="AZ231" s="68"/>
      <c r="BA231"/>
      <c r="BB231"/>
      <c r="BC231"/>
      <c r="BD231" s="68"/>
      <c r="BE231" s="68"/>
      <c r="BF231" s="68"/>
      <c r="BG231" s="68"/>
      <c r="BH231" s="68"/>
      <c r="BI231" s="68"/>
      <c r="BJ231"/>
      <c r="BK231"/>
      <c r="BL231"/>
      <c r="BM231" s="68"/>
      <c r="BN231" s="68"/>
      <c r="BO231" s="68"/>
      <c r="BP231" s="68"/>
      <c r="BQ231" s="68"/>
      <c r="BR231" s="68"/>
    </row>
    <row r="232" s="26" customFormat="1" spans="11:70">
      <c r="K232" s="68"/>
      <c r="L232" s="68"/>
      <c r="M232" s="68"/>
      <c r="N232" s="68"/>
      <c r="O232" s="68"/>
      <c r="P232" s="68"/>
      <c r="Q232"/>
      <c r="R232"/>
      <c r="S232"/>
      <c r="T232" s="68"/>
      <c r="U232" s="68"/>
      <c r="V232" s="68"/>
      <c r="W232" s="68"/>
      <c r="X232" s="68"/>
      <c r="Y232" s="68"/>
      <c r="Z232"/>
      <c r="AA232"/>
      <c r="AB232"/>
      <c r="AC232" s="68"/>
      <c r="AD232" s="68"/>
      <c r="AE232" s="68"/>
      <c r="AF232" s="68"/>
      <c r="AG232" s="68"/>
      <c r="AH232" s="68"/>
      <c r="AI232"/>
      <c r="AJ232"/>
      <c r="AK232"/>
      <c r="AL232" s="68"/>
      <c r="AM232" s="68"/>
      <c r="AN232" s="68"/>
      <c r="AO232" s="68"/>
      <c r="AP232" s="68"/>
      <c r="AQ232" s="68"/>
      <c r="AR232"/>
      <c r="AS232"/>
      <c r="AT232"/>
      <c r="AU232" s="68"/>
      <c r="AV232" s="68"/>
      <c r="AW232" s="68"/>
      <c r="AX232" s="68"/>
      <c r="AY232" s="68"/>
      <c r="AZ232" s="68"/>
      <c r="BA232"/>
      <c r="BB232"/>
      <c r="BC232"/>
      <c r="BD232" s="68"/>
      <c r="BE232" s="68"/>
      <c r="BF232" s="68"/>
      <c r="BG232" s="68"/>
      <c r="BH232" s="68"/>
      <c r="BI232" s="68"/>
      <c r="BJ232"/>
      <c r="BK232"/>
      <c r="BL232"/>
      <c r="BM232" s="68"/>
      <c r="BN232" s="68"/>
      <c r="BO232" s="68"/>
      <c r="BP232" s="68"/>
      <c r="BQ232" s="68"/>
      <c r="BR232" s="68"/>
    </row>
    <row r="233" s="26" customFormat="1" spans="11:70">
      <c r="K233" s="68"/>
      <c r="L233" s="68"/>
      <c r="M233" s="68"/>
      <c r="N233" s="68"/>
      <c r="O233" s="68"/>
      <c r="P233" s="68"/>
      <c r="Q233"/>
      <c r="R233"/>
      <c r="S233"/>
      <c r="T233" s="68"/>
      <c r="U233" s="68"/>
      <c r="V233" s="68"/>
      <c r="W233" s="68"/>
      <c r="X233" s="68"/>
      <c r="Y233" s="68"/>
      <c r="Z233"/>
      <c r="AA233"/>
      <c r="AB233"/>
      <c r="AC233" s="68"/>
      <c r="AD233" s="68"/>
      <c r="AE233" s="68"/>
      <c r="AF233" s="68"/>
      <c r="AG233" s="68"/>
      <c r="AH233" s="68"/>
      <c r="AI233"/>
      <c r="AJ233"/>
      <c r="AK233"/>
      <c r="AL233" s="68"/>
      <c r="AM233" s="68"/>
      <c r="AN233" s="68"/>
      <c r="AO233" s="68"/>
      <c r="AP233" s="68"/>
      <c r="AQ233" s="68"/>
      <c r="AR233"/>
      <c r="AS233"/>
      <c r="AT233"/>
      <c r="AU233" s="68"/>
      <c r="AV233" s="68"/>
      <c r="AW233" s="68"/>
      <c r="AX233" s="68"/>
      <c r="AY233" s="68"/>
      <c r="AZ233" s="68"/>
      <c r="BA233"/>
      <c r="BB233"/>
      <c r="BC233"/>
      <c r="BD233" s="68"/>
      <c r="BE233" s="68"/>
      <c r="BF233" s="68"/>
      <c r="BG233" s="68"/>
      <c r="BH233" s="68"/>
      <c r="BI233" s="68"/>
      <c r="BJ233"/>
      <c r="BK233"/>
      <c r="BL233"/>
      <c r="BM233" s="68"/>
      <c r="BN233" s="68"/>
      <c r="BO233" s="68"/>
      <c r="BP233" s="68"/>
      <c r="BQ233" s="68"/>
      <c r="BR233" s="68"/>
    </row>
    <row r="234" spans="11:70">
      <c r="K234" s="68"/>
      <c r="L234" s="68"/>
      <c r="M234" s="68"/>
      <c r="N234" s="68"/>
      <c r="O234" s="68"/>
      <c r="P234" s="68"/>
      <c r="T234" s="68"/>
      <c r="U234" s="68"/>
      <c r="V234" s="68"/>
      <c r="W234" s="68"/>
      <c r="X234" s="68"/>
      <c r="Y234" s="68"/>
      <c r="AC234" s="68"/>
      <c r="AD234" s="68"/>
      <c r="AE234" s="68"/>
      <c r="AF234" s="68"/>
      <c r="AG234" s="68"/>
      <c r="AH234" s="68"/>
      <c r="AL234" s="68"/>
      <c r="AM234" s="68"/>
      <c r="AN234" s="68"/>
      <c r="AO234" s="68"/>
      <c r="AP234" s="68"/>
      <c r="AQ234" s="68"/>
      <c r="AU234" s="68"/>
      <c r="AV234" s="68"/>
      <c r="AW234" s="68"/>
      <c r="AX234" s="68"/>
      <c r="AY234" s="68"/>
      <c r="AZ234" s="68"/>
      <c r="BD234" s="68"/>
      <c r="BE234" s="68"/>
      <c r="BF234" s="68"/>
      <c r="BG234" s="68"/>
      <c r="BH234" s="68"/>
      <c r="BI234" s="68"/>
      <c r="BM234" s="68"/>
      <c r="BN234" s="68"/>
      <c r="BO234" s="68"/>
      <c r="BP234" s="68"/>
      <c r="BQ234" s="68"/>
      <c r="BR234" s="68"/>
    </row>
    <row r="235" spans="11:70">
      <c r="K235" s="69"/>
      <c r="L235" s="68"/>
      <c r="M235" s="68"/>
      <c r="N235" s="68"/>
      <c r="O235" s="68"/>
      <c r="P235" s="68"/>
      <c r="T235" s="68"/>
      <c r="U235" s="68"/>
      <c r="V235" s="68"/>
      <c r="W235" s="68"/>
      <c r="X235" s="68"/>
      <c r="Y235" s="68"/>
      <c r="AC235" s="68"/>
      <c r="AD235" s="68"/>
      <c r="AE235" s="68"/>
      <c r="AF235" s="68"/>
      <c r="AG235" s="68"/>
      <c r="AH235" s="68"/>
      <c r="AL235" s="68"/>
      <c r="AM235" s="68"/>
      <c r="AN235" s="68"/>
      <c r="AO235" s="68"/>
      <c r="AP235" s="68"/>
      <c r="AQ235" s="68"/>
      <c r="AU235" s="68"/>
      <c r="AV235" s="68"/>
      <c r="AW235" s="68"/>
      <c r="AX235" s="68"/>
      <c r="AY235" s="68"/>
      <c r="AZ235" s="68"/>
      <c r="BD235" s="68"/>
      <c r="BE235" s="68"/>
      <c r="BF235" s="68"/>
      <c r="BG235" s="68"/>
      <c r="BH235" s="68"/>
      <c r="BI235" s="68"/>
      <c r="BM235" s="68"/>
      <c r="BN235" s="68"/>
      <c r="BO235" s="68"/>
      <c r="BP235" s="68"/>
      <c r="BQ235" s="68"/>
      <c r="BR235" s="68"/>
    </row>
    <row r="236" spans="11:70">
      <c r="K236" s="68"/>
      <c r="L236" s="68"/>
      <c r="M236" s="68"/>
      <c r="N236" s="68"/>
      <c r="O236" s="68"/>
      <c r="P236" s="68"/>
      <c r="T236" s="68"/>
      <c r="U236" s="68"/>
      <c r="V236" s="68"/>
      <c r="W236" s="68"/>
      <c r="X236" s="68"/>
      <c r="Y236" s="68"/>
      <c r="AC236" s="68"/>
      <c r="AD236" s="68"/>
      <c r="AE236" s="68"/>
      <c r="AF236" s="68"/>
      <c r="AG236" s="68"/>
      <c r="AH236" s="68"/>
      <c r="AL236" s="68"/>
      <c r="AM236" s="68"/>
      <c r="AN236" s="68"/>
      <c r="AO236" s="68"/>
      <c r="AP236" s="68"/>
      <c r="AQ236" s="68"/>
      <c r="AU236" s="68"/>
      <c r="AV236" s="68"/>
      <c r="AW236" s="68"/>
      <c r="AX236" s="68"/>
      <c r="AY236" s="68"/>
      <c r="AZ236" s="68"/>
      <c r="BD236" s="68"/>
      <c r="BE236" s="68"/>
      <c r="BF236" s="68"/>
      <c r="BG236" s="68"/>
      <c r="BH236" s="68"/>
      <c r="BI236" s="68"/>
      <c r="BM236" s="68"/>
      <c r="BN236" s="68"/>
      <c r="BO236" s="68"/>
      <c r="BP236" s="68"/>
      <c r="BQ236" s="68"/>
      <c r="BR236" s="68"/>
    </row>
    <row r="237" spans="11:70">
      <c r="K237" s="68"/>
      <c r="L237" s="68"/>
      <c r="M237" s="68"/>
      <c r="N237" s="68"/>
      <c r="O237" s="68"/>
      <c r="P237" s="68"/>
      <c r="T237" s="68"/>
      <c r="U237" s="68"/>
      <c r="V237" s="68"/>
      <c r="W237" s="68"/>
      <c r="X237" s="68"/>
      <c r="Y237" s="68"/>
      <c r="AC237" s="68"/>
      <c r="AD237" s="68"/>
      <c r="AE237" s="68"/>
      <c r="AF237" s="68"/>
      <c r="AG237" s="68"/>
      <c r="AH237" s="68"/>
      <c r="AL237" s="68"/>
      <c r="AM237" s="68"/>
      <c r="AN237" s="68"/>
      <c r="AO237" s="68"/>
      <c r="AP237" s="68"/>
      <c r="AQ237" s="68"/>
      <c r="AU237" s="68"/>
      <c r="AV237" s="68"/>
      <c r="AW237" s="68"/>
      <c r="AX237" s="68"/>
      <c r="AY237" s="68"/>
      <c r="AZ237" s="68"/>
      <c r="BD237" s="68"/>
      <c r="BE237" s="68"/>
      <c r="BF237" s="68"/>
      <c r="BG237" s="68"/>
      <c r="BH237" s="68"/>
      <c r="BI237" s="68"/>
      <c r="BM237" s="68"/>
      <c r="BN237" s="68"/>
      <c r="BO237" s="68"/>
      <c r="BP237" s="68"/>
      <c r="BQ237" s="68"/>
      <c r="BR237" s="68"/>
    </row>
    <row r="238" spans="11:70">
      <c r="K238" s="68"/>
      <c r="L238" s="68"/>
      <c r="M238" s="68"/>
      <c r="N238" s="68"/>
      <c r="O238" s="68"/>
      <c r="P238" s="68"/>
      <c r="T238" s="68"/>
      <c r="U238" s="68"/>
      <c r="V238" s="68"/>
      <c r="W238" s="68"/>
      <c r="X238" s="68"/>
      <c r="Y238" s="68"/>
      <c r="AC238" s="68"/>
      <c r="AD238" s="68"/>
      <c r="AE238" s="68"/>
      <c r="AF238" s="68"/>
      <c r="AG238" s="68"/>
      <c r="AH238" s="68"/>
      <c r="AL238" s="68"/>
      <c r="AM238" s="68"/>
      <c r="AN238" s="68"/>
      <c r="AO238" s="68"/>
      <c r="AP238" s="68"/>
      <c r="AQ238" s="68"/>
      <c r="AU238" s="68"/>
      <c r="AV238" s="68"/>
      <c r="AW238" s="68"/>
      <c r="AX238" s="68"/>
      <c r="AY238" s="68"/>
      <c r="AZ238" s="68"/>
      <c r="BD238" s="68"/>
      <c r="BE238" s="68"/>
      <c r="BF238" s="68"/>
      <c r="BG238" s="68"/>
      <c r="BH238" s="68"/>
      <c r="BI238" s="68"/>
      <c r="BM238" s="68"/>
      <c r="BN238" s="68"/>
      <c r="BO238" s="68"/>
      <c r="BP238" s="68"/>
      <c r="BQ238" s="68"/>
      <c r="BR238" s="68"/>
    </row>
    <row r="239" spans="11:70">
      <c r="K239" s="69"/>
      <c r="L239" s="68"/>
      <c r="M239" s="68"/>
      <c r="N239" s="68"/>
      <c r="O239" s="68"/>
      <c r="P239" s="68"/>
      <c r="T239" s="68"/>
      <c r="U239" s="68"/>
      <c r="V239" s="68"/>
      <c r="W239" s="68"/>
      <c r="X239" s="68"/>
      <c r="Y239" s="68"/>
      <c r="AC239" s="68"/>
      <c r="AD239" s="68"/>
      <c r="AE239" s="68"/>
      <c r="AF239" s="68"/>
      <c r="AG239" s="68"/>
      <c r="AH239" s="68"/>
      <c r="AL239" s="68"/>
      <c r="AM239" s="68"/>
      <c r="AN239" s="68"/>
      <c r="AO239" s="68"/>
      <c r="AP239" s="68"/>
      <c r="AQ239" s="68"/>
      <c r="AU239" s="68"/>
      <c r="AV239" s="68"/>
      <c r="AW239" s="68"/>
      <c r="AX239" s="68"/>
      <c r="AY239" s="68"/>
      <c r="AZ239" s="68"/>
      <c r="BD239" s="68"/>
      <c r="BE239" s="68"/>
      <c r="BF239" s="68"/>
      <c r="BG239" s="68"/>
      <c r="BH239" s="68"/>
      <c r="BI239" s="68"/>
      <c r="BM239" s="68"/>
      <c r="BN239" s="68"/>
      <c r="BO239" s="68"/>
      <c r="BP239" s="68"/>
      <c r="BQ239" s="68"/>
      <c r="BR239" s="68"/>
    </row>
    <row r="240" spans="11:70">
      <c r="K240" s="68"/>
      <c r="L240" s="68"/>
      <c r="M240" s="68"/>
      <c r="N240" s="68"/>
      <c r="O240" s="68"/>
      <c r="P240" s="68"/>
      <c r="T240" s="68"/>
      <c r="U240" s="68"/>
      <c r="V240" s="68"/>
      <c r="W240" s="68"/>
      <c r="X240" s="68"/>
      <c r="Y240" s="68"/>
      <c r="AC240" s="68"/>
      <c r="AD240" s="68"/>
      <c r="AE240" s="68"/>
      <c r="AF240" s="68"/>
      <c r="AG240" s="68"/>
      <c r="AH240" s="68"/>
      <c r="AL240" s="68"/>
      <c r="AM240" s="68"/>
      <c r="AN240" s="68"/>
      <c r="AO240" s="68"/>
      <c r="AP240" s="68"/>
      <c r="AQ240" s="68"/>
      <c r="AU240" s="68"/>
      <c r="AV240" s="68"/>
      <c r="AW240" s="68"/>
      <c r="AX240" s="68"/>
      <c r="AY240" s="68"/>
      <c r="AZ240" s="68"/>
      <c r="BD240" s="68"/>
      <c r="BE240" s="68"/>
      <c r="BF240" s="68"/>
      <c r="BG240" s="68"/>
      <c r="BH240" s="68"/>
      <c r="BI240" s="68"/>
      <c r="BM240" s="68"/>
      <c r="BN240" s="68"/>
      <c r="BO240" s="68"/>
      <c r="BP240" s="68"/>
      <c r="BQ240" s="68"/>
      <c r="BR240" s="68"/>
    </row>
    <row r="241" spans="11:70">
      <c r="K241" s="68"/>
      <c r="L241" s="68"/>
      <c r="M241" s="68"/>
      <c r="N241" s="68"/>
      <c r="O241" s="68"/>
      <c r="P241" s="68"/>
      <c r="T241" s="68"/>
      <c r="U241" s="68"/>
      <c r="V241" s="68"/>
      <c r="W241" s="68"/>
      <c r="X241" s="68"/>
      <c r="Y241" s="68"/>
      <c r="AC241" s="68"/>
      <c r="AD241" s="68"/>
      <c r="AE241" s="68"/>
      <c r="AF241" s="68"/>
      <c r="AG241" s="68"/>
      <c r="AH241" s="68"/>
      <c r="AL241" s="68"/>
      <c r="AM241" s="68"/>
      <c r="AN241" s="68"/>
      <c r="AO241" s="68"/>
      <c r="AP241" s="68"/>
      <c r="AQ241" s="68"/>
      <c r="AU241" s="68"/>
      <c r="AV241" s="68"/>
      <c r="AW241" s="68"/>
      <c r="AX241" s="68"/>
      <c r="AY241" s="68"/>
      <c r="AZ241" s="68"/>
      <c r="BD241" s="68"/>
      <c r="BE241" s="68"/>
      <c r="BF241" s="68"/>
      <c r="BG241" s="68"/>
      <c r="BH241" s="68"/>
      <c r="BI241" s="68"/>
      <c r="BM241" s="68"/>
      <c r="BN241" s="68"/>
      <c r="BO241" s="68"/>
      <c r="BP241" s="68"/>
      <c r="BQ241" s="68"/>
      <c r="BR241" s="68"/>
    </row>
    <row r="242" spans="11:70">
      <c r="K242" s="68"/>
      <c r="L242" s="68"/>
      <c r="M242" s="68"/>
      <c r="N242" s="68"/>
      <c r="O242" s="68"/>
      <c r="P242" s="68"/>
      <c r="T242" s="68"/>
      <c r="U242" s="68"/>
      <c r="V242" s="68"/>
      <c r="W242" s="68"/>
      <c r="X242" s="68"/>
      <c r="Y242" s="68"/>
      <c r="AC242" s="68"/>
      <c r="AD242" s="68"/>
      <c r="AE242" s="68"/>
      <c r="AF242" s="68"/>
      <c r="AG242" s="68"/>
      <c r="AH242" s="68"/>
      <c r="AL242" s="68"/>
      <c r="AM242" s="68"/>
      <c r="AN242" s="68"/>
      <c r="AO242" s="68"/>
      <c r="AP242" s="68"/>
      <c r="AQ242" s="68"/>
      <c r="AU242" s="68"/>
      <c r="AV242" s="68"/>
      <c r="AW242" s="68"/>
      <c r="AX242" s="68"/>
      <c r="AY242" s="68"/>
      <c r="AZ242" s="68"/>
      <c r="BD242" s="68"/>
      <c r="BE242" s="68"/>
      <c r="BF242" s="68"/>
      <c r="BG242" s="68"/>
      <c r="BH242" s="68"/>
      <c r="BI242" s="68"/>
      <c r="BM242" s="68"/>
      <c r="BN242" s="68"/>
      <c r="BO242" s="68"/>
      <c r="BP242" s="68"/>
      <c r="BQ242" s="68"/>
      <c r="BR242" s="68"/>
    </row>
    <row r="243" spans="11:70">
      <c r="K243" s="69"/>
      <c r="L243" s="68"/>
      <c r="M243" s="68"/>
      <c r="N243" s="68"/>
      <c r="O243" s="68"/>
      <c r="P243" s="68"/>
      <c r="T243" s="68"/>
      <c r="U243" s="68"/>
      <c r="V243" s="68"/>
      <c r="W243" s="68"/>
      <c r="X243" s="68"/>
      <c r="Y243" s="68"/>
      <c r="AC243" s="68"/>
      <c r="AD243" s="68"/>
      <c r="AE243" s="68"/>
      <c r="AF243" s="68"/>
      <c r="AG243" s="68"/>
      <c r="AH243" s="68"/>
      <c r="AL243" s="68"/>
      <c r="AM243" s="68"/>
      <c r="AN243" s="68"/>
      <c r="AO243" s="68"/>
      <c r="AP243" s="68"/>
      <c r="AQ243" s="68"/>
      <c r="AU243" s="68"/>
      <c r="AV243" s="68"/>
      <c r="AW243" s="68"/>
      <c r="AX243" s="68"/>
      <c r="AY243" s="68"/>
      <c r="AZ243" s="68"/>
      <c r="BD243" s="68"/>
      <c r="BE243" s="68"/>
      <c r="BF243" s="68"/>
      <c r="BG243" s="68"/>
      <c r="BH243" s="68"/>
      <c r="BI243" s="68"/>
      <c r="BM243" s="68"/>
      <c r="BN243" s="68"/>
      <c r="BO243" s="68"/>
      <c r="BP243" s="68"/>
      <c r="BQ243" s="68"/>
      <c r="BR243" s="68"/>
    </row>
    <row r="244" spans="11:70">
      <c r="K244" s="68"/>
      <c r="L244" s="68"/>
      <c r="M244" s="68"/>
      <c r="N244" s="68"/>
      <c r="O244" s="68"/>
      <c r="P244" s="68"/>
      <c r="T244" s="68"/>
      <c r="U244" s="68"/>
      <c r="V244" s="68"/>
      <c r="W244" s="68"/>
      <c r="X244" s="68"/>
      <c r="Y244" s="68"/>
      <c r="AC244" s="68"/>
      <c r="AD244" s="68"/>
      <c r="AE244" s="68"/>
      <c r="AF244" s="68"/>
      <c r="AG244" s="68"/>
      <c r="AH244" s="68"/>
      <c r="AL244" s="68"/>
      <c r="AM244" s="68"/>
      <c r="AN244" s="68"/>
      <c r="AO244" s="68"/>
      <c r="AP244" s="68"/>
      <c r="AQ244" s="68"/>
      <c r="AU244" s="68"/>
      <c r="AV244" s="68"/>
      <c r="AW244" s="68"/>
      <c r="AX244" s="68"/>
      <c r="AY244" s="68"/>
      <c r="AZ244" s="68"/>
      <c r="BD244" s="68"/>
      <c r="BE244" s="68"/>
      <c r="BF244" s="68"/>
      <c r="BG244" s="68"/>
      <c r="BH244" s="68"/>
      <c r="BI244" s="68"/>
      <c r="BM244" s="68"/>
      <c r="BN244" s="68"/>
      <c r="BO244" s="68"/>
      <c r="BP244" s="68"/>
      <c r="BQ244" s="68"/>
      <c r="BR244" s="68"/>
    </row>
    <row r="245" spans="11:70">
      <c r="K245" s="68"/>
      <c r="L245" s="68"/>
      <c r="M245" s="68"/>
      <c r="N245" s="68"/>
      <c r="O245" s="68"/>
      <c r="P245" s="68"/>
      <c r="T245" s="68"/>
      <c r="U245" s="68"/>
      <c r="V245" s="68"/>
      <c r="W245" s="68"/>
      <c r="X245" s="68"/>
      <c r="Y245" s="68"/>
      <c r="AC245" s="68"/>
      <c r="AD245" s="68"/>
      <c r="AE245" s="68"/>
      <c r="AF245" s="68"/>
      <c r="AG245" s="68"/>
      <c r="AH245" s="68"/>
      <c r="AL245" s="68"/>
      <c r="AM245" s="68"/>
      <c r="AN245" s="68"/>
      <c r="AO245" s="68"/>
      <c r="AP245" s="68"/>
      <c r="AQ245" s="68"/>
      <c r="AU245" s="68"/>
      <c r="AV245" s="68"/>
      <c r="AW245" s="68"/>
      <c r="AX245" s="68"/>
      <c r="AY245" s="68"/>
      <c r="AZ245" s="68"/>
      <c r="BD245" s="68"/>
      <c r="BE245" s="68"/>
      <c r="BF245" s="68"/>
      <c r="BG245" s="68"/>
      <c r="BH245" s="68"/>
      <c r="BI245" s="68"/>
      <c r="BM245" s="68"/>
      <c r="BN245" s="68"/>
      <c r="BO245" s="68"/>
      <c r="BP245" s="68"/>
      <c r="BQ245" s="68"/>
      <c r="BR245" s="68"/>
    </row>
    <row r="246" spans="11:70">
      <c r="K246" s="68"/>
      <c r="L246" s="68"/>
      <c r="M246" s="68"/>
      <c r="N246" s="68"/>
      <c r="O246" s="68"/>
      <c r="P246" s="68"/>
      <c r="T246" s="68"/>
      <c r="U246" s="68"/>
      <c r="V246" s="68"/>
      <c r="W246" s="68"/>
      <c r="X246" s="68"/>
      <c r="Y246" s="68"/>
      <c r="AC246" s="68"/>
      <c r="AD246" s="68"/>
      <c r="AE246" s="68"/>
      <c r="AF246" s="68"/>
      <c r="AG246" s="68"/>
      <c r="AH246" s="68"/>
      <c r="AL246" s="68"/>
      <c r="AM246" s="68"/>
      <c r="AN246" s="68"/>
      <c r="AO246" s="68"/>
      <c r="AP246" s="68"/>
      <c r="AQ246" s="68"/>
      <c r="AU246" s="68"/>
      <c r="AV246" s="68"/>
      <c r="AW246" s="68"/>
      <c r="AX246" s="68"/>
      <c r="AY246" s="68"/>
      <c r="AZ246" s="68"/>
      <c r="BD246" s="68"/>
      <c r="BE246" s="68"/>
      <c r="BF246" s="68"/>
      <c r="BG246" s="68"/>
      <c r="BH246" s="68"/>
      <c r="BI246" s="68"/>
      <c r="BM246" s="68"/>
      <c r="BN246" s="68"/>
      <c r="BO246" s="68"/>
      <c r="BP246" s="68"/>
      <c r="BQ246" s="68"/>
      <c r="BR246" s="68"/>
    </row>
    <row r="247" spans="11:70">
      <c r="K247" s="69"/>
      <c r="L247" s="68"/>
      <c r="M247" s="68"/>
      <c r="N247" s="68"/>
      <c r="O247" s="68"/>
      <c r="P247" s="68"/>
      <c r="T247" s="68"/>
      <c r="U247" s="68"/>
      <c r="V247" s="68"/>
      <c r="W247" s="68"/>
      <c r="X247" s="68"/>
      <c r="Y247" s="68"/>
      <c r="AC247" s="68"/>
      <c r="AD247" s="68"/>
      <c r="AE247" s="68"/>
      <c r="AF247" s="68"/>
      <c r="AG247" s="68"/>
      <c r="AH247" s="68"/>
      <c r="AL247" s="68"/>
      <c r="AM247" s="68"/>
      <c r="AN247" s="68"/>
      <c r="AO247" s="68"/>
      <c r="AP247" s="68"/>
      <c r="AQ247" s="68"/>
      <c r="AU247" s="68"/>
      <c r="AV247" s="68"/>
      <c r="AW247" s="68"/>
      <c r="AX247" s="68"/>
      <c r="AY247" s="68"/>
      <c r="AZ247" s="68"/>
      <c r="BD247" s="68"/>
      <c r="BE247" s="68"/>
      <c r="BF247" s="68"/>
      <c r="BG247" s="68"/>
      <c r="BH247" s="68"/>
      <c r="BI247" s="68"/>
      <c r="BM247" s="68"/>
      <c r="BN247" s="68"/>
      <c r="BO247" s="68"/>
      <c r="BP247" s="68"/>
      <c r="BQ247" s="68"/>
      <c r="BR247" s="68"/>
    </row>
    <row r="248" spans="11:70">
      <c r="K248" s="68"/>
      <c r="L248" s="68"/>
      <c r="M248" s="68"/>
      <c r="N248" s="68"/>
      <c r="O248" s="68"/>
      <c r="P248" s="68"/>
      <c r="T248" s="68"/>
      <c r="U248" s="68"/>
      <c r="V248" s="68"/>
      <c r="W248" s="68"/>
      <c r="X248" s="68"/>
      <c r="Y248" s="68"/>
      <c r="AC248" s="68"/>
      <c r="AD248" s="68"/>
      <c r="AE248" s="68"/>
      <c r="AF248" s="68"/>
      <c r="AG248" s="68"/>
      <c r="AH248" s="68"/>
      <c r="AL248" s="68"/>
      <c r="AM248" s="68"/>
      <c r="AN248" s="68"/>
      <c r="AO248" s="68"/>
      <c r="AP248" s="68"/>
      <c r="AQ248" s="68"/>
      <c r="AU248" s="68"/>
      <c r="AV248" s="68"/>
      <c r="AW248" s="68"/>
      <c r="AX248" s="68"/>
      <c r="AY248" s="68"/>
      <c r="AZ248" s="68"/>
      <c r="BD248" s="68"/>
      <c r="BE248" s="68"/>
      <c r="BF248" s="68"/>
      <c r="BG248" s="68"/>
      <c r="BH248" s="68"/>
      <c r="BI248" s="68"/>
      <c r="BM248" s="68"/>
      <c r="BN248" s="68"/>
      <c r="BO248" s="68"/>
      <c r="BP248" s="68"/>
      <c r="BQ248" s="68"/>
      <c r="BR248" s="68"/>
    </row>
    <row r="249" spans="11:70">
      <c r="K249" s="68"/>
      <c r="L249" s="68"/>
      <c r="M249" s="68"/>
      <c r="N249" s="68"/>
      <c r="O249" s="68"/>
      <c r="P249" s="68"/>
      <c r="T249" s="68"/>
      <c r="U249" s="68"/>
      <c r="V249" s="68"/>
      <c r="W249" s="68"/>
      <c r="X249" s="68"/>
      <c r="Y249" s="68"/>
      <c r="AC249" s="68"/>
      <c r="AD249" s="68"/>
      <c r="AE249" s="68"/>
      <c r="AF249" s="68"/>
      <c r="AG249" s="68"/>
      <c r="AH249" s="68"/>
      <c r="AL249" s="68"/>
      <c r="AM249" s="68"/>
      <c r="AN249" s="68"/>
      <c r="AO249" s="68"/>
      <c r="AP249" s="68"/>
      <c r="AQ249" s="68"/>
      <c r="AU249" s="68"/>
      <c r="AV249" s="68"/>
      <c r="AW249" s="68"/>
      <c r="AX249" s="68"/>
      <c r="AY249" s="68"/>
      <c r="AZ249" s="68"/>
      <c r="BD249" s="68"/>
      <c r="BE249" s="68"/>
      <c r="BF249" s="68"/>
      <c r="BG249" s="68"/>
      <c r="BH249" s="68"/>
      <c r="BI249" s="68"/>
      <c r="BM249" s="68"/>
      <c r="BN249" s="68"/>
      <c r="BO249" s="68"/>
      <c r="BP249" s="68"/>
      <c r="BQ249" s="68"/>
      <c r="BR249" s="68"/>
    </row>
    <row r="250" spans="11:70">
      <c r="K250" s="68"/>
      <c r="L250" s="68"/>
      <c r="M250" s="68"/>
      <c r="N250" s="68"/>
      <c r="O250" s="68"/>
      <c r="P250" s="68"/>
      <c r="T250" s="68"/>
      <c r="U250" s="68"/>
      <c r="V250" s="68"/>
      <c r="W250" s="68"/>
      <c r="X250" s="68"/>
      <c r="Y250" s="68"/>
      <c r="AC250" s="68"/>
      <c r="AD250" s="68"/>
      <c r="AE250" s="68"/>
      <c r="AF250" s="68"/>
      <c r="AG250" s="68"/>
      <c r="AH250" s="68"/>
      <c r="AL250" s="68"/>
      <c r="AM250" s="68"/>
      <c r="AN250" s="68"/>
      <c r="AO250" s="68"/>
      <c r="AP250" s="68"/>
      <c r="AQ250" s="68"/>
      <c r="AU250" s="68"/>
      <c r="AV250" s="68"/>
      <c r="AW250" s="68"/>
      <c r="AX250" s="68"/>
      <c r="AY250" s="68"/>
      <c r="AZ250" s="68"/>
      <c r="BD250" s="68"/>
      <c r="BE250" s="68"/>
      <c r="BF250" s="68"/>
      <c r="BG250" s="68"/>
      <c r="BH250" s="68"/>
      <c r="BI250" s="68"/>
      <c r="BM250" s="68"/>
      <c r="BN250" s="68"/>
      <c r="BO250" s="68"/>
      <c r="BP250" s="68"/>
      <c r="BQ250" s="68"/>
      <c r="BR250" s="68"/>
    </row>
    <row r="251" spans="11:70">
      <c r="K251" s="69"/>
      <c r="L251" s="68"/>
      <c r="M251" s="68"/>
      <c r="N251" s="68"/>
      <c r="O251" s="68"/>
      <c r="P251" s="68"/>
      <c r="T251" s="68"/>
      <c r="U251" s="68"/>
      <c r="V251" s="68"/>
      <c r="W251" s="68"/>
      <c r="X251" s="68"/>
      <c r="Y251" s="68"/>
      <c r="AC251" s="68"/>
      <c r="AD251" s="68"/>
      <c r="AE251" s="68"/>
      <c r="AF251" s="68"/>
      <c r="AG251" s="68"/>
      <c r="AH251" s="68"/>
      <c r="AL251" s="68"/>
      <c r="AM251" s="68"/>
      <c r="AN251" s="68"/>
      <c r="AO251" s="68"/>
      <c r="AP251" s="68"/>
      <c r="AQ251" s="68"/>
      <c r="AU251" s="68"/>
      <c r="AV251" s="68"/>
      <c r="AW251" s="68"/>
      <c r="AX251" s="68"/>
      <c r="AY251" s="68"/>
      <c r="AZ251" s="68"/>
      <c r="BD251" s="68"/>
      <c r="BE251" s="68"/>
      <c r="BF251" s="68"/>
      <c r="BG251" s="68"/>
      <c r="BH251" s="68"/>
      <c r="BI251" s="68"/>
      <c r="BM251" s="68"/>
      <c r="BN251" s="68"/>
      <c r="BO251" s="68"/>
      <c r="BP251" s="68"/>
      <c r="BQ251" s="68"/>
      <c r="BR251" s="68"/>
    </row>
    <row r="252" spans="11:70">
      <c r="K252" s="68"/>
      <c r="L252" s="68"/>
      <c r="M252" s="68"/>
      <c r="N252" s="68"/>
      <c r="O252" s="68"/>
      <c r="P252" s="68"/>
      <c r="T252" s="68"/>
      <c r="U252" s="68"/>
      <c r="V252" s="68"/>
      <c r="W252" s="68"/>
      <c r="X252" s="68"/>
      <c r="Y252" s="68"/>
      <c r="AC252" s="68"/>
      <c r="AD252" s="68"/>
      <c r="AE252" s="68"/>
      <c r="AF252" s="68"/>
      <c r="AG252" s="68"/>
      <c r="AH252" s="68"/>
      <c r="AL252" s="68"/>
      <c r="AM252" s="68"/>
      <c r="AN252" s="68"/>
      <c r="AO252" s="68"/>
      <c r="AP252" s="68"/>
      <c r="AQ252" s="68"/>
      <c r="AU252" s="68"/>
      <c r="AV252" s="68"/>
      <c r="AW252" s="68"/>
      <c r="AX252" s="68"/>
      <c r="AY252" s="68"/>
      <c r="AZ252" s="68"/>
      <c r="BD252" s="68"/>
      <c r="BE252" s="68"/>
      <c r="BF252" s="68"/>
      <c r="BG252" s="68"/>
      <c r="BH252" s="68"/>
      <c r="BI252" s="68"/>
      <c r="BM252" s="68"/>
      <c r="BN252" s="68"/>
      <c r="BO252" s="68"/>
      <c r="BP252" s="68"/>
      <c r="BQ252" s="68"/>
      <c r="BR252" s="68"/>
    </row>
    <row r="253" spans="11:70">
      <c r="K253" s="68"/>
      <c r="L253" s="68"/>
      <c r="M253" s="68"/>
      <c r="N253" s="68"/>
      <c r="O253" s="68"/>
      <c r="P253" s="68"/>
      <c r="T253" s="68"/>
      <c r="U253" s="68"/>
      <c r="V253" s="68"/>
      <c r="W253" s="68"/>
      <c r="X253" s="68"/>
      <c r="Y253" s="68"/>
      <c r="AC253" s="68"/>
      <c r="AD253" s="68"/>
      <c r="AE253" s="68"/>
      <c r="AF253" s="68"/>
      <c r="AG253" s="68"/>
      <c r="AH253" s="68"/>
      <c r="AL253" s="68"/>
      <c r="AM253" s="68"/>
      <c r="AN253" s="68"/>
      <c r="AO253" s="68"/>
      <c r="AP253" s="68"/>
      <c r="AQ253" s="68"/>
      <c r="AU253" s="68"/>
      <c r="AV253" s="68"/>
      <c r="AW253" s="68"/>
      <c r="AX253" s="68"/>
      <c r="AY253" s="68"/>
      <c r="AZ253" s="68"/>
      <c r="BD253" s="68"/>
      <c r="BE253" s="68"/>
      <c r="BF253" s="68"/>
      <c r="BG253" s="68"/>
      <c r="BH253" s="68"/>
      <c r="BI253" s="68"/>
      <c r="BM253" s="68"/>
      <c r="BN253" s="68"/>
      <c r="BO253" s="68"/>
      <c r="BP253" s="68"/>
      <c r="BQ253" s="68"/>
      <c r="BR253" s="68"/>
    </row>
    <row r="254" spans="11:70">
      <c r="K254" s="68"/>
      <c r="L254" s="68"/>
      <c r="M254" s="68"/>
      <c r="N254" s="68"/>
      <c r="O254" s="68"/>
      <c r="P254" s="68"/>
      <c r="T254" s="68"/>
      <c r="U254" s="68"/>
      <c r="V254" s="68"/>
      <c r="W254" s="68"/>
      <c r="X254" s="68"/>
      <c r="Y254" s="68"/>
      <c r="AC254" s="68"/>
      <c r="AD254" s="68"/>
      <c r="AE254" s="68"/>
      <c r="AF254" s="68"/>
      <c r="AG254" s="68"/>
      <c r="AH254" s="68"/>
      <c r="AL254" s="68"/>
      <c r="AM254" s="68"/>
      <c r="AN254" s="68"/>
      <c r="AO254" s="68"/>
      <c r="AP254" s="68"/>
      <c r="AQ254" s="68"/>
      <c r="AU254" s="68"/>
      <c r="AV254" s="68"/>
      <c r="AW254" s="68"/>
      <c r="AX254" s="68"/>
      <c r="AY254" s="68"/>
      <c r="AZ254" s="68"/>
      <c r="BD254" s="68"/>
      <c r="BE254" s="68"/>
      <c r="BF254" s="68"/>
      <c r="BG254" s="68"/>
      <c r="BH254" s="68"/>
      <c r="BI254" s="68"/>
      <c r="BM254" s="68"/>
      <c r="BN254" s="68"/>
      <c r="BO254" s="68"/>
      <c r="BP254" s="68"/>
      <c r="BQ254" s="68"/>
      <c r="BR254" s="68"/>
    </row>
    <row r="255" spans="11:70">
      <c r="K255" s="69"/>
      <c r="L255" s="68"/>
      <c r="M255" s="68"/>
      <c r="N255" s="68"/>
      <c r="O255" s="68"/>
      <c r="P255" s="68"/>
      <c r="T255" s="68"/>
      <c r="U255" s="68"/>
      <c r="V255" s="68"/>
      <c r="W255" s="68"/>
      <c r="X255" s="68"/>
      <c r="Y255" s="68"/>
      <c r="AC255" s="68"/>
      <c r="AD255" s="68"/>
      <c r="AE255" s="68"/>
      <c r="AF255" s="68"/>
      <c r="AG255" s="68"/>
      <c r="AH255" s="68"/>
      <c r="AL255" s="68"/>
      <c r="AM255" s="68"/>
      <c r="AN255" s="68"/>
      <c r="AO255" s="68"/>
      <c r="AP255" s="68"/>
      <c r="AQ255" s="68"/>
      <c r="AU255" s="68"/>
      <c r="AV255" s="68"/>
      <c r="AW255" s="68"/>
      <c r="AX255" s="68"/>
      <c r="AY255" s="68"/>
      <c r="AZ255" s="68"/>
      <c r="BD255" s="68"/>
      <c r="BE255" s="68"/>
      <c r="BF255" s="68"/>
      <c r="BG255" s="68"/>
      <c r="BH255" s="68"/>
      <c r="BI255" s="68"/>
      <c r="BM255" s="68"/>
      <c r="BN255" s="68"/>
      <c r="BO255" s="68"/>
      <c r="BP255" s="68"/>
      <c r="BQ255" s="68"/>
      <c r="BR255" s="68"/>
    </row>
    <row r="256" spans="11:70">
      <c r="K256" s="68"/>
      <c r="L256" s="68"/>
      <c r="M256" s="68"/>
      <c r="N256" s="68"/>
      <c r="O256" s="68"/>
      <c r="P256" s="68"/>
      <c r="T256" s="68"/>
      <c r="U256" s="68"/>
      <c r="V256" s="68"/>
      <c r="W256" s="68"/>
      <c r="X256" s="68"/>
      <c r="Y256" s="68"/>
      <c r="AC256" s="68"/>
      <c r="AD256" s="68"/>
      <c r="AE256" s="68"/>
      <c r="AF256" s="68"/>
      <c r="AG256" s="68"/>
      <c r="AH256" s="68"/>
      <c r="AL256" s="68"/>
      <c r="AM256" s="68"/>
      <c r="AN256" s="68"/>
      <c r="AO256" s="68"/>
      <c r="AP256" s="68"/>
      <c r="AQ256" s="68"/>
      <c r="AU256" s="68"/>
      <c r="AV256" s="68"/>
      <c r="AW256" s="68"/>
      <c r="AX256" s="68"/>
      <c r="AY256" s="68"/>
      <c r="AZ256" s="68"/>
      <c r="BD256" s="68"/>
      <c r="BE256" s="68"/>
      <c r="BF256" s="68"/>
      <c r="BG256" s="68"/>
      <c r="BH256" s="68"/>
      <c r="BI256" s="68"/>
      <c r="BM256" s="68"/>
      <c r="BN256" s="68"/>
      <c r="BO256" s="68"/>
      <c r="BP256" s="68"/>
      <c r="BQ256" s="68"/>
      <c r="BR256" s="68"/>
    </row>
    <row r="257" spans="11:70">
      <c r="K257" s="68"/>
      <c r="L257" s="68"/>
      <c r="M257" s="68"/>
      <c r="N257" s="68"/>
      <c r="O257" s="68"/>
      <c r="P257" s="68"/>
      <c r="T257" s="68"/>
      <c r="U257" s="68"/>
      <c r="V257" s="68"/>
      <c r="W257" s="68"/>
      <c r="X257" s="68"/>
      <c r="Y257" s="68"/>
      <c r="AC257" s="68"/>
      <c r="AD257" s="68"/>
      <c r="AE257" s="68"/>
      <c r="AF257" s="68"/>
      <c r="AG257" s="68"/>
      <c r="AH257" s="68"/>
      <c r="AL257" s="68"/>
      <c r="AM257" s="68"/>
      <c r="AN257" s="68"/>
      <c r="AO257" s="68"/>
      <c r="AP257" s="68"/>
      <c r="AQ257" s="68"/>
      <c r="AU257" s="68"/>
      <c r="AV257" s="68"/>
      <c r="AW257" s="68"/>
      <c r="AX257" s="68"/>
      <c r="AY257" s="68"/>
      <c r="AZ257" s="68"/>
      <c r="BD257" s="68"/>
      <c r="BE257" s="68"/>
      <c r="BF257" s="68"/>
      <c r="BG257" s="68"/>
      <c r="BH257" s="68"/>
      <c r="BI257" s="68"/>
      <c r="BM257" s="68"/>
      <c r="BN257" s="68"/>
      <c r="BO257" s="68"/>
      <c r="BP257" s="68"/>
      <c r="BQ257" s="68"/>
      <c r="BR257" s="68"/>
    </row>
    <row r="258" spans="11:70">
      <c r="K258" s="68"/>
      <c r="L258" s="68"/>
      <c r="M258" s="68"/>
      <c r="N258" s="68"/>
      <c r="O258" s="68"/>
      <c r="P258" s="68"/>
      <c r="T258" s="68"/>
      <c r="U258" s="68"/>
      <c r="V258" s="68"/>
      <c r="W258" s="68"/>
      <c r="X258" s="68"/>
      <c r="Y258" s="68"/>
      <c r="AC258" s="68"/>
      <c r="AD258" s="68"/>
      <c r="AE258" s="68"/>
      <c r="AF258" s="68"/>
      <c r="AG258" s="68"/>
      <c r="AH258" s="68"/>
      <c r="AL258" s="68"/>
      <c r="AM258" s="68"/>
      <c r="AN258" s="68"/>
      <c r="AO258" s="68"/>
      <c r="AP258" s="68"/>
      <c r="AQ258" s="68"/>
      <c r="AU258" s="68"/>
      <c r="AV258" s="68"/>
      <c r="AW258" s="68"/>
      <c r="AX258" s="68"/>
      <c r="AY258" s="68"/>
      <c r="AZ258" s="68"/>
      <c r="BD258" s="68"/>
      <c r="BE258" s="68"/>
      <c r="BF258" s="68"/>
      <c r="BG258" s="68"/>
      <c r="BH258" s="68"/>
      <c r="BI258" s="68"/>
      <c r="BM258" s="68"/>
      <c r="BN258" s="68"/>
      <c r="BO258" s="68"/>
      <c r="BP258" s="68"/>
      <c r="BQ258" s="68"/>
      <c r="BR258" s="68"/>
    </row>
    <row r="259" spans="11:70">
      <c r="K259" s="69"/>
      <c r="L259" s="68"/>
      <c r="M259" s="68"/>
      <c r="N259" s="68"/>
      <c r="O259" s="68"/>
      <c r="P259" s="68"/>
      <c r="T259" s="68"/>
      <c r="U259" s="68"/>
      <c r="V259" s="68"/>
      <c r="W259" s="68"/>
      <c r="X259" s="68"/>
      <c r="Y259" s="68"/>
      <c r="AC259" s="68"/>
      <c r="AD259" s="68"/>
      <c r="AE259" s="68"/>
      <c r="AF259" s="68"/>
      <c r="AG259" s="68"/>
      <c r="AH259" s="68"/>
      <c r="AL259" s="68"/>
      <c r="AM259" s="68"/>
      <c r="AN259" s="68"/>
      <c r="AO259" s="68"/>
      <c r="AP259" s="68"/>
      <c r="AQ259" s="68"/>
      <c r="AU259" s="68"/>
      <c r="AV259" s="68"/>
      <c r="AW259" s="68"/>
      <c r="AX259" s="68"/>
      <c r="AY259" s="68"/>
      <c r="AZ259" s="68"/>
      <c r="BD259" s="68"/>
      <c r="BE259" s="68"/>
      <c r="BF259" s="68"/>
      <c r="BG259" s="68"/>
      <c r="BH259" s="68"/>
      <c r="BI259" s="68"/>
      <c r="BM259" s="68"/>
      <c r="BN259" s="68"/>
      <c r="BO259" s="68"/>
      <c r="BP259" s="68"/>
      <c r="BQ259" s="68"/>
      <c r="BR259" s="68"/>
    </row>
    <row r="260" spans="11:70">
      <c r="K260" s="68"/>
      <c r="L260" s="68"/>
      <c r="M260" s="68"/>
      <c r="N260" s="68"/>
      <c r="O260" s="68"/>
      <c r="P260" s="68"/>
      <c r="T260" s="68"/>
      <c r="U260" s="68"/>
      <c r="V260" s="68"/>
      <c r="W260" s="68"/>
      <c r="X260" s="68"/>
      <c r="Y260" s="68"/>
      <c r="AC260" s="68"/>
      <c r="AD260" s="68"/>
      <c r="AE260" s="68"/>
      <c r="AF260" s="68"/>
      <c r="AG260" s="68"/>
      <c r="AH260" s="68"/>
      <c r="AL260" s="68"/>
      <c r="AM260" s="68"/>
      <c r="AN260" s="68"/>
      <c r="AO260" s="68"/>
      <c r="AP260" s="68"/>
      <c r="AQ260" s="68"/>
      <c r="AU260" s="68"/>
      <c r="AV260" s="68"/>
      <c r="AW260" s="68"/>
      <c r="AX260" s="68"/>
      <c r="AY260" s="68"/>
      <c r="AZ260" s="68"/>
      <c r="BD260" s="68"/>
      <c r="BE260" s="68"/>
      <c r="BF260" s="68"/>
      <c r="BG260" s="68"/>
      <c r="BH260" s="68"/>
      <c r="BI260" s="68"/>
      <c r="BM260" s="68"/>
      <c r="BN260" s="68"/>
      <c r="BO260" s="68"/>
      <c r="BP260" s="68"/>
      <c r="BQ260" s="68"/>
      <c r="BR260" s="68"/>
    </row>
    <row r="261" spans="11:70">
      <c r="K261" s="68"/>
      <c r="L261" s="68"/>
      <c r="M261" s="68"/>
      <c r="N261" s="68"/>
      <c r="O261" s="68"/>
      <c r="P261" s="68"/>
      <c r="T261" s="68"/>
      <c r="U261" s="68"/>
      <c r="V261" s="68"/>
      <c r="W261" s="68"/>
      <c r="X261" s="68"/>
      <c r="Y261" s="68"/>
      <c r="AC261" s="68"/>
      <c r="AD261" s="68"/>
      <c r="AE261" s="68"/>
      <c r="AF261" s="68"/>
      <c r="AG261" s="68"/>
      <c r="AH261" s="68"/>
      <c r="AL261" s="68"/>
      <c r="AM261" s="68"/>
      <c r="AN261" s="68"/>
      <c r="AO261" s="68"/>
      <c r="AP261" s="68"/>
      <c r="AQ261" s="68"/>
      <c r="AU261" s="68"/>
      <c r="AV261" s="68"/>
      <c r="AW261" s="68"/>
      <c r="AX261" s="68"/>
      <c r="AY261" s="68"/>
      <c r="AZ261" s="68"/>
      <c r="BD261" s="68"/>
      <c r="BE261" s="68"/>
      <c r="BF261" s="68"/>
      <c r="BG261" s="68"/>
      <c r="BH261" s="68"/>
      <c r="BI261" s="68"/>
      <c r="BM261" s="68"/>
      <c r="BN261" s="68"/>
      <c r="BO261" s="68"/>
      <c r="BP261" s="68"/>
      <c r="BQ261" s="68"/>
      <c r="BR261" s="68"/>
    </row>
    <row r="262" spans="11:70">
      <c r="K262" s="68"/>
      <c r="L262" s="68"/>
      <c r="M262" s="68"/>
      <c r="N262" s="68"/>
      <c r="O262" s="68"/>
      <c r="P262" s="68"/>
      <c r="T262" s="68"/>
      <c r="U262" s="68"/>
      <c r="V262" s="68"/>
      <c r="W262" s="68"/>
      <c r="X262" s="68"/>
      <c r="Y262" s="68"/>
      <c r="AC262" s="68"/>
      <c r="AD262" s="68"/>
      <c r="AE262" s="68"/>
      <c r="AF262" s="68"/>
      <c r="AG262" s="68"/>
      <c r="AH262" s="68"/>
      <c r="AL262" s="68"/>
      <c r="AM262" s="68"/>
      <c r="AN262" s="68"/>
      <c r="AO262" s="68"/>
      <c r="AP262" s="68"/>
      <c r="AQ262" s="68"/>
      <c r="AU262" s="68"/>
      <c r="AV262" s="68"/>
      <c r="AW262" s="68"/>
      <c r="AX262" s="68"/>
      <c r="AY262" s="68"/>
      <c r="AZ262" s="68"/>
      <c r="BD262" s="68"/>
      <c r="BE262" s="68"/>
      <c r="BF262" s="68"/>
      <c r="BG262" s="68"/>
      <c r="BH262" s="68"/>
      <c r="BI262" s="68"/>
      <c r="BM262" s="68"/>
      <c r="BN262" s="68"/>
      <c r="BO262" s="68"/>
      <c r="BP262" s="68"/>
      <c r="BQ262" s="68"/>
      <c r="BR262" s="68"/>
    </row>
    <row r="263" spans="11:70">
      <c r="K263" s="69"/>
      <c r="L263" s="68"/>
      <c r="M263" s="68"/>
      <c r="N263" s="68"/>
      <c r="O263" s="68"/>
      <c r="P263" s="68"/>
      <c r="T263" s="68"/>
      <c r="U263" s="68"/>
      <c r="V263" s="68"/>
      <c r="W263" s="68"/>
      <c r="X263" s="68"/>
      <c r="Y263" s="68"/>
      <c r="AC263" s="68"/>
      <c r="AD263" s="68"/>
      <c r="AE263" s="68"/>
      <c r="AF263" s="68"/>
      <c r="AG263" s="68"/>
      <c r="AH263" s="68"/>
      <c r="AL263" s="68"/>
      <c r="AM263" s="68"/>
      <c r="AN263" s="68"/>
      <c r="AO263" s="68"/>
      <c r="AP263" s="68"/>
      <c r="AQ263" s="68"/>
      <c r="AU263" s="68"/>
      <c r="AV263" s="68"/>
      <c r="AW263" s="68"/>
      <c r="AX263" s="68"/>
      <c r="AY263" s="68"/>
      <c r="AZ263" s="68"/>
      <c r="BD263" s="68"/>
      <c r="BE263" s="68"/>
      <c r="BF263" s="68"/>
      <c r="BG263" s="68"/>
      <c r="BH263" s="68"/>
      <c r="BI263" s="68"/>
      <c r="BM263" s="68"/>
      <c r="BN263" s="68"/>
      <c r="BO263" s="68"/>
      <c r="BP263" s="68"/>
      <c r="BQ263" s="68"/>
      <c r="BR263" s="68"/>
    </row>
    <row r="264" spans="11:70">
      <c r="K264" s="68"/>
      <c r="L264" s="68"/>
      <c r="M264" s="68"/>
      <c r="N264" s="68"/>
      <c r="O264" s="68"/>
      <c r="P264" s="68"/>
      <c r="T264" s="68"/>
      <c r="U264" s="68"/>
      <c r="V264" s="68"/>
      <c r="W264" s="68"/>
      <c r="X264" s="68"/>
      <c r="Y264" s="68"/>
      <c r="AC264" s="68"/>
      <c r="AD264" s="68"/>
      <c r="AE264" s="68"/>
      <c r="AF264" s="68"/>
      <c r="AG264" s="68"/>
      <c r="AH264" s="68"/>
      <c r="AL264" s="68"/>
      <c r="AM264" s="68"/>
      <c r="AN264" s="68"/>
      <c r="AO264" s="68"/>
      <c r="AP264" s="68"/>
      <c r="AQ264" s="68"/>
      <c r="AU264" s="68"/>
      <c r="AV264" s="68"/>
      <c r="AW264" s="68"/>
      <c r="AX264" s="68"/>
      <c r="AY264" s="68"/>
      <c r="AZ264" s="68"/>
      <c r="BD264" s="68"/>
      <c r="BE264" s="68"/>
      <c r="BF264" s="68"/>
      <c r="BG264" s="68"/>
      <c r="BH264" s="68"/>
      <c r="BI264" s="68"/>
      <c r="BM264" s="68"/>
      <c r="BN264" s="68"/>
      <c r="BO264" s="68"/>
      <c r="BP264" s="68"/>
      <c r="BQ264" s="68"/>
      <c r="BR264" s="68"/>
    </row>
    <row r="265" spans="11:70">
      <c r="K265" s="68"/>
      <c r="L265" s="68"/>
      <c r="M265" s="68"/>
      <c r="N265" s="68"/>
      <c r="O265" s="68"/>
      <c r="P265" s="68"/>
      <c r="T265" s="68"/>
      <c r="U265" s="68"/>
      <c r="V265" s="68"/>
      <c r="W265" s="68"/>
      <c r="X265" s="68"/>
      <c r="Y265" s="68"/>
      <c r="AC265" s="68"/>
      <c r="AD265" s="68"/>
      <c r="AE265" s="68"/>
      <c r="AF265" s="68"/>
      <c r="AG265" s="68"/>
      <c r="AH265" s="68"/>
      <c r="AL265" s="68"/>
      <c r="AM265" s="68"/>
      <c r="AN265" s="68"/>
      <c r="AO265" s="68"/>
      <c r="AP265" s="68"/>
      <c r="AQ265" s="68"/>
      <c r="AU265" s="68"/>
      <c r="AV265" s="68"/>
      <c r="AW265" s="68"/>
      <c r="AX265" s="68"/>
      <c r="AY265" s="68"/>
      <c r="AZ265" s="68"/>
      <c r="BD265" s="68"/>
      <c r="BE265" s="68"/>
      <c r="BF265" s="68"/>
      <c r="BG265" s="68"/>
      <c r="BH265" s="68"/>
      <c r="BI265" s="68"/>
      <c r="BM265" s="68"/>
      <c r="BN265" s="68"/>
      <c r="BO265" s="68"/>
      <c r="BP265" s="68"/>
      <c r="BQ265" s="68"/>
      <c r="BR265" s="68"/>
    </row>
    <row r="266" spans="11:70">
      <c r="K266" s="68"/>
      <c r="L266" s="68"/>
      <c r="M266" s="68"/>
      <c r="N266" s="68"/>
      <c r="O266" s="68"/>
      <c r="P266" s="68"/>
      <c r="T266" s="68"/>
      <c r="U266" s="68"/>
      <c r="V266" s="68"/>
      <c r="W266" s="68"/>
      <c r="X266" s="68"/>
      <c r="Y266" s="68"/>
      <c r="AC266" s="68"/>
      <c r="AD266" s="68"/>
      <c r="AE266" s="68"/>
      <c r="AF266" s="68"/>
      <c r="AG266" s="68"/>
      <c r="AH266" s="68"/>
      <c r="AL266" s="68"/>
      <c r="AM266" s="68"/>
      <c r="AN266" s="68"/>
      <c r="AO266" s="68"/>
      <c r="AP266" s="68"/>
      <c r="AQ266" s="68"/>
      <c r="AU266" s="68"/>
      <c r="AV266" s="68"/>
      <c r="AW266" s="68"/>
      <c r="AX266" s="68"/>
      <c r="AY266" s="68"/>
      <c r="AZ266" s="68"/>
      <c r="BD266" s="68"/>
      <c r="BE266" s="68"/>
      <c r="BF266" s="68"/>
      <c r="BG266" s="68"/>
      <c r="BH266" s="68"/>
      <c r="BI266" s="68"/>
      <c r="BM266" s="68"/>
      <c r="BN266" s="68"/>
      <c r="BO266" s="68"/>
      <c r="BP266" s="68"/>
      <c r="BQ266" s="68"/>
      <c r="BR266" s="68"/>
    </row>
    <row r="267" spans="11:70">
      <c r="K267" s="69"/>
      <c r="L267" s="68"/>
      <c r="M267" s="68"/>
      <c r="N267" s="68"/>
      <c r="O267" s="68"/>
      <c r="P267" s="68"/>
      <c r="T267" s="68"/>
      <c r="U267" s="68"/>
      <c r="V267" s="68"/>
      <c r="W267" s="68"/>
      <c r="X267" s="68"/>
      <c r="Y267" s="68"/>
      <c r="AC267" s="68"/>
      <c r="AD267" s="68"/>
      <c r="AE267" s="68"/>
      <c r="AF267" s="68"/>
      <c r="AG267" s="68"/>
      <c r="AH267" s="68"/>
      <c r="AL267" s="68"/>
      <c r="AM267" s="68"/>
      <c r="AN267" s="68"/>
      <c r="AO267" s="68"/>
      <c r="AP267" s="68"/>
      <c r="AQ267" s="68"/>
      <c r="AU267" s="68"/>
      <c r="AV267" s="68"/>
      <c r="AW267" s="68"/>
      <c r="AX267" s="68"/>
      <c r="AY267" s="68"/>
      <c r="AZ267" s="68"/>
      <c r="BD267" s="68"/>
      <c r="BE267" s="68"/>
      <c r="BF267" s="68"/>
      <c r="BG267" s="68"/>
      <c r="BH267" s="68"/>
      <c r="BI267" s="68"/>
      <c r="BM267" s="68"/>
      <c r="BN267" s="68"/>
      <c r="BO267" s="68"/>
      <c r="BP267" s="68"/>
      <c r="BQ267" s="68"/>
      <c r="BR267" s="68"/>
    </row>
    <row r="268" spans="11:70">
      <c r="K268" s="68"/>
      <c r="L268" s="68"/>
      <c r="M268" s="68"/>
      <c r="N268" s="68"/>
      <c r="O268" s="68"/>
      <c r="P268" s="68"/>
      <c r="T268" s="68"/>
      <c r="U268" s="68"/>
      <c r="V268" s="68"/>
      <c r="W268" s="68"/>
      <c r="X268" s="68"/>
      <c r="Y268" s="68"/>
      <c r="AC268" s="68"/>
      <c r="AD268" s="68"/>
      <c r="AE268" s="68"/>
      <c r="AF268" s="68"/>
      <c r="AG268" s="68"/>
      <c r="AH268" s="68"/>
      <c r="AL268" s="68"/>
      <c r="AM268" s="68"/>
      <c r="AN268" s="68"/>
      <c r="AO268" s="68"/>
      <c r="AP268" s="68"/>
      <c r="AQ268" s="68"/>
      <c r="AU268" s="68"/>
      <c r="AV268" s="68"/>
      <c r="AW268" s="68"/>
      <c r="AX268" s="68"/>
      <c r="AY268" s="68"/>
      <c r="AZ268" s="68"/>
      <c r="BD268" s="68"/>
      <c r="BE268" s="68"/>
      <c r="BF268" s="68"/>
      <c r="BG268" s="68"/>
      <c r="BH268" s="68"/>
      <c r="BI268" s="68"/>
      <c r="BM268" s="68"/>
      <c r="BN268" s="68"/>
      <c r="BO268" s="68"/>
      <c r="BP268" s="68"/>
      <c r="BQ268" s="68"/>
      <c r="BR268" s="68"/>
    </row>
    <row r="269" spans="11:70">
      <c r="K269" s="68"/>
      <c r="L269" s="68"/>
      <c r="M269" s="68"/>
      <c r="N269" s="68"/>
      <c r="O269" s="68"/>
      <c r="P269" s="68"/>
      <c r="T269" s="68"/>
      <c r="U269" s="68"/>
      <c r="V269" s="68"/>
      <c r="W269" s="68"/>
      <c r="X269" s="68"/>
      <c r="Y269" s="68"/>
      <c r="AC269" s="68"/>
      <c r="AD269" s="68"/>
      <c r="AE269" s="68"/>
      <c r="AF269" s="68"/>
      <c r="AG269" s="68"/>
      <c r="AH269" s="68"/>
      <c r="AL269" s="68"/>
      <c r="AM269" s="68"/>
      <c r="AN269" s="68"/>
      <c r="AO269" s="68"/>
      <c r="AP269" s="68"/>
      <c r="AQ269" s="68"/>
      <c r="AU269" s="68"/>
      <c r="AV269" s="68"/>
      <c r="AW269" s="68"/>
      <c r="AX269" s="68"/>
      <c r="AY269" s="68"/>
      <c r="AZ269" s="68"/>
      <c r="BD269" s="68"/>
      <c r="BE269" s="68"/>
      <c r="BF269" s="68"/>
      <c r="BG269" s="68"/>
      <c r="BH269" s="68"/>
      <c r="BI269" s="68"/>
      <c r="BM269" s="68"/>
      <c r="BN269" s="68"/>
      <c r="BO269" s="68"/>
      <c r="BP269" s="68"/>
      <c r="BQ269" s="68"/>
      <c r="BR269" s="68"/>
    </row>
    <row r="270" spans="11:70">
      <c r="K270" s="68"/>
      <c r="L270" s="68"/>
      <c r="M270" s="68"/>
      <c r="N270" s="68"/>
      <c r="O270" s="68"/>
      <c r="P270" s="68"/>
      <c r="T270" s="68"/>
      <c r="U270" s="68"/>
      <c r="V270" s="68"/>
      <c r="W270" s="68"/>
      <c r="X270" s="68"/>
      <c r="Y270" s="68"/>
      <c r="AC270" s="68"/>
      <c r="AD270" s="68"/>
      <c r="AE270" s="68"/>
      <c r="AF270" s="68"/>
      <c r="AG270" s="68"/>
      <c r="AH270" s="68"/>
      <c r="AL270" s="68"/>
      <c r="AM270" s="68"/>
      <c r="AN270" s="68"/>
      <c r="AO270" s="68"/>
      <c r="AP270" s="68"/>
      <c r="AQ270" s="68"/>
      <c r="AU270" s="68"/>
      <c r="AV270" s="68"/>
      <c r="AW270" s="68"/>
      <c r="AX270" s="68"/>
      <c r="AY270" s="68"/>
      <c r="AZ270" s="68"/>
      <c r="BD270" s="68"/>
      <c r="BE270" s="68"/>
      <c r="BF270" s="68"/>
      <c r="BG270" s="68"/>
      <c r="BH270" s="68"/>
      <c r="BI270" s="68"/>
      <c r="BM270" s="68"/>
      <c r="BN270" s="68"/>
      <c r="BO270" s="68"/>
      <c r="BP270" s="68"/>
      <c r="BQ270" s="68"/>
      <c r="BR270" s="68"/>
    </row>
    <row r="271" spans="11:70">
      <c r="K271" s="69"/>
      <c r="L271" s="68"/>
      <c r="M271" s="68"/>
      <c r="N271" s="68"/>
      <c r="O271" s="68"/>
      <c r="P271" s="68"/>
      <c r="T271" s="68"/>
      <c r="U271" s="68"/>
      <c r="V271" s="68"/>
      <c r="W271" s="68"/>
      <c r="X271" s="68"/>
      <c r="Y271" s="68"/>
      <c r="AC271" s="68"/>
      <c r="AD271" s="68"/>
      <c r="AE271" s="68"/>
      <c r="AF271" s="68"/>
      <c r="AG271" s="68"/>
      <c r="AH271" s="68"/>
      <c r="AL271" s="68"/>
      <c r="AM271" s="68"/>
      <c r="AN271" s="68"/>
      <c r="AO271" s="68"/>
      <c r="AP271" s="68"/>
      <c r="AQ271" s="68"/>
      <c r="AU271" s="68"/>
      <c r="AV271" s="68"/>
      <c r="AW271" s="68"/>
      <c r="AX271" s="68"/>
      <c r="AY271" s="68"/>
      <c r="AZ271" s="68"/>
      <c r="BD271" s="68"/>
      <c r="BE271" s="68"/>
      <c r="BF271" s="68"/>
      <c r="BG271" s="68"/>
      <c r="BH271" s="68"/>
      <c r="BI271" s="68"/>
      <c r="BM271" s="68"/>
      <c r="BN271" s="68"/>
      <c r="BO271" s="68"/>
      <c r="BP271" s="68"/>
      <c r="BQ271" s="68"/>
      <c r="BR271" s="68"/>
    </row>
    <row r="272" spans="11:70">
      <c r="K272" s="68"/>
      <c r="L272" s="68"/>
      <c r="M272" s="68"/>
      <c r="N272" s="68"/>
      <c r="O272" s="68"/>
      <c r="P272" s="68"/>
      <c r="T272" s="68"/>
      <c r="U272" s="68"/>
      <c r="V272" s="68"/>
      <c r="W272" s="68"/>
      <c r="X272" s="68"/>
      <c r="Y272" s="68"/>
      <c r="AC272" s="68"/>
      <c r="AD272" s="68"/>
      <c r="AE272" s="68"/>
      <c r="AF272" s="68"/>
      <c r="AG272" s="68"/>
      <c r="AH272" s="68"/>
      <c r="AL272" s="68"/>
      <c r="AM272" s="68"/>
      <c r="AN272" s="68"/>
      <c r="AO272" s="68"/>
      <c r="AP272" s="68"/>
      <c r="AQ272" s="68"/>
      <c r="AU272" s="68"/>
      <c r="AV272" s="68"/>
      <c r="AW272" s="68"/>
      <c r="AX272" s="68"/>
      <c r="AY272" s="68"/>
      <c r="AZ272" s="68"/>
      <c r="BD272" s="68"/>
      <c r="BE272" s="68"/>
      <c r="BF272" s="68"/>
      <c r="BG272" s="68"/>
      <c r="BH272" s="68"/>
      <c r="BI272" s="68"/>
      <c r="BM272" s="68"/>
      <c r="BN272" s="68"/>
      <c r="BO272" s="68"/>
      <c r="BP272" s="68"/>
      <c r="BQ272" s="68"/>
      <c r="BR272" s="68"/>
    </row>
    <row r="273" spans="11:70">
      <c r="K273" s="68"/>
      <c r="L273" s="68"/>
      <c r="M273" s="68"/>
      <c r="N273" s="68"/>
      <c r="O273" s="68"/>
      <c r="P273" s="68"/>
      <c r="T273" s="68"/>
      <c r="U273" s="68"/>
      <c r="V273" s="68"/>
      <c r="W273" s="68"/>
      <c r="X273" s="68"/>
      <c r="Y273" s="68"/>
      <c r="AC273" s="68"/>
      <c r="AD273" s="68"/>
      <c r="AE273" s="68"/>
      <c r="AF273" s="68"/>
      <c r="AG273" s="68"/>
      <c r="AH273" s="68"/>
      <c r="AL273" s="68"/>
      <c r="AM273" s="68"/>
      <c r="AN273" s="68"/>
      <c r="AO273" s="68"/>
      <c r="AP273" s="68"/>
      <c r="AQ273" s="68"/>
      <c r="AU273" s="68"/>
      <c r="AV273" s="68"/>
      <c r="AW273" s="68"/>
      <c r="AX273" s="68"/>
      <c r="AY273" s="68"/>
      <c r="AZ273" s="68"/>
      <c r="BD273" s="68"/>
      <c r="BE273" s="68"/>
      <c r="BF273" s="68"/>
      <c r="BG273" s="68"/>
      <c r="BH273" s="68"/>
      <c r="BI273" s="68"/>
      <c r="BM273" s="68"/>
      <c r="BN273" s="68"/>
      <c r="BO273" s="68"/>
      <c r="BP273" s="68"/>
      <c r="BQ273" s="68"/>
      <c r="BR273" s="68"/>
    </row>
    <row r="274" spans="11:70">
      <c r="K274" s="68"/>
      <c r="L274" s="68"/>
      <c r="M274" s="68"/>
      <c r="N274" s="68"/>
      <c r="O274" s="68"/>
      <c r="P274" s="68"/>
      <c r="T274" s="68"/>
      <c r="U274" s="68"/>
      <c r="V274" s="68"/>
      <c r="W274" s="68"/>
      <c r="X274" s="68"/>
      <c r="Y274" s="68"/>
      <c r="AC274" s="68"/>
      <c r="AD274" s="68"/>
      <c r="AE274" s="68"/>
      <c r="AF274" s="68"/>
      <c r="AG274" s="68"/>
      <c r="AH274" s="68"/>
      <c r="AL274" s="68"/>
      <c r="AM274" s="68"/>
      <c r="AN274" s="68"/>
      <c r="AO274" s="68"/>
      <c r="AP274" s="68"/>
      <c r="AQ274" s="68"/>
      <c r="AU274" s="68"/>
      <c r="AV274" s="68"/>
      <c r="AW274" s="68"/>
      <c r="AX274" s="68"/>
      <c r="AY274" s="68"/>
      <c r="AZ274" s="68"/>
      <c r="BD274" s="68"/>
      <c r="BE274" s="68"/>
      <c r="BF274" s="68"/>
      <c r="BG274" s="68"/>
      <c r="BH274" s="68"/>
      <c r="BI274" s="68"/>
      <c r="BM274" s="68"/>
      <c r="BN274" s="68"/>
      <c r="BO274" s="68"/>
      <c r="BP274" s="68"/>
      <c r="BQ274" s="68"/>
      <c r="BR274" s="68"/>
    </row>
    <row r="275" spans="11:70">
      <c r="K275" s="69"/>
      <c r="L275" s="68"/>
      <c r="M275" s="68"/>
      <c r="N275" s="68"/>
      <c r="O275" s="68"/>
      <c r="P275" s="68"/>
      <c r="T275" s="68"/>
      <c r="U275" s="68"/>
      <c r="V275" s="68"/>
      <c r="W275" s="68"/>
      <c r="X275" s="68"/>
      <c r="Y275" s="68"/>
      <c r="AC275" s="68"/>
      <c r="AD275" s="68"/>
      <c r="AE275" s="68"/>
      <c r="AF275" s="68"/>
      <c r="AG275" s="68"/>
      <c r="AH275" s="68"/>
      <c r="AL275" s="68"/>
      <c r="AM275" s="68"/>
      <c r="AN275" s="68"/>
      <c r="AO275" s="68"/>
      <c r="AP275" s="68"/>
      <c r="AQ275" s="68"/>
      <c r="AU275" s="68"/>
      <c r="AV275" s="68"/>
      <c r="AW275" s="68"/>
      <c r="AX275" s="68"/>
      <c r="AY275" s="68"/>
      <c r="AZ275" s="68"/>
      <c r="BD275" s="68"/>
      <c r="BE275" s="68"/>
      <c r="BF275" s="68"/>
      <c r="BG275" s="68"/>
      <c r="BH275" s="68"/>
      <c r="BI275" s="68"/>
      <c r="BM275" s="68"/>
      <c r="BN275" s="68"/>
      <c r="BO275" s="68"/>
      <c r="BP275" s="68"/>
      <c r="BQ275" s="68"/>
      <c r="BR275" s="68"/>
    </row>
    <row r="276" spans="11:70">
      <c r="K276" s="68"/>
      <c r="L276" s="68"/>
      <c r="M276" s="68"/>
      <c r="N276" s="68"/>
      <c r="O276" s="68"/>
      <c r="P276" s="68"/>
      <c r="T276" s="68"/>
      <c r="U276" s="68"/>
      <c r="V276" s="68"/>
      <c r="W276" s="68"/>
      <c r="X276" s="68"/>
      <c r="Y276" s="68"/>
      <c r="AC276" s="68"/>
      <c r="AD276" s="68"/>
      <c r="AE276" s="68"/>
      <c r="AF276" s="68"/>
      <c r="AG276" s="68"/>
      <c r="AH276" s="68"/>
      <c r="AL276" s="68"/>
      <c r="AM276" s="68"/>
      <c r="AN276" s="68"/>
      <c r="AO276" s="68"/>
      <c r="AP276" s="68"/>
      <c r="AQ276" s="68"/>
      <c r="AU276" s="68"/>
      <c r="AV276" s="68"/>
      <c r="AW276" s="68"/>
      <c r="AX276" s="68"/>
      <c r="AY276" s="68"/>
      <c r="AZ276" s="68"/>
      <c r="BD276" s="68"/>
      <c r="BE276" s="68"/>
      <c r="BF276" s="68"/>
      <c r="BG276" s="68"/>
      <c r="BH276" s="68"/>
      <c r="BI276" s="68"/>
      <c r="BM276" s="68"/>
      <c r="BN276" s="68"/>
      <c r="BO276" s="68"/>
      <c r="BP276" s="68"/>
      <c r="BQ276" s="68"/>
      <c r="BR276" s="68"/>
    </row>
    <row r="277" spans="11:70">
      <c r="K277" s="68"/>
      <c r="L277" s="68"/>
      <c r="M277" s="68"/>
      <c r="N277" s="68"/>
      <c r="O277" s="68"/>
      <c r="P277" s="68"/>
      <c r="T277" s="68"/>
      <c r="U277" s="68"/>
      <c r="V277" s="68"/>
      <c r="W277" s="68"/>
      <c r="X277" s="68"/>
      <c r="Y277" s="68"/>
      <c r="AC277" s="68"/>
      <c r="AD277" s="68"/>
      <c r="AE277" s="68"/>
      <c r="AF277" s="68"/>
      <c r="AG277" s="68"/>
      <c r="AH277" s="68"/>
      <c r="AL277" s="68"/>
      <c r="AM277" s="68"/>
      <c r="AN277" s="68"/>
      <c r="AO277" s="68"/>
      <c r="AP277" s="68"/>
      <c r="AQ277" s="68"/>
      <c r="AU277" s="68"/>
      <c r="AV277" s="68"/>
      <c r="AW277" s="68"/>
      <c r="AX277" s="68"/>
      <c r="AY277" s="68"/>
      <c r="AZ277" s="68"/>
      <c r="BD277" s="68"/>
      <c r="BE277" s="68"/>
      <c r="BF277" s="68"/>
      <c r="BG277" s="68"/>
      <c r="BH277" s="68"/>
      <c r="BI277" s="68"/>
      <c r="BM277" s="68"/>
      <c r="BN277" s="68"/>
      <c r="BO277" s="68"/>
      <c r="BP277" s="68"/>
      <c r="BQ277" s="68"/>
      <c r="BR277" s="68"/>
    </row>
    <row r="278" spans="11:70">
      <c r="K278" s="68"/>
      <c r="L278" s="68"/>
      <c r="M278" s="68"/>
      <c r="N278" s="68"/>
      <c r="O278" s="68"/>
      <c r="P278" s="68"/>
      <c r="T278" s="68"/>
      <c r="U278" s="68"/>
      <c r="V278" s="68"/>
      <c r="W278" s="68"/>
      <c r="X278" s="68"/>
      <c r="Y278" s="68"/>
      <c r="AC278" s="68"/>
      <c r="AD278" s="68"/>
      <c r="AE278" s="68"/>
      <c r="AF278" s="68"/>
      <c r="AG278" s="68"/>
      <c r="AH278" s="68"/>
      <c r="AL278" s="68"/>
      <c r="AM278" s="68"/>
      <c r="AN278" s="68"/>
      <c r="AO278" s="68"/>
      <c r="AP278" s="68"/>
      <c r="AQ278" s="68"/>
      <c r="AU278" s="68"/>
      <c r="AV278" s="68"/>
      <c r="AW278" s="68"/>
      <c r="AX278" s="68"/>
      <c r="AY278" s="68"/>
      <c r="AZ278" s="68"/>
      <c r="BD278" s="68"/>
      <c r="BE278" s="68"/>
      <c r="BF278" s="68"/>
      <c r="BG278" s="68"/>
      <c r="BH278" s="68"/>
      <c r="BI278" s="68"/>
      <c r="BM278" s="68"/>
      <c r="BN278" s="68"/>
      <c r="BO278" s="68"/>
      <c r="BP278" s="68"/>
      <c r="BQ278" s="68"/>
      <c r="BR278" s="68"/>
    </row>
    <row r="279" spans="11:70">
      <c r="K279" s="69"/>
      <c r="L279" s="68"/>
      <c r="M279" s="68"/>
      <c r="N279" s="68"/>
      <c r="O279" s="68"/>
      <c r="P279" s="68"/>
      <c r="T279" s="68"/>
      <c r="U279" s="68"/>
      <c r="V279" s="68"/>
      <c r="W279" s="68"/>
      <c r="X279" s="68"/>
      <c r="Y279" s="68"/>
      <c r="AC279" s="68"/>
      <c r="AD279" s="68"/>
      <c r="AE279" s="68"/>
      <c r="AF279" s="68"/>
      <c r="AG279" s="68"/>
      <c r="AH279" s="68"/>
      <c r="AL279" s="68"/>
      <c r="AM279" s="68"/>
      <c r="AN279" s="68"/>
      <c r="AO279" s="68"/>
      <c r="AP279" s="68"/>
      <c r="AQ279" s="68"/>
      <c r="AU279" s="68"/>
      <c r="AV279" s="68"/>
      <c r="AW279" s="68"/>
      <c r="AX279" s="68"/>
      <c r="AY279" s="68"/>
      <c r="AZ279" s="68"/>
      <c r="BD279" s="68"/>
      <c r="BE279" s="68"/>
      <c r="BF279" s="68"/>
      <c r="BG279" s="68"/>
      <c r="BH279" s="68"/>
      <c r="BI279" s="68"/>
      <c r="BM279" s="68"/>
      <c r="BN279" s="68"/>
      <c r="BO279" s="68"/>
      <c r="BP279" s="68"/>
      <c r="BQ279" s="68"/>
      <c r="BR279" s="68"/>
    </row>
    <row r="280" spans="11:70">
      <c r="K280" s="68"/>
      <c r="L280" s="68"/>
      <c r="M280" s="68"/>
      <c r="N280" s="68"/>
      <c r="O280" s="68"/>
      <c r="P280" s="68"/>
      <c r="T280" s="68"/>
      <c r="U280" s="68"/>
      <c r="V280" s="68"/>
      <c r="W280" s="68"/>
      <c r="X280" s="68"/>
      <c r="Y280" s="68"/>
      <c r="AC280" s="68"/>
      <c r="AD280" s="68"/>
      <c r="AE280" s="68"/>
      <c r="AF280" s="68"/>
      <c r="AG280" s="68"/>
      <c r="AH280" s="68"/>
      <c r="AL280" s="68"/>
      <c r="AM280" s="68"/>
      <c r="AN280" s="68"/>
      <c r="AO280" s="68"/>
      <c r="AP280" s="68"/>
      <c r="AQ280" s="68"/>
      <c r="AU280" s="68"/>
      <c r="AV280" s="68"/>
      <c r="AW280" s="68"/>
      <c r="AX280" s="68"/>
      <c r="AY280" s="68"/>
      <c r="AZ280" s="68"/>
      <c r="BD280" s="68"/>
      <c r="BE280" s="68"/>
      <c r="BF280" s="68"/>
      <c r="BG280" s="68"/>
      <c r="BH280" s="68"/>
      <c r="BI280" s="68"/>
      <c r="BM280" s="68"/>
      <c r="BN280" s="68"/>
      <c r="BO280" s="68"/>
      <c r="BP280" s="68"/>
      <c r="BQ280" s="68"/>
      <c r="BR280" s="68"/>
    </row>
    <row r="281" spans="11:70">
      <c r="K281" s="68"/>
      <c r="L281" s="68"/>
      <c r="M281" s="68"/>
      <c r="N281" s="68"/>
      <c r="O281" s="68"/>
      <c r="P281" s="68"/>
      <c r="T281" s="68"/>
      <c r="U281" s="68"/>
      <c r="V281" s="68"/>
      <c r="W281" s="68"/>
      <c r="X281" s="68"/>
      <c r="Y281" s="68"/>
      <c r="AC281" s="68"/>
      <c r="AD281" s="68"/>
      <c r="AE281" s="68"/>
      <c r="AF281" s="68"/>
      <c r="AG281" s="68"/>
      <c r="AH281" s="68"/>
      <c r="AL281" s="68"/>
      <c r="AM281" s="68"/>
      <c r="AN281" s="68"/>
      <c r="AO281" s="68"/>
      <c r="AP281" s="68"/>
      <c r="AQ281" s="68"/>
      <c r="AU281" s="68"/>
      <c r="AV281" s="68"/>
      <c r="AW281" s="68"/>
      <c r="AX281" s="68"/>
      <c r="AY281" s="68"/>
      <c r="AZ281" s="68"/>
      <c r="BD281" s="68"/>
      <c r="BE281" s="68"/>
      <c r="BF281" s="68"/>
      <c r="BG281" s="68"/>
      <c r="BH281" s="68"/>
      <c r="BI281" s="68"/>
      <c r="BM281" s="68"/>
      <c r="BN281" s="68"/>
      <c r="BO281" s="68"/>
      <c r="BP281" s="68"/>
      <c r="BQ281" s="68"/>
      <c r="BR281" s="68"/>
    </row>
    <row r="282" spans="11:70">
      <c r="K282" s="68"/>
      <c r="L282" s="68"/>
      <c r="M282" s="68"/>
      <c r="N282" s="68"/>
      <c r="O282" s="68"/>
      <c r="P282" s="68"/>
      <c r="T282" s="68"/>
      <c r="U282" s="68"/>
      <c r="V282" s="68"/>
      <c r="W282" s="68"/>
      <c r="X282" s="68"/>
      <c r="Y282" s="68"/>
      <c r="AC282" s="68"/>
      <c r="AD282" s="68"/>
      <c r="AE282" s="68"/>
      <c r="AF282" s="68"/>
      <c r="AG282" s="68"/>
      <c r="AH282" s="68"/>
      <c r="AL282" s="68"/>
      <c r="AM282" s="68"/>
      <c r="AN282" s="68"/>
      <c r="AO282" s="68"/>
      <c r="AP282" s="68"/>
      <c r="AQ282" s="68"/>
      <c r="AU282" s="68"/>
      <c r="AV282" s="68"/>
      <c r="AW282" s="68"/>
      <c r="AX282" s="68"/>
      <c r="AY282" s="68"/>
      <c r="AZ282" s="68"/>
      <c r="BD282" s="68"/>
      <c r="BE282" s="68"/>
      <c r="BF282" s="68"/>
      <c r="BG282" s="68"/>
      <c r="BH282" s="68"/>
      <c r="BI282" s="68"/>
      <c r="BM282" s="68"/>
      <c r="BN282" s="68"/>
      <c r="BO282" s="68"/>
      <c r="BP282" s="68"/>
      <c r="BQ282" s="68"/>
      <c r="BR282" s="68"/>
    </row>
    <row r="283" spans="11:70">
      <c r="K283" s="69"/>
      <c r="L283" s="68"/>
      <c r="M283" s="68"/>
      <c r="N283" s="68"/>
      <c r="O283" s="68"/>
      <c r="P283" s="68"/>
      <c r="T283" s="68"/>
      <c r="U283" s="68"/>
      <c r="V283" s="68"/>
      <c r="W283" s="68"/>
      <c r="X283" s="68"/>
      <c r="Y283" s="68"/>
      <c r="AC283" s="68"/>
      <c r="AD283" s="68"/>
      <c r="AE283" s="68"/>
      <c r="AF283" s="68"/>
      <c r="AG283" s="68"/>
      <c r="AH283" s="68"/>
      <c r="AL283" s="68"/>
      <c r="AM283" s="68"/>
      <c r="AN283" s="68"/>
      <c r="AO283" s="68"/>
      <c r="AP283" s="68"/>
      <c r="AQ283" s="68"/>
      <c r="AU283" s="68"/>
      <c r="AV283" s="68"/>
      <c r="AW283" s="68"/>
      <c r="AX283" s="68"/>
      <c r="AY283" s="68"/>
      <c r="AZ283" s="68"/>
      <c r="BD283" s="68"/>
      <c r="BE283" s="68"/>
      <c r="BF283" s="68"/>
      <c r="BG283" s="68"/>
      <c r="BH283" s="68"/>
      <c r="BI283" s="68"/>
      <c r="BM283" s="68"/>
      <c r="BN283" s="68"/>
      <c r="BO283" s="68"/>
      <c r="BP283" s="68"/>
      <c r="BQ283" s="68"/>
      <c r="BR283" s="68"/>
    </row>
    <row r="284" spans="11:70">
      <c r="K284" s="68"/>
      <c r="L284" s="68"/>
      <c r="M284" s="68"/>
      <c r="N284" s="68"/>
      <c r="O284" s="68"/>
      <c r="P284" s="68"/>
      <c r="T284" s="68"/>
      <c r="U284" s="68"/>
      <c r="V284" s="68"/>
      <c r="W284" s="68"/>
      <c r="X284" s="68"/>
      <c r="Y284" s="68"/>
      <c r="AC284" s="68"/>
      <c r="AD284" s="68"/>
      <c r="AE284" s="68"/>
      <c r="AF284" s="68"/>
      <c r="AG284" s="68"/>
      <c r="AH284" s="68"/>
      <c r="AL284" s="68"/>
      <c r="AM284" s="68"/>
      <c r="AN284" s="68"/>
      <c r="AO284" s="68"/>
      <c r="AP284" s="68"/>
      <c r="AQ284" s="68"/>
      <c r="AU284" s="68"/>
      <c r="AV284" s="68"/>
      <c r="AW284" s="68"/>
      <c r="AX284" s="68"/>
      <c r="AY284" s="68"/>
      <c r="AZ284" s="68"/>
      <c r="BD284" s="68"/>
      <c r="BE284" s="68"/>
      <c r="BF284" s="68"/>
      <c r="BG284" s="68"/>
      <c r="BH284" s="68"/>
      <c r="BI284" s="68"/>
      <c r="BM284" s="68"/>
      <c r="BN284" s="68"/>
      <c r="BO284" s="68"/>
      <c r="BP284" s="68"/>
      <c r="BQ284" s="68"/>
      <c r="BR284" s="68"/>
    </row>
    <row r="285" spans="11:70">
      <c r="K285" s="68"/>
      <c r="L285" s="68"/>
      <c r="M285" s="68"/>
      <c r="N285" s="68"/>
      <c r="O285" s="68"/>
      <c r="P285" s="68"/>
      <c r="T285" s="68"/>
      <c r="U285" s="68"/>
      <c r="V285" s="68"/>
      <c r="W285" s="68"/>
      <c r="X285" s="68"/>
      <c r="Y285" s="68"/>
      <c r="AC285" s="68"/>
      <c r="AD285" s="68"/>
      <c r="AE285" s="68"/>
      <c r="AF285" s="68"/>
      <c r="AG285" s="68"/>
      <c r="AH285" s="68"/>
      <c r="AL285" s="68"/>
      <c r="AM285" s="68"/>
      <c r="AN285" s="68"/>
      <c r="AO285" s="68"/>
      <c r="AP285" s="68"/>
      <c r="AQ285" s="68"/>
      <c r="AU285" s="68"/>
      <c r="AV285" s="68"/>
      <c r="AW285" s="68"/>
      <c r="AX285" s="68"/>
      <c r="AY285" s="68"/>
      <c r="AZ285" s="68"/>
      <c r="BD285" s="68"/>
      <c r="BE285" s="68"/>
      <c r="BF285" s="68"/>
      <c r="BG285" s="68"/>
      <c r="BH285" s="68"/>
      <c r="BI285" s="68"/>
      <c r="BM285" s="68"/>
      <c r="BN285" s="68"/>
      <c r="BO285" s="68"/>
      <c r="BP285" s="68"/>
      <c r="BQ285" s="68"/>
      <c r="BR285" s="68"/>
    </row>
    <row r="286" spans="11:70">
      <c r="K286" s="68"/>
      <c r="L286" s="68"/>
      <c r="M286" s="68"/>
      <c r="N286" s="68"/>
      <c r="O286" s="68"/>
      <c r="P286" s="68"/>
      <c r="T286" s="68"/>
      <c r="U286" s="68"/>
      <c r="V286" s="68"/>
      <c r="W286" s="68"/>
      <c r="X286" s="68"/>
      <c r="Y286" s="68"/>
      <c r="AC286" s="68"/>
      <c r="AD286" s="68"/>
      <c r="AE286" s="68"/>
      <c r="AF286" s="68"/>
      <c r="AG286" s="68"/>
      <c r="AH286" s="68"/>
      <c r="AL286" s="68"/>
      <c r="AM286" s="68"/>
      <c r="AN286" s="68"/>
      <c r="AO286" s="68"/>
      <c r="AP286" s="68"/>
      <c r="AQ286" s="68"/>
      <c r="AU286" s="68"/>
      <c r="AV286" s="68"/>
      <c r="AW286" s="68"/>
      <c r="AX286" s="68"/>
      <c r="AY286" s="68"/>
      <c r="AZ286" s="68"/>
      <c r="BD286" s="68"/>
      <c r="BE286" s="68"/>
      <c r="BF286" s="68"/>
      <c r="BG286" s="68"/>
      <c r="BH286" s="68"/>
      <c r="BI286" s="68"/>
      <c r="BM286" s="68"/>
      <c r="BN286" s="68"/>
      <c r="BO286" s="68"/>
      <c r="BP286" s="68"/>
      <c r="BQ286" s="68"/>
      <c r="BR286" s="68"/>
    </row>
    <row r="287" spans="11:70">
      <c r="K287" s="69"/>
      <c r="L287" s="68"/>
      <c r="M287" s="68"/>
      <c r="N287" s="68"/>
      <c r="O287" s="68"/>
      <c r="P287" s="68"/>
      <c r="T287" s="68"/>
      <c r="U287" s="68"/>
      <c r="V287" s="68"/>
      <c r="W287" s="68"/>
      <c r="X287" s="68"/>
      <c r="Y287" s="68"/>
      <c r="AC287" s="68"/>
      <c r="AD287" s="68"/>
      <c r="AE287" s="68"/>
      <c r="AF287" s="68"/>
      <c r="AG287" s="68"/>
      <c r="AH287" s="68"/>
      <c r="AL287" s="68"/>
      <c r="AM287" s="68"/>
      <c r="AN287" s="68"/>
      <c r="AO287" s="68"/>
      <c r="AP287" s="68"/>
      <c r="AQ287" s="68"/>
      <c r="AU287" s="68"/>
      <c r="AV287" s="68"/>
      <c r="AW287" s="68"/>
      <c r="AX287" s="68"/>
      <c r="AY287" s="68"/>
      <c r="AZ287" s="68"/>
      <c r="BD287" s="68"/>
      <c r="BE287" s="68"/>
      <c r="BF287" s="68"/>
      <c r="BG287" s="68"/>
      <c r="BH287" s="68"/>
      <c r="BI287" s="68"/>
      <c r="BM287" s="68"/>
      <c r="BN287" s="68"/>
      <c r="BO287" s="68"/>
      <c r="BP287" s="68"/>
      <c r="BQ287" s="68"/>
      <c r="BR287" s="68"/>
    </row>
    <row r="288" spans="11:70">
      <c r="K288" s="68"/>
      <c r="L288" s="68"/>
      <c r="M288" s="68"/>
      <c r="N288" s="68"/>
      <c r="O288" s="68"/>
      <c r="P288" s="68"/>
      <c r="T288" s="68"/>
      <c r="U288" s="68"/>
      <c r="V288" s="68"/>
      <c r="W288" s="68"/>
      <c r="X288" s="68"/>
      <c r="Y288" s="68"/>
      <c r="AC288" s="68"/>
      <c r="AD288" s="68"/>
      <c r="AE288" s="68"/>
      <c r="AF288" s="68"/>
      <c r="AG288" s="68"/>
      <c r="AH288" s="68"/>
      <c r="AL288" s="68"/>
      <c r="AM288" s="68"/>
      <c r="AN288" s="68"/>
      <c r="AO288" s="68"/>
      <c r="AP288" s="68"/>
      <c r="AQ288" s="68"/>
      <c r="AU288" s="68"/>
      <c r="AV288" s="68"/>
      <c r="AW288" s="68"/>
      <c r="AX288" s="68"/>
      <c r="AY288" s="68"/>
      <c r="AZ288" s="68"/>
      <c r="BD288" s="68"/>
      <c r="BE288" s="68"/>
      <c r="BF288" s="68"/>
      <c r="BG288" s="68"/>
      <c r="BH288" s="68"/>
      <c r="BI288" s="68"/>
      <c r="BM288" s="68"/>
      <c r="BN288" s="68"/>
      <c r="BO288" s="68"/>
      <c r="BP288" s="68"/>
      <c r="BQ288" s="68"/>
      <c r="BR288" s="68"/>
    </row>
    <row r="289" spans="11:70">
      <c r="K289" s="68"/>
      <c r="L289" s="68"/>
      <c r="M289" s="68"/>
      <c r="N289" s="68"/>
      <c r="O289" s="68"/>
      <c r="P289" s="68"/>
      <c r="T289" s="68"/>
      <c r="U289" s="68"/>
      <c r="V289" s="68"/>
      <c r="W289" s="68"/>
      <c r="X289" s="68"/>
      <c r="Y289" s="68"/>
      <c r="AC289" s="68"/>
      <c r="AD289" s="68"/>
      <c r="AE289" s="68"/>
      <c r="AF289" s="68"/>
      <c r="AG289" s="68"/>
      <c r="AH289" s="68"/>
      <c r="AL289" s="68"/>
      <c r="AM289" s="68"/>
      <c r="AN289" s="68"/>
      <c r="AO289" s="68"/>
      <c r="AP289" s="68"/>
      <c r="AQ289" s="68"/>
      <c r="AU289" s="68"/>
      <c r="AV289" s="68"/>
      <c r="AW289" s="68"/>
      <c r="AX289" s="68"/>
      <c r="AY289" s="68"/>
      <c r="AZ289" s="68"/>
      <c r="BD289" s="68"/>
      <c r="BE289" s="68"/>
      <c r="BF289" s="68"/>
      <c r="BG289" s="68"/>
      <c r="BH289" s="68"/>
      <c r="BI289" s="68"/>
      <c r="BM289" s="68"/>
      <c r="BN289" s="68"/>
      <c r="BO289" s="68"/>
      <c r="BP289" s="68"/>
      <c r="BQ289" s="68"/>
      <c r="BR289" s="68"/>
    </row>
    <row r="290" spans="11:70">
      <c r="K290" s="68"/>
      <c r="L290" s="68"/>
      <c r="M290" s="68"/>
      <c r="N290" s="68"/>
      <c r="O290" s="68"/>
      <c r="P290" s="68"/>
      <c r="T290" s="68"/>
      <c r="U290" s="68"/>
      <c r="V290" s="68"/>
      <c r="W290" s="68"/>
      <c r="X290" s="68"/>
      <c r="Y290" s="68"/>
      <c r="AC290" s="68"/>
      <c r="AD290" s="68"/>
      <c r="AE290" s="68"/>
      <c r="AF290" s="68"/>
      <c r="AG290" s="68"/>
      <c r="AH290" s="68"/>
      <c r="AL290" s="68"/>
      <c r="AM290" s="68"/>
      <c r="AN290" s="68"/>
      <c r="AO290" s="68"/>
      <c r="AP290" s="68"/>
      <c r="AQ290" s="68"/>
      <c r="AU290" s="68"/>
      <c r="AV290" s="68"/>
      <c r="AW290" s="68"/>
      <c r="AX290" s="68"/>
      <c r="AY290" s="68"/>
      <c r="AZ290" s="68"/>
      <c r="BD290" s="68"/>
      <c r="BE290" s="68"/>
      <c r="BF290" s="68"/>
      <c r="BG290" s="68"/>
      <c r="BH290" s="68"/>
      <c r="BI290" s="68"/>
      <c r="BM290" s="68"/>
      <c r="BN290" s="68"/>
      <c r="BO290" s="68"/>
      <c r="BP290" s="68"/>
      <c r="BQ290" s="68"/>
      <c r="BR290" s="68"/>
    </row>
    <row r="291" spans="11:70">
      <c r="K291" s="69"/>
      <c r="L291" s="68"/>
      <c r="M291" s="68"/>
      <c r="N291" s="68"/>
      <c r="O291" s="68"/>
      <c r="P291" s="68"/>
      <c r="T291" s="68"/>
      <c r="U291" s="68"/>
      <c r="V291" s="68"/>
      <c r="W291" s="68"/>
      <c r="X291" s="68"/>
      <c r="Y291" s="68"/>
      <c r="AC291" s="68"/>
      <c r="AD291" s="68"/>
      <c r="AE291" s="68"/>
      <c r="AF291" s="68"/>
      <c r="AG291" s="68"/>
      <c r="AH291" s="68"/>
      <c r="AL291" s="68"/>
      <c r="AM291" s="68"/>
      <c r="AN291" s="68"/>
      <c r="AO291" s="68"/>
      <c r="AP291" s="68"/>
      <c r="AQ291" s="68"/>
      <c r="AU291" s="68"/>
      <c r="AV291" s="68"/>
      <c r="AW291" s="68"/>
      <c r="AX291" s="68"/>
      <c r="AY291" s="68"/>
      <c r="AZ291" s="68"/>
      <c r="BD291" s="68"/>
      <c r="BE291" s="68"/>
      <c r="BF291" s="68"/>
      <c r="BG291" s="68"/>
      <c r="BH291" s="68"/>
      <c r="BI291" s="68"/>
      <c r="BM291" s="68"/>
      <c r="BN291" s="68"/>
      <c r="BO291" s="68"/>
      <c r="BP291" s="68"/>
      <c r="BQ291" s="68"/>
      <c r="BR291" s="68"/>
    </row>
    <row r="292" spans="11:70">
      <c r="K292" s="68"/>
      <c r="L292" s="68"/>
      <c r="M292" s="68"/>
      <c r="N292" s="68"/>
      <c r="O292" s="68"/>
      <c r="P292" s="68"/>
      <c r="T292" s="68"/>
      <c r="U292" s="68"/>
      <c r="V292" s="68"/>
      <c r="W292" s="68"/>
      <c r="X292" s="68"/>
      <c r="Y292" s="68"/>
      <c r="AC292" s="68"/>
      <c r="AD292" s="68"/>
      <c r="AE292" s="68"/>
      <c r="AF292" s="68"/>
      <c r="AG292" s="68"/>
      <c r="AH292" s="68"/>
      <c r="AL292" s="68"/>
      <c r="AM292" s="68"/>
      <c r="AN292" s="68"/>
      <c r="AO292" s="68"/>
      <c r="AP292" s="68"/>
      <c r="AQ292" s="68"/>
      <c r="AU292" s="68"/>
      <c r="AV292" s="68"/>
      <c r="AW292" s="68"/>
      <c r="AX292" s="68"/>
      <c r="AY292" s="68"/>
      <c r="AZ292" s="68"/>
      <c r="BD292" s="68"/>
      <c r="BE292" s="68"/>
      <c r="BF292" s="68"/>
      <c r="BG292" s="68"/>
      <c r="BH292" s="68"/>
      <c r="BI292" s="68"/>
      <c r="BM292" s="68"/>
      <c r="BN292" s="68"/>
      <c r="BO292" s="68"/>
      <c r="BP292" s="68"/>
      <c r="BQ292" s="68"/>
      <c r="BR292" s="68"/>
    </row>
    <row r="293" spans="11:70">
      <c r="K293" s="68"/>
      <c r="L293" s="68"/>
      <c r="M293" s="68"/>
      <c r="N293" s="68"/>
      <c r="O293" s="68"/>
      <c r="P293" s="68"/>
      <c r="T293" s="68"/>
      <c r="U293" s="68"/>
      <c r="V293" s="68"/>
      <c r="W293" s="68"/>
      <c r="X293" s="68"/>
      <c r="Y293" s="68"/>
      <c r="AC293" s="68"/>
      <c r="AD293" s="68"/>
      <c r="AE293" s="68"/>
      <c r="AF293" s="68"/>
      <c r="AG293" s="68"/>
      <c r="AH293" s="68"/>
      <c r="AL293" s="68"/>
      <c r="AM293" s="68"/>
      <c r="AN293" s="68"/>
      <c r="AO293" s="68"/>
      <c r="AP293" s="68"/>
      <c r="AQ293" s="68"/>
      <c r="AU293" s="68"/>
      <c r="AV293" s="68"/>
      <c r="AW293" s="68"/>
      <c r="AX293" s="68"/>
      <c r="AY293" s="68"/>
      <c r="AZ293" s="68"/>
      <c r="BD293" s="68"/>
      <c r="BE293" s="68"/>
      <c r="BF293" s="68"/>
      <c r="BG293" s="68"/>
      <c r="BH293" s="68"/>
      <c r="BI293" s="68"/>
      <c r="BM293" s="68"/>
      <c r="BN293" s="68"/>
      <c r="BO293" s="68"/>
      <c r="BP293" s="68"/>
      <c r="BQ293" s="68"/>
      <c r="BR293" s="68"/>
    </row>
    <row r="294" spans="11:70">
      <c r="K294" s="68"/>
      <c r="L294" s="68"/>
      <c r="M294" s="68"/>
      <c r="N294" s="68"/>
      <c r="O294" s="68"/>
      <c r="P294" s="68"/>
      <c r="T294" s="68"/>
      <c r="U294" s="68"/>
      <c r="V294" s="68"/>
      <c r="W294" s="68"/>
      <c r="X294" s="68"/>
      <c r="Y294" s="68"/>
      <c r="AC294" s="68"/>
      <c r="AD294" s="68"/>
      <c r="AE294" s="68"/>
      <c r="AF294" s="68"/>
      <c r="AG294" s="68"/>
      <c r="AH294" s="68"/>
      <c r="AL294" s="68"/>
      <c r="AM294" s="68"/>
      <c r="AN294" s="68"/>
      <c r="AO294" s="68"/>
      <c r="AP294" s="68"/>
      <c r="AQ294" s="68"/>
      <c r="AU294" s="68"/>
      <c r="AV294" s="68"/>
      <c r="AW294" s="68"/>
      <c r="AX294" s="68"/>
      <c r="AY294" s="68"/>
      <c r="AZ294" s="68"/>
      <c r="BD294" s="68"/>
      <c r="BE294" s="68"/>
      <c r="BF294" s="68"/>
      <c r="BG294" s="68"/>
      <c r="BH294" s="68"/>
      <c r="BI294" s="68"/>
      <c r="BM294" s="68"/>
      <c r="BN294" s="68"/>
      <c r="BO294" s="68"/>
      <c r="BP294" s="68"/>
      <c r="BQ294" s="68"/>
      <c r="BR294" s="68"/>
    </row>
    <row r="295" spans="11:70">
      <c r="K295" s="69"/>
      <c r="L295" s="68"/>
      <c r="M295" s="68"/>
      <c r="N295" s="68"/>
      <c r="O295" s="68"/>
      <c r="P295" s="68"/>
      <c r="T295" s="68"/>
      <c r="U295" s="68"/>
      <c r="V295" s="68"/>
      <c r="W295" s="68"/>
      <c r="X295" s="68"/>
      <c r="Y295" s="68"/>
      <c r="AC295" s="68"/>
      <c r="AD295" s="68"/>
      <c r="AE295" s="68"/>
      <c r="AF295" s="68"/>
      <c r="AG295" s="68"/>
      <c r="AH295" s="68"/>
      <c r="AL295" s="68"/>
      <c r="AM295" s="68"/>
      <c r="AN295" s="68"/>
      <c r="AO295" s="68"/>
      <c r="AP295" s="68"/>
      <c r="AQ295" s="68"/>
      <c r="AU295" s="68"/>
      <c r="AV295" s="68"/>
      <c r="AW295" s="68"/>
      <c r="AX295" s="68"/>
      <c r="AY295" s="68"/>
      <c r="AZ295" s="68"/>
      <c r="BD295" s="68"/>
      <c r="BE295" s="68"/>
      <c r="BF295" s="68"/>
      <c r="BG295" s="68"/>
      <c r="BH295" s="68"/>
      <c r="BI295" s="68"/>
      <c r="BM295" s="68"/>
      <c r="BN295" s="68"/>
      <c r="BO295" s="68"/>
      <c r="BP295" s="68"/>
      <c r="BQ295" s="68"/>
      <c r="BR295" s="68"/>
    </row>
    <row r="296" spans="11:70">
      <c r="K296" s="68"/>
      <c r="L296" s="68"/>
      <c r="M296" s="68"/>
      <c r="N296" s="68"/>
      <c r="O296" s="68"/>
      <c r="P296" s="68"/>
      <c r="T296" s="68"/>
      <c r="U296" s="68"/>
      <c r="V296" s="68"/>
      <c r="W296" s="68"/>
      <c r="X296" s="68"/>
      <c r="Y296" s="68"/>
      <c r="AC296" s="68"/>
      <c r="AD296" s="68"/>
      <c r="AE296" s="68"/>
      <c r="AF296" s="68"/>
      <c r="AG296" s="68"/>
      <c r="AH296" s="68"/>
      <c r="AL296" s="68"/>
      <c r="AM296" s="68"/>
      <c r="AN296" s="68"/>
      <c r="AO296" s="68"/>
      <c r="AP296" s="68"/>
      <c r="AQ296" s="68"/>
      <c r="AU296" s="68"/>
      <c r="AV296" s="68"/>
      <c r="AW296" s="68"/>
      <c r="AX296" s="68"/>
      <c r="AY296" s="68"/>
      <c r="AZ296" s="68"/>
      <c r="BD296" s="68"/>
      <c r="BE296" s="68"/>
      <c r="BF296" s="68"/>
      <c r="BG296" s="68"/>
      <c r="BH296" s="68"/>
      <c r="BI296" s="68"/>
      <c r="BM296" s="68"/>
      <c r="BN296" s="68"/>
      <c r="BO296" s="68"/>
      <c r="BP296" s="68"/>
      <c r="BQ296" s="68"/>
      <c r="BR296" s="68"/>
    </row>
    <row r="297" spans="11:70">
      <c r="K297" s="68"/>
      <c r="L297" s="68"/>
      <c r="M297" s="68"/>
      <c r="N297" s="68"/>
      <c r="O297" s="68"/>
      <c r="P297" s="68"/>
      <c r="T297" s="68"/>
      <c r="U297" s="68"/>
      <c r="V297" s="68"/>
      <c r="W297" s="68"/>
      <c r="X297" s="68"/>
      <c r="Y297" s="68"/>
      <c r="AC297" s="68"/>
      <c r="AD297" s="68"/>
      <c r="AE297" s="68"/>
      <c r="AF297" s="68"/>
      <c r="AG297" s="68"/>
      <c r="AH297" s="68"/>
      <c r="AL297" s="68"/>
      <c r="AM297" s="68"/>
      <c r="AN297" s="68"/>
      <c r="AO297" s="68"/>
      <c r="AP297" s="68"/>
      <c r="AQ297" s="68"/>
      <c r="AU297" s="68"/>
      <c r="AV297" s="68"/>
      <c r="AW297" s="68"/>
      <c r="AX297" s="68"/>
      <c r="AY297" s="68"/>
      <c r="AZ297" s="68"/>
      <c r="BD297" s="68"/>
      <c r="BE297" s="68"/>
      <c r="BF297" s="68"/>
      <c r="BG297" s="68"/>
      <c r="BH297" s="68"/>
      <c r="BI297" s="68"/>
      <c r="BM297" s="68"/>
      <c r="BN297" s="68"/>
      <c r="BO297" s="68"/>
      <c r="BP297" s="68"/>
      <c r="BQ297" s="68"/>
      <c r="BR297" s="68"/>
    </row>
    <row r="298" spans="11:70">
      <c r="K298" s="68"/>
      <c r="L298" s="68"/>
      <c r="M298" s="68"/>
      <c r="N298" s="68"/>
      <c r="O298" s="68"/>
      <c r="P298" s="68"/>
      <c r="T298" s="68"/>
      <c r="U298" s="68"/>
      <c r="V298" s="68"/>
      <c r="W298" s="68"/>
      <c r="X298" s="68"/>
      <c r="Y298" s="68"/>
      <c r="AC298" s="68"/>
      <c r="AD298" s="68"/>
      <c r="AE298" s="68"/>
      <c r="AF298" s="68"/>
      <c r="AG298" s="68"/>
      <c r="AH298" s="68"/>
      <c r="AL298" s="68"/>
      <c r="AM298" s="68"/>
      <c r="AN298" s="68"/>
      <c r="AO298" s="68"/>
      <c r="AP298" s="68"/>
      <c r="AQ298" s="68"/>
      <c r="AU298" s="68"/>
      <c r="AV298" s="68"/>
      <c r="AW298" s="68"/>
      <c r="AX298" s="68"/>
      <c r="AY298" s="68"/>
      <c r="AZ298" s="68"/>
      <c r="BD298" s="68"/>
      <c r="BE298" s="68"/>
      <c r="BF298" s="68"/>
      <c r="BG298" s="68"/>
      <c r="BH298" s="68"/>
      <c r="BI298" s="68"/>
      <c r="BM298" s="68"/>
      <c r="BN298" s="68"/>
      <c r="BO298" s="68"/>
      <c r="BP298" s="68"/>
      <c r="BQ298" s="68"/>
      <c r="BR298" s="68"/>
    </row>
    <row r="299" spans="11:70">
      <c r="K299" s="69"/>
      <c r="L299" s="68"/>
      <c r="M299" s="68"/>
      <c r="N299" s="68"/>
      <c r="O299" s="68"/>
      <c r="P299" s="68"/>
      <c r="T299" s="68"/>
      <c r="U299" s="68"/>
      <c r="V299" s="68"/>
      <c r="W299" s="68"/>
      <c r="X299" s="68"/>
      <c r="Y299" s="68"/>
      <c r="AC299" s="68"/>
      <c r="AD299" s="68"/>
      <c r="AE299" s="68"/>
      <c r="AF299" s="68"/>
      <c r="AG299" s="68"/>
      <c r="AH299" s="68"/>
      <c r="AL299" s="68"/>
      <c r="AM299" s="68"/>
      <c r="AN299" s="68"/>
      <c r="AO299" s="68"/>
      <c r="AP299" s="68"/>
      <c r="AQ299" s="68"/>
      <c r="AU299" s="68"/>
      <c r="AV299" s="68"/>
      <c r="AW299" s="68"/>
      <c r="AX299" s="68"/>
      <c r="AY299" s="68"/>
      <c r="AZ299" s="68"/>
      <c r="BD299" s="68"/>
      <c r="BE299" s="68"/>
      <c r="BF299" s="68"/>
      <c r="BG299" s="68"/>
      <c r="BH299" s="68"/>
      <c r="BI299" s="68"/>
      <c r="BM299" s="68"/>
      <c r="BN299" s="68"/>
      <c r="BO299" s="68"/>
      <c r="BP299" s="68"/>
      <c r="BQ299" s="68"/>
      <c r="BR299" s="68"/>
    </row>
    <row r="300" spans="11:70">
      <c r="K300" s="68"/>
      <c r="L300" s="68"/>
      <c r="M300" s="68"/>
      <c r="N300" s="68"/>
      <c r="O300" s="68"/>
      <c r="P300" s="68"/>
      <c r="T300" s="68"/>
      <c r="U300" s="68"/>
      <c r="V300" s="68"/>
      <c r="W300" s="68"/>
      <c r="X300" s="68"/>
      <c r="Y300" s="68"/>
      <c r="AC300" s="68"/>
      <c r="AD300" s="68"/>
      <c r="AE300" s="68"/>
      <c r="AF300" s="68"/>
      <c r="AG300" s="68"/>
      <c r="AH300" s="68"/>
      <c r="AL300" s="68"/>
      <c r="AM300" s="68"/>
      <c r="AN300" s="68"/>
      <c r="AO300" s="68"/>
      <c r="AP300" s="68"/>
      <c r="AQ300" s="68"/>
      <c r="AU300" s="68"/>
      <c r="AV300" s="68"/>
      <c r="AW300" s="68"/>
      <c r="AX300" s="68"/>
      <c r="AY300" s="68"/>
      <c r="AZ300" s="68"/>
      <c r="BD300" s="68"/>
      <c r="BE300" s="68"/>
      <c r="BF300" s="68"/>
      <c r="BG300" s="68"/>
      <c r="BH300" s="68"/>
      <c r="BI300" s="68"/>
      <c r="BM300" s="68"/>
      <c r="BN300" s="68"/>
      <c r="BO300" s="68"/>
      <c r="BP300" s="68"/>
      <c r="BQ300" s="68"/>
      <c r="BR300" s="68"/>
    </row>
    <row r="301" spans="11:70">
      <c r="K301" s="68"/>
      <c r="L301" s="68"/>
      <c r="M301" s="68"/>
      <c r="N301" s="68"/>
      <c r="O301" s="68"/>
      <c r="P301" s="68"/>
      <c r="T301" s="68"/>
      <c r="U301" s="68"/>
      <c r="V301" s="68"/>
      <c r="W301" s="68"/>
      <c r="X301" s="68"/>
      <c r="Y301" s="68"/>
      <c r="AC301" s="68"/>
      <c r="AD301" s="68"/>
      <c r="AE301" s="68"/>
      <c r="AF301" s="68"/>
      <c r="AG301" s="68"/>
      <c r="AH301" s="68"/>
      <c r="AL301" s="68"/>
      <c r="AM301" s="68"/>
      <c r="AN301" s="68"/>
      <c r="AO301" s="68"/>
      <c r="AP301" s="68"/>
      <c r="AQ301" s="68"/>
      <c r="AU301" s="68"/>
      <c r="AV301" s="68"/>
      <c r="AW301" s="68"/>
      <c r="AX301" s="68"/>
      <c r="AY301" s="68"/>
      <c r="AZ301" s="68"/>
      <c r="BD301" s="68"/>
      <c r="BE301" s="68"/>
      <c r="BF301" s="68"/>
      <c r="BG301" s="68"/>
      <c r="BH301" s="68"/>
      <c r="BI301" s="68"/>
      <c r="BM301" s="68"/>
      <c r="BN301" s="68"/>
      <c r="BO301" s="68"/>
      <c r="BP301" s="68"/>
      <c r="BQ301" s="68"/>
      <c r="BR301" s="68"/>
    </row>
    <row r="302" spans="11:70">
      <c r="K302" s="68"/>
      <c r="L302" s="68"/>
      <c r="M302" s="68"/>
      <c r="N302" s="68"/>
      <c r="O302" s="68"/>
      <c r="P302" s="68"/>
      <c r="T302" s="68"/>
      <c r="U302" s="68"/>
      <c r="V302" s="68"/>
      <c r="W302" s="68"/>
      <c r="X302" s="68"/>
      <c r="Y302" s="68"/>
      <c r="AC302" s="68"/>
      <c r="AD302" s="68"/>
      <c r="AE302" s="68"/>
      <c r="AF302" s="68"/>
      <c r="AG302" s="68"/>
      <c r="AH302" s="68"/>
      <c r="AL302" s="68"/>
      <c r="AM302" s="68"/>
      <c r="AN302" s="68"/>
      <c r="AO302" s="68"/>
      <c r="AP302" s="68"/>
      <c r="AQ302" s="68"/>
      <c r="AU302" s="68"/>
      <c r="AV302" s="68"/>
      <c r="AW302" s="68"/>
      <c r="AX302" s="68"/>
      <c r="AY302" s="68"/>
      <c r="AZ302" s="68"/>
      <c r="BD302" s="68"/>
      <c r="BE302" s="68"/>
      <c r="BF302" s="68"/>
      <c r="BG302" s="68"/>
      <c r="BH302" s="68"/>
      <c r="BI302" s="68"/>
      <c r="BM302" s="68"/>
      <c r="BN302" s="68"/>
      <c r="BO302" s="68"/>
      <c r="BP302" s="68"/>
      <c r="BQ302" s="68"/>
      <c r="BR302" s="68"/>
    </row>
    <row r="303" spans="11:70">
      <c r="K303" s="69"/>
      <c r="L303" s="68"/>
      <c r="M303" s="68"/>
      <c r="N303" s="68"/>
      <c r="O303" s="68"/>
      <c r="P303" s="68"/>
      <c r="T303" s="68"/>
      <c r="U303" s="68"/>
      <c r="V303" s="68"/>
      <c r="W303" s="68"/>
      <c r="X303" s="68"/>
      <c r="Y303" s="68"/>
      <c r="AC303" s="68"/>
      <c r="AD303" s="68"/>
      <c r="AE303" s="68"/>
      <c r="AF303" s="68"/>
      <c r="AG303" s="68"/>
      <c r="AH303" s="68"/>
      <c r="AL303" s="68"/>
      <c r="AM303" s="68"/>
      <c r="AN303" s="68"/>
      <c r="AO303" s="68"/>
      <c r="AP303" s="68"/>
      <c r="AQ303" s="68"/>
      <c r="AU303" s="68"/>
      <c r="AV303" s="68"/>
      <c r="AW303" s="68"/>
      <c r="AX303" s="68"/>
      <c r="AY303" s="68"/>
      <c r="AZ303" s="68"/>
      <c r="BD303" s="68"/>
      <c r="BE303" s="68"/>
      <c r="BF303" s="68"/>
      <c r="BG303" s="68"/>
      <c r="BH303" s="68"/>
      <c r="BI303" s="68"/>
      <c r="BM303" s="68"/>
      <c r="BN303" s="68"/>
      <c r="BO303" s="68"/>
      <c r="BP303" s="68"/>
      <c r="BQ303" s="68"/>
      <c r="BR303" s="68"/>
    </row>
    <row r="304" spans="11:70">
      <c r="K304" s="68"/>
      <c r="L304" s="68"/>
      <c r="M304" s="68"/>
      <c r="N304" s="68"/>
      <c r="O304" s="68"/>
      <c r="P304" s="68"/>
      <c r="T304" s="68"/>
      <c r="U304" s="68"/>
      <c r="V304" s="68"/>
      <c r="W304" s="68"/>
      <c r="X304" s="68"/>
      <c r="Y304" s="68"/>
      <c r="AC304" s="68"/>
      <c r="AD304" s="68"/>
      <c r="AE304" s="68"/>
      <c r="AF304" s="68"/>
      <c r="AG304" s="68"/>
      <c r="AH304" s="68"/>
      <c r="AL304" s="68"/>
      <c r="AM304" s="68"/>
      <c r="AN304" s="68"/>
      <c r="AO304" s="68"/>
      <c r="AP304" s="68"/>
      <c r="AQ304" s="68"/>
      <c r="AU304" s="68"/>
      <c r="AV304" s="68"/>
      <c r="AW304" s="68"/>
      <c r="AX304" s="68"/>
      <c r="AY304" s="68"/>
      <c r="AZ304" s="68"/>
      <c r="BD304" s="68"/>
      <c r="BE304" s="68"/>
      <c r="BF304" s="68"/>
      <c r="BG304" s="68"/>
      <c r="BH304" s="68"/>
      <c r="BI304" s="68"/>
      <c r="BM304" s="68"/>
      <c r="BN304" s="68"/>
      <c r="BO304" s="68"/>
      <c r="BP304" s="68"/>
      <c r="BQ304" s="68"/>
      <c r="BR304" s="68"/>
    </row>
    <row r="305" spans="11:70">
      <c r="K305" s="68"/>
      <c r="L305" s="68"/>
      <c r="M305" s="68"/>
      <c r="N305" s="68"/>
      <c r="O305" s="68"/>
      <c r="P305" s="68"/>
      <c r="T305" s="68"/>
      <c r="U305" s="68"/>
      <c r="V305" s="68"/>
      <c r="W305" s="68"/>
      <c r="X305" s="68"/>
      <c r="Y305" s="68"/>
      <c r="AC305" s="68"/>
      <c r="AD305" s="68"/>
      <c r="AE305" s="68"/>
      <c r="AF305" s="68"/>
      <c r="AG305" s="68"/>
      <c r="AH305" s="68"/>
      <c r="AL305" s="68"/>
      <c r="AM305" s="68"/>
      <c r="AN305" s="68"/>
      <c r="AO305" s="68"/>
      <c r="AP305" s="68"/>
      <c r="AQ305" s="68"/>
      <c r="AU305" s="68"/>
      <c r="AV305" s="68"/>
      <c r="AW305" s="68"/>
      <c r="AX305" s="68"/>
      <c r="AY305" s="68"/>
      <c r="AZ305" s="68"/>
      <c r="BD305" s="68"/>
      <c r="BE305" s="68"/>
      <c r="BF305" s="68"/>
      <c r="BG305" s="68"/>
      <c r="BH305" s="68"/>
      <c r="BI305" s="68"/>
      <c r="BM305" s="68"/>
      <c r="BN305" s="68"/>
      <c r="BO305" s="68"/>
      <c r="BP305" s="68"/>
      <c r="BQ305" s="68"/>
      <c r="BR305" s="68"/>
    </row>
    <row r="306" spans="11:70">
      <c r="K306" s="68"/>
      <c r="L306" s="68"/>
      <c r="M306" s="68"/>
      <c r="N306" s="68"/>
      <c r="O306" s="68"/>
      <c r="P306" s="68"/>
      <c r="T306" s="68"/>
      <c r="U306" s="68"/>
      <c r="V306" s="68"/>
      <c r="W306" s="68"/>
      <c r="X306" s="68"/>
      <c r="Y306" s="68"/>
      <c r="AC306" s="68"/>
      <c r="AD306" s="68"/>
      <c r="AE306" s="68"/>
      <c r="AF306" s="68"/>
      <c r="AG306" s="68"/>
      <c r="AH306" s="68"/>
      <c r="AL306" s="68"/>
      <c r="AM306" s="68"/>
      <c r="AN306" s="68"/>
      <c r="AO306" s="68"/>
      <c r="AP306" s="68"/>
      <c r="AQ306" s="68"/>
      <c r="AU306" s="68"/>
      <c r="AV306" s="68"/>
      <c r="AW306" s="68"/>
      <c r="AX306" s="68"/>
      <c r="AY306" s="68"/>
      <c r="AZ306" s="68"/>
      <c r="BD306" s="68"/>
      <c r="BE306" s="68"/>
      <c r="BF306" s="68"/>
      <c r="BG306" s="68"/>
      <c r="BH306" s="68"/>
      <c r="BI306" s="68"/>
      <c r="BM306" s="68"/>
      <c r="BN306" s="68"/>
      <c r="BO306" s="68"/>
      <c r="BP306" s="68"/>
      <c r="BQ306" s="68"/>
      <c r="BR306" s="68"/>
    </row>
    <row r="307" spans="11:70">
      <c r="K307" s="69"/>
      <c r="L307" s="68"/>
      <c r="M307" s="68"/>
      <c r="N307" s="68"/>
      <c r="O307" s="68"/>
      <c r="P307" s="68"/>
      <c r="T307" s="68"/>
      <c r="U307" s="68"/>
      <c r="V307" s="68"/>
      <c r="W307" s="68"/>
      <c r="X307" s="68"/>
      <c r="Y307" s="68"/>
      <c r="AC307" s="68"/>
      <c r="AD307" s="68"/>
      <c r="AE307" s="68"/>
      <c r="AF307" s="68"/>
      <c r="AG307" s="68"/>
      <c r="AH307" s="68"/>
      <c r="AL307" s="68"/>
      <c r="AM307" s="68"/>
      <c r="AN307" s="68"/>
      <c r="AO307" s="68"/>
      <c r="AP307" s="68"/>
      <c r="AQ307" s="68"/>
      <c r="AU307" s="68"/>
      <c r="AV307" s="68"/>
      <c r="AW307" s="68"/>
      <c r="AX307" s="68"/>
      <c r="AY307" s="68"/>
      <c r="AZ307" s="68"/>
      <c r="BD307" s="68"/>
      <c r="BE307" s="68"/>
      <c r="BF307" s="68"/>
      <c r="BG307" s="68"/>
      <c r="BH307" s="68"/>
      <c r="BI307" s="68"/>
      <c r="BM307" s="68"/>
      <c r="BN307" s="68"/>
      <c r="BO307" s="68"/>
      <c r="BP307" s="68"/>
      <c r="BQ307" s="68"/>
      <c r="BR307" s="68"/>
    </row>
    <row r="308" spans="11:70">
      <c r="K308" s="68"/>
      <c r="L308" s="68"/>
      <c r="M308" s="68"/>
      <c r="N308" s="68"/>
      <c r="O308" s="68"/>
      <c r="P308" s="68"/>
      <c r="T308" s="68"/>
      <c r="U308" s="68"/>
      <c r="V308" s="68"/>
      <c r="W308" s="68"/>
      <c r="X308" s="68"/>
      <c r="Y308" s="68"/>
      <c r="AC308" s="68"/>
      <c r="AD308" s="68"/>
      <c r="AE308" s="68"/>
      <c r="AF308" s="68"/>
      <c r="AG308" s="68"/>
      <c r="AH308" s="68"/>
      <c r="AL308" s="68"/>
      <c r="AM308" s="68"/>
      <c r="AN308" s="68"/>
      <c r="AO308" s="68"/>
      <c r="AP308" s="68"/>
      <c r="AQ308" s="68"/>
      <c r="AU308" s="68"/>
      <c r="AV308" s="68"/>
      <c r="AW308" s="68"/>
      <c r="AX308" s="68"/>
      <c r="AY308" s="68"/>
      <c r="AZ308" s="68"/>
      <c r="BD308" s="68"/>
      <c r="BE308" s="68"/>
      <c r="BF308" s="68"/>
      <c r="BG308" s="68"/>
      <c r="BH308" s="68"/>
      <c r="BI308" s="68"/>
      <c r="BM308" s="68"/>
      <c r="BN308" s="68"/>
      <c r="BO308" s="68"/>
      <c r="BP308" s="68"/>
      <c r="BQ308" s="68"/>
      <c r="BR308" s="68"/>
    </row>
    <row r="309" spans="11:70">
      <c r="K309" s="68"/>
      <c r="L309" s="68"/>
      <c r="M309" s="68"/>
      <c r="N309" s="68"/>
      <c r="O309" s="68"/>
      <c r="P309" s="68"/>
      <c r="T309" s="68"/>
      <c r="U309" s="68"/>
      <c r="V309" s="68"/>
      <c r="W309" s="68"/>
      <c r="X309" s="68"/>
      <c r="Y309" s="68"/>
      <c r="AC309" s="68"/>
      <c r="AD309" s="68"/>
      <c r="AE309" s="68"/>
      <c r="AF309" s="68"/>
      <c r="AG309" s="68"/>
      <c r="AH309" s="68"/>
      <c r="AL309" s="68"/>
      <c r="AM309" s="68"/>
      <c r="AN309" s="68"/>
      <c r="AO309" s="68"/>
      <c r="AP309" s="68"/>
      <c r="AQ309" s="68"/>
      <c r="AU309" s="68"/>
      <c r="AV309" s="68"/>
      <c r="AW309" s="68"/>
      <c r="AX309" s="68"/>
      <c r="AY309" s="68"/>
      <c r="AZ309" s="68"/>
      <c r="BD309" s="68"/>
      <c r="BE309" s="68"/>
      <c r="BF309" s="68"/>
      <c r="BG309" s="68"/>
      <c r="BH309" s="68"/>
      <c r="BI309" s="68"/>
      <c r="BM309" s="68"/>
      <c r="BN309" s="68"/>
      <c r="BO309" s="68"/>
      <c r="BP309" s="68"/>
      <c r="BQ309" s="68"/>
      <c r="BR309" s="68"/>
    </row>
    <row r="310" spans="11:70">
      <c r="K310" s="68"/>
      <c r="L310" s="68"/>
      <c r="M310" s="68"/>
      <c r="N310" s="68"/>
      <c r="O310" s="68"/>
      <c r="P310" s="68"/>
      <c r="T310" s="68"/>
      <c r="U310" s="68"/>
      <c r="V310" s="68"/>
      <c r="W310" s="68"/>
      <c r="X310" s="68"/>
      <c r="Y310" s="68"/>
      <c r="AC310" s="68"/>
      <c r="AD310" s="68"/>
      <c r="AE310" s="68"/>
      <c r="AF310" s="68"/>
      <c r="AG310" s="68"/>
      <c r="AH310" s="68"/>
      <c r="AL310" s="68"/>
      <c r="AM310" s="68"/>
      <c r="AN310" s="68"/>
      <c r="AO310" s="68"/>
      <c r="AP310" s="68"/>
      <c r="AQ310" s="68"/>
      <c r="AU310" s="68"/>
      <c r="AV310" s="68"/>
      <c r="AW310" s="68"/>
      <c r="AX310" s="68"/>
      <c r="AY310" s="68"/>
      <c r="AZ310" s="68"/>
      <c r="BD310" s="68"/>
      <c r="BE310" s="68"/>
      <c r="BF310" s="68"/>
      <c r="BG310" s="68"/>
      <c r="BH310" s="68"/>
      <c r="BI310" s="68"/>
      <c r="BM310" s="68"/>
      <c r="BN310" s="68"/>
      <c r="BO310" s="68"/>
      <c r="BP310" s="68"/>
      <c r="BQ310" s="68"/>
      <c r="BR310" s="68"/>
    </row>
    <row r="311" spans="11:70">
      <c r="K311" s="69"/>
      <c r="L311" s="68"/>
      <c r="M311" s="68"/>
      <c r="N311" s="68"/>
      <c r="O311" s="68"/>
      <c r="P311" s="68"/>
      <c r="T311" s="68"/>
      <c r="U311" s="68"/>
      <c r="V311" s="68"/>
      <c r="W311" s="68"/>
      <c r="X311" s="68"/>
      <c r="Y311" s="68"/>
      <c r="AC311" s="68"/>
      <c r="AD311" s="68"/>
      <c r="AE311" s="68"/>
      <c r="AF311" s="68"/>
      <c r="AG311" s="68"/>
      <c r="AH311" s="68"/>
      <c r="AL311" s="68"/>
      <c r="AM311" s="68"/>
      <c r="AN311" s="68"/>
      <c r="AO311" s="68"/>
      <c r="AP311" s="68"/>
      <c r="AQ311" s="68"/>
      <c r="AU311" s="68"/>
      <c r="AV311" s="68"/>
      <c r="AW311" s="68"/>
      <c r="AX311" s="68"/>
      <c r="AY311" s="68"/>
      <c r="AZ311" s="68"/>
      <c r="BD311" s="68"/>
      <c r="BE311" s="68"/>
      <c r="BF311" s="68"/>
      <c r="BG311" s="68"/>
      <c r="BH311" s="68"/>
      <c r="BI311" s="68"/>
      <c r="BM311" s="68"/>
      <c r="BN311" s="68"/>
      <c r="BO311" s="68"/>
      <c r="BP311" s="68"/>
      <c r="BQ311" s="68"/>
      <c r="BR311" s="68"/>
    </row>
    <row r="312" spans="11:70">
      <c r="K312" s="68"/>
      <c r="L312" s="68"/>
      <c r="M312" s="68"/>
      <c r="N312" s="68"/>
      <c r="O312" s="68"/>
      <c r="P312" s="68"/>
      <c r="T312" s="68"/>
      <c r="U312" s="68"/>
      <c r="V312" s="68"/>
      <c r="W312" s="68"/>
      <c r="X312" s="68"/>
      <c r="Y312" s="68"/>
      <c r="AC312" s="68"/>
      <c r="AD312" s="68"/>
      <c r="AE312" s="68"/>
      <c r="AF312" s="68"/>
      <c r="AG312" s="68"/>
      <c r="AH312" s="68"/>
      <c r="AL312" s="68"/>
      <c r="AM312" s="68"/>
      <c r="AN312" s="68"/>
      <c r="AO312" s="68"/>
      <c r="AP312" s="68"/>
      <c r="AQ312" s="68"/>
      <c r="AU312" s="68"/>
      <c r="AV312" s="68"/>
      <c r="AW312" s="68"/>
      <c r="AX312" s="68"/>
      <c r="AY312" s="68"/>
      <c r="AZ312" s="68"/>
      <c r="BD312" s="68"/>
      <c r="BE312" s="68"/>
      <c r="BF312" s="68"/>
      <c r="BG312" s="68"/>
      <c r="BH312" s="68"/>
      <c r="BI312" s="68"/>
      <c r="BM312" s="68"/>
      <c r="BN312" s="68"/>
      <c r="BO312" s="68"/>
      <c r="BP312" s="68"/>
      <c r="BQ312" s="68"/>
      <c r="BR312" s="68"/>
    </row>
    <row r="313" spans="11:70">
      <c r="K313" s="68"/>
      <c r="L313" s="68"/>
      <c r="M313" s="68"/>
      <c r="N313" s="68"/>
      <c r="O313" s="68"/>
      <c r="P313" s="68"/>
      <c r="T313" s="68"/>
      <c r="U313" s="68"/>
      <c r="V313" s="68"/>
      <c r="W313" s="68"/>
      <c r="X313" s="68"/>
      <c r="Y313" s="68"/>
      <c r="AC313" s="68"/>
      <c r="AD313" s="68"/>
      <c r="AE313" s="68"/>
      <c r="AF313" s="68"/>
      <c r="AG313" s="68"/>
      <c r="AH313" s="68"/>
      <c r="AL313" s="68"/>
      <c r="AM313" s="68"/>
      <c r="AN313" s="68"/>
      <c r="AO313" s="68"/>
      <c r="AP313" s="68"/>
      <c r="AQ313" s="68"/>
      <c r="AU313" s="68"/>
      <c r="AV313" s="68"/>
      <c r="AW313" s="68"/>
      <c r="AX313" s="68"/>
      <c r="AY313" s="68"/>
      <c r="AZ313" s="68"/>
      <c r="BD313" s="68"/>
      <c r="BE313" s="68"/>
      <c r="BF313" s="68"/>
      <c r="BG313" s="68"/>
      <c r="BH313" s="68"/>
      <c r="BI313" s="68"/>
      <c r="BM313" s="68"/>
      <c r="BN313" s="68"/>
      <c r="BO313" s="68"/>
      <c r="BP313" s="68"/>
      <c r="BQ313" s="68"/>
      <c r="BR313" s="68"/>
    </row>
    <row r="314" spans="11:70">
      <c r="K314" s="68"/>
      <c r="L314" s="68"/>
      <c r="M314" s="68"/>
      <c r="N314" s="68"/>
      <c r="O314" s="68"/>
      <c r="P314" s="68"/>
      <c r="T314" s="68"/>
      <c r="U314" s="68"/>
      <c r="V314" s="68"/>
      <c r="W314" s="68"/>
      <c r="X314" s="68"/>
      <c r="Y314" s="68"/>
      <c r="AC314" s="68"/>
      <c r="AD314" s="68"/>
      <c r="AE314" s="68"/>
      <c r="AF314" s="68"/>
      <c r="AG314" s="68"/>
      <c r="AH314" s="68"/>
      <c r="AL314" s="68"/>
      <c r="AM314" s="68"/>
      <c r="AN314" s="68"/>
      <c r="AO314" s="68"/>
      <c r="AP314" s="68"/>
      <c r="AQ314" s="68"/>
      <c r="AU314" s="68"/>
      <c r="AV314" s="68"/>
      <c r="AW314" s="68"/>
      <c r="AX314" s="68"/>
      <c r="AY314" s="68"/>
      <c r="AZ314" s="68"/>
      <c r="BD314" s="68"/>
      <c r="BE314" s="68"/>
      <c r="BF314" s="68"/>
      <c r="BG314" s="68"/>
      <c r="BH314" s="68"/>
      <c r="BI314" s="68"/>
      <c r="BM314" s="68"/>
      <c r="BN314" s="68"/>
      <c r="BO314" s="68"/>
      <c r="BP314" s="68"/>
      <c r="BQ314" s="68"/>
      <c r="BR314" s="68"/>
    </row>
    <row r="315" spans="11:70">
      <c r="K315" s="69"/>
      <c r="L315" s="68"/>
      <c r="M315" s="68"/>
      <c r="N315" s="68"/>
      <c r="O315" s="68"/>
      <c r="P315" s="68"/>
      <c r="T315" s="68"/>
      <c r="U315" s="68"/>
      <c r="V315" s="68"/>
      <c r="W315" s="68"/>
      <c r="X315" s="68"/>
      <c r="Y315" s="68"/>
      <c r="AC315" s="68"/>
      <c r="AD315" s="68"/>
      <c r="AE315" s="68"/>
      <c r="AF315" s="68"/>
      <c r="AG315" s="68"/>
      <c r="AH315" s="68"/>
      <c r="AL315" s="68"/>
      <c r="AM315" s="68"/>
      <c r="AN315" s="68"/>
      <c r="AO315" s="68"/>
      <c r="AP315" s="68"/>
      <c r="AQ315" s="68"/>
      <c r="AU315" s="68"/>
      <c r="AV315" s="68"/>
      <c r="AW315" s="68"/>
      <c r="AX315" s="68"/>
      <c r="AY315" s="68"/>
      <c r="AZ315" s="68"/>
      <c r="BD315" s="68"/>
      <c r="BE315" s="68"/>
      <c r="BF315" s="68"/>
      <c r="BG315" s="68"/>
      <c r="BH315" s="68"/>
      <c r="BI315" s="68"/>
      <c r="BM315" s="68"/>
      <c r="BN315" s="68"/>
      <c r="BO315" s="68"/>
      <c r="BP315" s="68"/>
      <c r="BQ315" s="68"/>
      <c r="BR315" s="68"/>
    </row>
    <row r="316" spans="11:70">
      <c r="K316" s="68"/>
      <c r="L316" s="68"/>
      <c r="M316" s="68"/>
      <c r="N316" s="68"/>
      <c r="O316" s="68"/>
      <c r="P316" s="68"/>
      <c r="T316" s="68"/>
      <c r="U316" s="68"/>
      <c r="V316" s="68"/>
      <c r="W316" s="68"/>
      <c r="X316" s="68"/>
      <c r="Y316" s="68"/>
      <c r="AC316" s="68"/>
      <c r="AD316" s="68"/>
      <c r="AE316" s="68"/>
      <c r="AF316" s="68"/>
      <c r="AG316" s="68"/>
      <c r="AH316" s="68"/>
      <c r="AL316" s="68"/>
      <c r="AM316" s="68"/>
      <c r="AN316" s="68"/>
      <c r="AO316" s="68"/>
      <c r="AP316" s="68"/>
      <c r="AQ316" s="68"/>
      <c r="AU316" s="68"/>
      <c r="AV316" s="68"/>
      <c r="AW316" s="68"/>
      <c r="AX316" s="68"/>
      <c r="AY316" s="68"/>
      <c r="AZ316" s="68"/>
      <c r="BD316" s="68"/>
      <c r="BE316" s="68"/>
      <c r="BF316" s="68"/>
      <c r="BG316" s="68"/>
      <c r="BH316" s="68"/>
      <c r="BI316" s="68"/>
      <c r="BM316" s="68"/>
      <c r="BN316" s="68"/>
      <c r="BO316" s="68"/>
      <c r="BP316" s="68"/>
      <c r="BQ316" s="68"/>
      <c r="BR316" s="68"/>
    </row>
    <row r="317" spans="11:70">
      <c r="K317" s="68"/>
      <c r="L317" s="68"/>
      <c r="M317" s="68"/>
      <c r="N317" s="68"/>
      <c r="O317" s="68"/>
      <c r="P317" s="68"/>
      <c r="T317" s="68"/>
      <c r="U317" s="68"/>
      <c r="V317" s="68"/>
      <c r="W317" s="68"/>
      <c r="X317" s="68"/>
      <c r="Y317" s="68"/>
      <c r="AC317" s="68"/>
      <c r="AD317" s="68"/>
      <c r="AE317" s="68"/>
      <c r="AF317" s="68"/>
      <c r="AG317" s="68"/>
      <c r="AH317" s="68"/>
      <c r="AL317" s="68"/>
      <c r="AM317" s="68"/>
      <c r="AN317" s="68"/>
      <c r="AO317" s="68"/>
      <c r="AP317" s="68"/>
      <c r="AQ317" s="68"/>
      <c r="AU317" s="68"/>
      <c r="AV317" s="68"/>
      <c r="AW317" s="68"/>
      <c r="AX317" s="68"/>
      <c r="AY317" s="68"/>
      <c r="AZ317" s="68"/>
      <c r="BD317" s="68"/>
      <c r="BE317" s="68"/>
      <c r="BF317" s="68"/>
      <c r="BG317" s="68"/>
      <c r="BH317" s="68"/>
      <c r="BI317" s="68"/>
      <c r="BM317" s="68"/>
      <c r="BN317" s="68"/>
      <c r="BO317" s="68"/>
      <c r="BP317" s="68"/>
      <c r="BQ317" s="68"/>
      <c r="BR317" s="68"/>
    </row>
    <row r="318" spans="11:70">
      <c r="K318" s="68"/>
      <c r="L318" s="68"/>
      <c r="M318" s="68"/>
      <c r="N318" s="68"/>
      <c r="O318" s="68"/>
      <c r="P318" s="68"/>
      <c r="T318" s="68"/>
      <c r="U318" s="68"/>
      <c r="V318" s="68"/>
      <c r="W318" s="68"/>
      <c r="X318" s="68"/>
      <c r="Y318" s="68"/>
      <c r="AC318" s="68"/>
      <c r="AD318" s="68"/>
      <c r="AE318" s="68"/>
      <c r="AF318" s="68"/>
      <c r="AG318" s="68"/>
      <c r="AH318" s="68"/>
      <c r="AL318" s="68"/>
      <c r="AM318" s="68"/>
      <c r="AN318" s="68"/>
      <c r="AO318" s="68"/>
      <c r="AP318" s="68"/>
      <c r="AQ318" s="68"/>
      <c r="AU318" s="68"/>
      <c r="AV318" s="68"/>
      <c r="AW318" s="68"/>
      <c r="AX318" s="68"/>
      <c r="AY318" s="68"/>
      <c r="AZ318" s="68"/>
      <c r="BD318" s="68"/>
      <c r="BE318" s="68"/>
      <c r="BF318" s="68"/>
      <c r="BG318" s="68"/>
      <c r="BH318" s="68"/>
      <c r="BI318" s="68"/>
      <c r="BM318" s="68"/>
      <c r="BN318" s="68"/>
      <c r="BO318" s="68"/>
      <c r="BP318" s="68"/>
      <c r="BQ318" s="68"/>
      <c r="BR318" s="68"/>
    </row>
    <row r="319" spans="11:70">
      <c r="K319" s="69"/>
      <c r="L319" s="68"/>
      <c r="M319" s="68"/>
      <c r="N319" s="68"/>
      <c r="O319" s="68"/>
      <c r="P319" s="68"/>
      <c r="T319" s="68"/>
      <c r="U319" s="68"/>
      <c r="V319" s="68"/>
      <c r="W319" s="68"/>
      <c r="X319" s="68"/>
      <c r="Y319" s="68"/>
      <c r="AC319" s="68"/>
      <c r="AD319" s="68"/>
      <c r="AE319" s="68"/>
      <c r="AF319" s="68"/>
      <c r="AG319" s="68"/>
      <c r="AH319" s="68"/>
      <c r="AL319" s="68"/>
      <c r="AM319" s="68"/>
      <c r="AN319" s="68"/>
      <c r="AO319" s="68"/>
      <c r="AP319" s="68"/>
      <c r="AQ319" s="68"/>
      <c r="AU319" s="68"/>
      <c r="AV319" s="68"/>
      <c r="AW319" s="68"/>
      <c r="AX319" s="68"/>
      <c r="AY319" s="68"/>
      <c r="AZ319" s="68"/>
      <c r="BD319" s="68"/>
      <c r="BE319" s="68"/>
      <c r="BF319" s="68"/>
      <c r="BG319" s="68"/>
      <c r="BH319" s="68"/>
      <c r="BI319" s="68"/>
      <c r="BM319" s="68"/>
      <c r="BN319" s="68"/>
      <c r="BO319" s="68"/>
      <c r="BP319" s="68"/>
      <c r="BQ319" s="68"/>
      <c r="BR319" s="68"/>
    </row>
    <row r="320" spans="11:70">
      <c r="K320" s="68"/>
      <c r="L320" s="68"/>
      <c r="M320" s="68"/>
      <c r="N320" s="68"/>
      <c r="O320" s="68"/>
      <c r="P320" s="68"/>
      <c r="T320" s="68"/>
      <c r="U320" s="68"/>
      <c r="V320" s="68"/>
      <c r="W320" s="68"/>
      <c r="X320" s="68"/>
      <c r="Y320" s="68"/>
      <c r="AC320" s="68"/>
      <c r="AD320" s="68"/>
      <c r="AE320" s="68"/>
      <c r="AF320" s="68"/>
      <c r="AG320" s="68"/>
      <c r="AH320" s="68"/>
      <c r="AL320" s="68"/>
      <c r="AM320" s="68"/>
      <c r="AN320" s="68"/>
      <c r="AO320" s="68"/>
      <c r="AP320" s="68"/>
      <c r="AQ320" s="68"/>
      <c r="AU320" s="68"/>
      <c r="AV320" s="68"/>
      <c r="AW320" s="68"/>
      <c r="AX320" s="68"/>
      <c r="AY320" s="68"/>
      <c r="AZ320" s="68"/>
      <c r="BD320" s="68"/>
      <c r="BE320" s="68"/>
      <c r="BF320" s="68"/>
      <c r="BG320" s="68"/>
      <c r="BH320" s="68"/>
      <c r="BI320" s="68"/>
      <c r="BM320" s="68"/>
      <c r="BN320" s="68"/>
      <c r="BO320" s="68"/>
      <c r="BP320" s="68"/>
      <c r="BQ320" s="68"/>
      <c r="BR320" s="68"/>
    </row>
    <row r="321" spans="11:70">
      <c r="K321" s="68"/>
      <c r="L321" s="68"/>
      <c r="M321" s="68"/>
      <c r="N321" s="68"/>
      <c r="O321" s="68"/>
      <c r="P321" s="68"/>
      <c r="T321" s="68"/>
      <c r="U321" s="68"/>
      <c r="V321" s="68"/>
      <c r="W321" s="68"/>
      <c r="X321" s="68"/>
      <c r="Y321" s="68"/>
      <c r="AC321" s="68"/>
      <c r="AD321" s="68"/>
      <c r="AE321" s="68"/>
      <c r="AF321" s="68"/>
      <c r="AG321" s="68"/>
      <c r="AH321" s="68"/>
      <c r="AL321" s="68"/>
      <c r="AM321" s="68"/>
      <c r="AN321" s="68"/>
      <c r="AO321" s="68"/>
      <c r="AP321" s="68"/>
      <c r="AQ321" s="68"/>
      <c r="AU321" s="68"/>
      <c r="AV321" s="68"/>
      <c r="AW321" s="68"/>
      <c r="AX321" s="68"/>
      <c r="AY321" s="68"/>
      <c r="AZ321" s="68"/>
      <c r="BD321" s="68"/>
      <c r="BE321" s="68"/>
      <c r="BF321" s="68"/>
      <c r="BG321" s="68"/>
      <c r="BH321" s="68"/>
      <c r="BI321" s="68"/>
      <c r="BM321" s="68"/>
      <c r="BN321" s="68"/>
      <c r="BO321" s="68"/>
      <c r="BP321" s="68"/>
      <c r="BQ321" s="68"/>
      <c r="BR321" s="68"/>
    </row>
    <row r="322" spans="11:70">
      <c r="K322" s="68"/>
      <c r="L322" s="68"/>
      <c r="M322" s="68"/>
      <c r="N322" s="68"/>
      <c r="O322" s="68"/>
      <c r="P322" s="68"/>
      <c r="T322" s="68"/>
      <c r="U322" s="68"/>
      <c r="V322" s="68"/>
      <c r="W322" s="68"/>
      <c r="X322" s="68"/>
      <c r="Y322" s="68"/>
      <c r="AC322" s="68"/>
      <c r="AD322" s="68"/>
      <c r="AE322" s="68"/>
      <c r="AF322" s="68"/>
      <c r="AG322" s="68"/>
      <c r="AH322" s="68"/>
      <c r="AL322" s="68"/>
      <c r="AM322" s="68"/>
      <c r="AN322" s="68"/>
      <c r="AO322" s="68"/>
      <c r="AP322" s="68"/>
      <c r="AQ322" s="68"/>
      <c r="AU322" s="68"/>
      <c r="AV322" s="68"/>
      <c r="AW322" s="68"/>
      <c r="AX322" s="68"/>
      <c r="AY322" s="68"/>
      <c r="AZ322" s="68"/>
      <c r="BD322" s="68"/>
      <c r="BE322" s="68"/>
      <c r="BF322" s="68"/>
      <c r="BG322" s="68"/>
      <c r="BH322" s="68"/>
      <c r="BI322" s="68"/>
      <c r="BM322" s="68"/>
      <c r="BN322" s="68"/>
      <c r="BO322" s="68"/>
      <c r="BP322" s="68"/>
      <c r="BQ322" s="68"/>
      <c r="BR322" s="68"/>
    </row>
    <row r="323" spans="11:70">
      <c r="K323" s="69"/>
      <c r="L323" s="68"/>
      <c r="M323" s="68"/>
      <c r="N323" s="68"/>
      <c r="O323" s="68"/>
      <c r="P323" s="68"/>
      <c r="T323" s="68"/>
      <c r="U323" s="68"/>
      <c r="V323" s="68"/>
      <c r="W323" s="68"/>
      <c r="X323" s="68"/>
      <c r="Y323" s="68"/>
      <c r="AC323" s="68"/>
      <c r="AD323" s="68"/>
      <c r="AE323" s="68"/>
      <c r="AF323" s="68"/>
      <c r="AG323" s="68"/>
      <c r="AH323" s="68"/>
      <c r="AL323" s="68"/>
      <c r="AM323" s="68"/>
      <c r="AN323" s="68"/>
      <c r="AO323" s="68"/>
      <c r="AP323" s="68"/>
      <c r="AQ323" s="68"/>
      <c r="AU323" s="68"/>
      <c r="AV323" s="68"/>
      <c r="AW323" s="68"/>
      <c r="AX323" s="68"/>
      <c r="AY323" s="68"/>
      <c r="AZ323" s="68"/>
      <c r="BD323" s="68"/>
      <c r="BE323" s="68"/>
      <c r="BF323" s="68"/>
      <c r="BG323" s="68"/>
      <c r="BH323" s="68"/>
      <c r="BI323" s="68"/>
      <c r="BM323" s="68"/>
      <c r="BN323" s="68"/>
      <c r="BO323" s="68"/>
      <c r="BP323" s="68"/>
      <c r="BQ323" s="68"/>
      <c r="BR323" s="68"/>
    </row>
    <row r="324" spans="11:70">
      <c r="K324" s="68"/>
      <c r="L324" s="68"/>
      <c r="M324" s="68"/>
      <c r="N324" s="68"/>
      <c r="O324" s="68"/>
      <c r="P324" s="68"/>
      <c r="T324" s="68"/>
      <c r="U324" s="68"/>
      <c r="V324" s="68"/>
      <c r="W324" s="68"/>
      <c r="X324" s="68"/>
      <c r="Y324" s="68"/>
      <c r="AC324" s="68"/>
      <c r="AD324" s="68"/>
      <c r="AE324" s="68"/>
      <c r="AF324" s="68"/>
      <c r="AG324" s="68"/>
      <c r="AH324" s="68"/>
      <c r="AL324" s="68"/>
      <c r="AM324" s="68"/>
      <c r="AN324" s="68"/>
      <c r="AO324" s="68"/>
      <c r="AP324" s="68"/>
      <c r="AQ324" s="68"/>
      <c r="AU324" s="68"/>
      <c r="AV324" s="68"/>
      <c r="AW324" s="68"/>
      <c r="AX324" s="68"/>
      <c r="AY324" s="68"/>
      <c r="AZ324" s="68"/>
      <c r="BD324" s="68"/>
      <c r="BE324" s="68"/>
      <c r="BF324" s="68"/>
      <c r="BG324" s="68"/>
      <c r="BH324" s="68"/>
      <c r="BI324" s="68"/>
      <c r="BM324" s="68"/>
      <c r="BN324" s="68"/>
      <c r="BO324" s="68"/>
      <c r="BP324" s="68"/>
      <c r="BQ324" s="68"/>
      <c r="BR324" s="68"/>
    </row>
    <row r="325" spans="11:70">
      <c r="K325" s="68"/>
      <c r="L325" s="68"/>
      <c r="M325" s="68"/>
      <c r="N325" s="68"/>
      <c r="O325" s="68"/>
      <c r="P325" s="68"/>
      <c r="T325" s="68"/>
      <c r="U325" s="68"/>
      <c r="V325" s="68"/>
      <c r="W325" s="68"/>
      <c r="X325" s="68"/>
      <c r="Y325" s="68"/>
      <c r="AC325" s="68"/>
      <c r="AD325" s="68"/>
      <c r="AE325" s="68"/>
      <c r="AF325" s="68"/>
      <c r="AG325" s="68"/>
      <c r="AH325" s="68"/>
      <c r="AL325" s="68"/>
      <c r="AM325" s="68"/>
      <c r="AN325" s="68"/>
      <c r="AO325" s="68"/>
      <c r="AP325" s="68"/>
      <c r="AQ325" s="68"/>
      <c r="AU325" s="68"/>
      <c r="AV325" s="68"/>
      <c r="AW325" s="68"/>
      <c r="AX325" s="68"/>
      <c r="AY325" s="68"/>
      <c r="AZ325" s="68"/>
      <c r="BD325" s="68"/>
      <c r="BE325" s="68"/>
      <c r="BF325" s="68"/>
      <c r="BG325" s="68"/>
      <c r="BH325" s="68"/>
      <c r="BI325" s="68"/>
      <c r="BM325" s="68"/>
      <c r="BN325" s="68"/>
      <c r="BO325" s="68"/>
      <c r="BP325" s="68"/>
      <c r="BQ325" s="68"/>
      <c r="BR325" s="68"/>
    </row>
    <row r="326" spans="11:70">
      <c r="K326" s="68"/>
      <c r="L326" s="68"/>
      <c r="M326" s="68"/>
      <c r="N326" s="68"/>
      <c r="O326" s="68"/>
      <c r="P326" s="68"/>
      <c r="T326" s="68"/>
      <c r="U326" s="68"/>
      <c r="V326" s="68"/>
      <c r="W326" s="68"/>
      <c r="X326" s="68"/>
      <c r="Y326" s="68"/>
      <c r="AC326" s="68"/>
      <c r="AD326" s="68"/>
      <c r="AE326" s="68"/>
      <c r="AF326" s="68"/>
      <c r="AG326" s="68"/>
      <c r="AH326" s="68"/>
      <c r="AL326" s="68"/>
      <c r="AM326" s="68"/>
      <c r="AN326" s="68"/>
      <c r="AO326" s="68"/>
      <c r="AP326" s="68"/>
      <c r="AQ326" s="68"/>
      <c r="AU326" s="68"/>
      <c r="AV326" s="68"/>
      <c r="AW326" s="68"/>
      <c r="AX326" s="68"/>
      <c r="AY326" s="68"/>
      <c r="AZ326" s="68"/>
      <c r="BD326" s="68"/>
      <c r="BE326" s="68"/>
      <c r="BF326" s="68"/>
      <c r="BG326" s="68"/>
      <c r="BH326" s="68"/>
      <c r="BI326" s="68"/>
      <c r="BM326" s="68"/>
      <c r="BN326" s="68"/>
      <c r="BO326" s="68"/>
      <c r="BP326" s="68"/>
      <c r="BQ326" s="68"/>
      <c r="BR326" s="68"/>
    </row>
    <row r="327" spans="11:70">
      <c r="K327" s="69"/>
      <c r="L327" s="68"/>
      <c r="M327" s="68"/>
      <c r="N327" s="68"/>
      <c r="O327" s="68"/>
      <c r="P327" s="68"/>
      <c r="T327" s="68"/>
      <c r="U327" s="68"/>
      <c r="V327" s="68"/>
      <c r="W327" s="68"/>
      <c r="X327" s="68"/>
      <c r="Y327" s="68"/>
      <c r="AC327" s="68"/>
      <c r="AD327" s="68"/>
      <c r="AE327" s="68"/>
      <c r="AF327" s="68"/>
      <c r="AG327" s="68"/>
      <c r="AH327" s="68"/>
      <c r="AL327" s="68"/>
      <c r="AM327" s="68"/>
      <c r="AN327" s="68"/>
      <c r="AO327" s="68"/>
      <c r="AP327" s="68"/>
      <c r="AQ327" s="68"/>
      <c r="AU327" s="68"/>
      <c r="AV327" s="68"/>
      <c r="AW327" s="68"/>
      <c r="AX327" s="68"/>
      <c r="AY327" s="68"/>
      <c r="AZ327" s="68"/>
      <c r="BD327" s="68"/>
      <c r="BE327" s="68"/>
      <c r="BF327" s="68"/>
      <c r="BG327" s="68"/>
      <c r="BH327" s="68"/>
      <c r="BI327" s="68"/>
      <c r="BM327" s="68"/>
      <c r="BN327" s="68"/>
      <c r="BO327" s="68"/>
      <c r="BP327" s="68"/>
      <c r="BQ327" s="68"/>
      <c r="BR327" s="68"/>
    </row>
    <row r="328" spans="11:70">
      <c r="K328" s="68"/>
      <c r="L328" s="68"/>
      <c r="M328" s="68"/>
      <c r="N328" s="68"/>
      <c r="O328" s="68"/>
      <c r="P328" s="68"/>
      <c r="T328" s="68"/>
      <c r="U328" s="68"/>
      <c r="V328" s="68"/>
      <c r="W328" s="68"/>
      <c r="X328" s="68"/>
      <c r="Y328" s="68"/>
      <c r="AC328" s="68"/>
      <c r="AD328" s="68"/>
      <c r="AE328" s="68"/>
      <c r="AF328" s="68"/>
      <c r="AG328" s="68"/>
      <c r="AH328" s="68"/>
      <c r="AL328" s="68"/>
      <c r="AM328" s="68"/>
      <c r="AN328" s="68"/>
      <c r="AO328" s="68"/>
      <c r="AP328" s="68"/>
      <c r="AQ328" s="68"/>
      <c r="AU328" s="68"/>
      <c r="AV328" s="68"/>
      <c r="AW328" s="68"/>
      <c r="AX328" s="68"/>
      <c r="AY328" s="68"/>
      <c r="AZ328" s="68"/>
      <c r="BD328" s="68"/>
      <c r="BE328" s="68"/>
      <c r="BF328" s="68"/>
      <c r="BG328" s="68"/>
      <c r="BH328" s="68"/>
      <c r="BI328" s="68"/>
      <c r="BM328" s="68"/>
      <c r="BN328" s="68"/>
      <c r="BO328" s="68"/>
      <c r="BP328" s="68"/>
      <c r="BQ328" s="68"/>
      <c r="BR328" s="68"/>
    </row>
    <row r="329" spans="11:70">
      <c r="K329" s="68"/>
      <c r="L329" s="68"/>
      <c r="M329" s="68"/>
      <c r="N329" s="68"/>
      <c r="O329" s="68"/>
      <c r="P329" s="68"/>
      <c r="T329" s="68"/>
      <c r="U329" s="68"/>
      <c r="V329" s="68"/>
      <c r="W329" s="68"/>
      <c r="X329" s="68"/>
      <c r="Y329" s="68"/>
      <c r="AC329" s="68"/>
      <c r="AD329" s="68"/>
      <c r="AE329" s="68"/>
      <c r="AF329" s="68"/>
      <c r="AG329" s="68"/>
      <c r="AH329" s="68"/>
      <c r="AL329" s="68"/>
      <c r="AM329" s="68"/>
      <c r="AN329" s="68"/>
      <c r="AO329" s="68"/>
      <c r="AP329" s="68"/>
      <c r="AQ329" s="68"/>
      <c r="AU329" s="68"/>
      <c r="AV329" s="68"/>
      <c r="AW329" s="68"/>
      <c r="AX329" s="68"/>
      <c r="AY329" s="68"/>
      <c r="AZ329" s="68"/>
      <c r="BD329" s="68"/>
      <c r="BE329" s="68"/>
      <c r="BF329" s="68"/>
      <c r="BG329" s="68"/>
      <c r="BH329" s="68"/>
      <c r="BI329" s="68"/>
      <c r="BM329" s="68"/>
      <c r="BN329" s="68"/>
      <c r="BO329" s="68"/>
      <c r="BP329" s="68"/>
      <c r="BQ329" s="68"/>
      <c r="BR329" s="68"/>
    </row>
    <row r="330" spans="11:70">
      <c r="K330" s="68"/>
      <c r="L330" s="68"/>
      <c r="M330" s="68"/>
      <c r="N330" s="68"/>
      <c r="O330" s="68"/>
      <c r="P330" s="68"/>
      <c r="T330" s="68"/>
      <c r="U330" s="68"/>
      <c r="V330" s="68"/>
      <c r="W330" s="68"/>
      <c r="X330" s="68"/>
      <c r="Y330" s="68"/>
      <c r="AC330" s="68"/>
      <c r="AD330" s="68"/>
      <c r="AE330" s="68"/>
      <c r="AF330" s="68"/>
      <c r="AG330" s="68"/>
      <c r="AH330" s="68"/>
      <c r="AL330" s="68"/>
      <c r="AM330" s="68"/>
      <c r="AN330" s="68"/>
      <c r="AO330" s="68"/>
      <c r="AP330" s="68"/>
      <c r="AQ330" s="68"/>
      <c r="AU330" s="68"/>
      <c r="AV330" s="68"/>
      <c r="AW330" s="68"/>
      <c r="AX330" s="68"/>
      <c r="AY330" s="68"/>
      <c r="AZ330" s="68"/>
      <c r="BD330" s="68"/>
      <c r="BE330" s="68"/>
      <c r="BF330" s="68"/>
      <c r="BG330" s="68"/>
      <c r="BH330" s="68"/>
      <c r="BI330" s="68"/>
      <c r="BM330" s="68"/>
      <c r="BN330" s="68"/>
      <c r="BO330" s="68"/>
      <c r="BP330" s="68"/>
      <c r="BQ330" s="68"/>
      <c r="BR330" s="68"/>
    </row>
    <row r="331" spans="11:70">
      <c r="K331" s="69"/>
      <c r="L331" s="68"/>
      <c r="M331" s="68"/>
      <c r="N331" s="68"/>
      <c r="O331" s="68"/>
      <c r="P331" s="68"/>
      <c r="T331" s="68"/>
      <c r="U331" s="68"/>
      <c r="V331" s="68"/>
      <c r="W331" s="68"/>
      <c r="X331" s="68"/>
      <c r="Y331" s="68"/>
      <c r="AC331" s="68"/>
      <c r="AD331" s="68"/>
      <c r="AE331" s="68"/>
      <c r="AF331" s="68"/>
      <c r="AG331" s="68"/>
      <c r="AH331" s="68"/>
      <c r="AL331" s="68"/>
      <c r="AM331" s="68"/>
      <c r="AN331" s="68"/>
      <c r="AO331" s="68"/>
      <c r="AP331" s="68"/>
      <c r="AQ331" s="68"/>
      <c r="AU331" s="68"/>
      <c r="AV331" s="68"/>
      <c r="AW331" s="68"/>
      <c r="AX331" s="68"/>
      <c r="AY331" s="68"/>
      <c r="AZ331" s="68"/>
      <c r="BD331" s="68"/>
      <c r="BE331" s="68"/>
      <c r="BF331" s="68"/>
      <c r="BG331" s="68"/>
      <c r="BH331" s="68"/>
      <c r="BI331" s="68"/>
      <c r="BM331" s="68"/>
      <c r="BN331" s="68"/>
      <c r="BO331" s="68"/>
      <c r="BP331" s="68"/>
      <c r="BQ331" s="68"/>
      <c r="BR331" s="68"/>
    </row>
    <row r="332" spans="11:70">
      <c r="K332" s="68"/>
      <c r="L332" s="68"/>
      <c r="M332" s="68"/>
      <c r="N332" s="68"/>
      <c r="O332" s="68"/>
      <c r="P332" s="68"/>
      <c r="T332" s="68"/>
      <c r="U332" s="68"/>
      <c r="V332" s="68"/>
      <c r="W332" s="68"/>
      <c r="X332" s="68"/>
      <c r="Y332" s="68"/>
      <c r="AC332" s="68"/>
      <c r="AD332" s="68"/>
      <c r="AE332" s="68"/>
      <c r="AF332" s="68"/>
      <c r="AG332" s="68"/>
      <c r="AH332" s="68"/>
      <c r="AL332" s="68"/>
      <c r="AM332" s="68"/>
      <c r="AN332" s="68"/>
      <c r="AO332" s="68"/>
      <c r="AP332" s="68"/>
      <c r="AQ332" s="68"/>
      <c r="AU332" s="68"/>
      <c r="AV332" s="68"/>
      <c r="AW332" s="68"/>
      <c r="AX332" s="68"/>
      <c r="AY332" s="68"/>
      <c r="AZ332" s="68"/>
      <c r="BD332" s="68"/>
      <c r="BE332" s="68"/>
      <c r="BF332" s="68"/>
      <c r="BG332" s="68"/>
      <c r="BH332" s="68"/>
      <c r="BI332" s="68"/>
      <c r="BM332" s="68"/>
      <c r="BN332" s="68"/>
      <c r="BO332" s="68"/>
      <c r="BP332" s="68"/>
      <c r="BQ332" s="68"/>
      <c r="BR332" s="68"/>
    </row>
    <row r="333" spans="11:70">
      <c r="K333" s="68"/>
      <c r="L333" s="68"/>
      <c r="M333" s="68"/>
      <c r="N333" s="68"/>
      <c r="O333" s="68"/>
      <c r="P333" s="68"/>
      <c r="T333" s="68"/>
      <c r="U333" s="68"/>
      <c r="V333" s="68"/>
      <c r="W333" s="68"/>
      <c r="X333" s="68"/>
      <c r="Y333" s="68"/>
      <c r="AC333" s="68"/>
      <c r="AD333" s="68"/>
      <c r="AE333" s="68"/>
      <c r="AF333" s="68"/>
      <c r="AG333" s="68"/>
      <c r="AH333" s="68"/>
      <c r="AL333" s="68"/>
      <c r="AM333" s="68"/>
      <c r="AN333" s="68"/>
      <c r="AO333" s="68"/>
      <c r="AP333" s="68"/>
      <c r="AQ333" s="68"/>
      <c r="AU333" s="68"/>
      <c r="AV333" s="68"/>
      <c r="AW333" s="68"/>
      <c r="AX333" s="68"/>
      <c r="AY333" s="68"/>
      <c r="AZ333" s="68"/>
      <c r="BD333" s="68"/>
      <c r="BE333" s="68"/>
      <c r="BF333" s="68"/>
      <c r="BG333" s="68"/>
      <c r="BH333" s="68"/>
      <c r="BI333" s="68"/>
      <c r="BM333" s="68"/>
      <c r="BN333" s="68"/>
      <c r="BO333" s="68"/>
      <c r="BP333" s="68"/>
      <c r="BQ333" s="68"/>
      <c r="BR333" s="68"/>
    </row>
    <row r="334" spans="11:70">
      <c r="K334" s="68"/>
      <c r="L334" s="68"/>
      <c r="M334" s="68"/>
      <c r="N334" s="68"/>
      <c r="O334" s="68"/>
      <c r="P334" s="68"/>
      <c r="T334" s="68"/>
      <c r="U334" s="68"/>
      <c r="V334" s="68"/>
      <c r="W334" s="68"/>
      <c r="X334" s="68"/>
      <c r="Y334" s="68"/>
      <c r="AC334" s="68"/>
      <c r="AD334" s="68"/>
      <c r="AE334" s="68"/>
      <c r="AF334" s="68"/>
      <c r="AG334" s="68"/>
      <c r="AH334" s="68"/>
      <c r="AL334" s="68"/>
      <c r="AM334" s="68"/>
      <c r="AN334" s="68"/>
      <c r="AO334" s="68"/>
      <c r="AP334" s="68"/>
      <c r="AQ334" s="68"/>
      <c r="AU334" s="68"/>
      <c r="AV334" s="68"/>
      <c r="AW334" s="68"/>
      <c r="AX334" s="68"/>
      <c r="AY334" s="68"/>
      <c r="AZ334" s="68"/>
      <c r="BD334" s="68"/>
      <c r="BE334" s="68"/>
      <c r="BF334" s="68"/>
      <c r="BG334" s="68"/>
      <c r="BH334" s="68"/>
      <c r="BI334" s="68"/>
      <c r="BM334" s="68"/>
      <c r="BN334" s="68"/>
      <c r="BO334" s="68"/>
      <c r="BP334" s="68"/>
      <c r="BQ334" s="68"/>
      <c r="BR334" s="68"/>
    </row>
    <row r="335" spans="11:70">
      <c r="K335" s="69"/>
      <c r="L335" s="68"/>
      <c r="M335" s="68"/>
      <c r="N335" s="68"/>
      <c r="O335" s="68"/>
      <c r="P335" s="68"/>
      <c r="T335" s="68"/>
      <c r="U335" s="68"/>
      <c r="V335" s="68"/>
      <c r="W335" s="68"/>
      <c r="X335" s="68"/>
      <c r="Y335" s="68"/>
      <c r="AC335" s="68"/>
      <c r="AD335" s="68"/>
      <c r="AE335" s="68"/>
      <c r="AF335" s="68"/>
      <c r="AG335" s="68"/>
      <c r="AH335" s="68"/>
      <c r="AL335" s="68"/>
      <c r="AM335" s="68"/>
      <c r="AN335" s="68"/>
      <c r="AO335" s="68"/>
      <c r="AP335" s="68"/>
      <c r="AQ335" s="68"/>
      <c r="AU335" s="68"/>
      <c r="AV335" s="68"/>
      <c r="AW335" s="68"/>
      <c r="AX335" s="68"/>
      <c r="AY335" s="68"/>
      <c r="AZ335" s="68"/>
      <c r="BD335" s="68"/>
      <c r="BE335" s="68"/>
      <c r="BF335" s="68"/>
      <c r="BG335" s="68"/>
      <c r="BH335" s="68"/>
      <c r="BI335" s="68"/>
      <c r="BM335" s="68"/>
      <c r="BN335" s="68"/>
      <c r="BO335" s="68"/>
      <c r="BP335" s="68"/>
      <c r="BQ335" s="68"/>
      <c r="BR335" s="68"/>
    </row>
    <row r="336" spans="11:70">
      <c r="K336" s="68"/>
      <c r="L336" s="68"/>
      <c r="M336" s="68"/>
      <c r="N336" s="68"/>
      <c r="O336" s="68"/>
      <c r="P336" s="68"/>
      <c r="T336" s="68"/>
      <c r="U336" s="68"/>
      <c r="V336" s="68"/>
      <c r="W336" s="68"/>
      <c r="X336" s="68"/>
      <c r="Y336" s="68"/>
      <c r="AC336" s="68"/>
      <c r="AD336" s="68"/>
      <c r="AE336" s="68"/>
      <c r="AF336" s="68"/>
      <c r="AG336" s="68"/>
      <c r="AH336" s="68"/>
      <c r="AL336" s="68"/>
      <c r="AM336" s="68"/>
      <c r="AN336" s="68"/>
      <c r="AO336" s="68"/>
      <c r="AP336" s="68"/>
      <c r="AQ336" s="68"/>
      <c r="AU336" s="68"/>
      <c r="AV336" s="68"/>
      <c r="AW336" s="68"/>
      <c r="AX336" s="68"/>
      <c r="AY336" s="68"/>
      <c r="AZ336" s="68"/>
      <c r="BD336" s="68"/>
      <c r="BE336" s="68"/>
      <c r="BF336" s="68"/>
      <c r="BG336" s="68"/>
      <c r="BH336" s="68"/>
      <c r="BI336" s="68"/>
      <c r="BM336" s="68"/>
      <c r="BN336" s="68"/>
      <c r="BO336" s="68"/>
      <c r="BP336" s="68"/>
      <c r="BQ336" s="68"/>
      <c r="BR336" s="68"/>
    </row>
    <row r="337" spans="11:70">
      <c r="K337" s="68"/>
      <c r="L337" s="68"/>
      <c r="M337" s="68"/>
      <c r="N337" s="68"/>
      <c r="O337" s="68"/>
      <c r="P337" s="68"/>
      <c r="T337" s="68"/>
      <c r="U337" s="68"/>
      <c r="V337" s="68"/>
      <c r="W337" s="68"/>
      <c r="X337" s="68"/>
      <c r="Y337" s="68"/>
      <c r="AC337" s="68"/>
      <c r="AD337" s="68"/>
      <c r="AE337" s="68"/>
      <c r="AF337" s="68"/>
      <c r="AG337" s="68"/>
      <c r="AH337" s="68"/>
      <c r="AL337" s="68"/>
      <c r="AM337" s="68"/>
      <c r="AN337" s="68"/>
      <c r="AO337" s="68"/>
      <c r="AP337" s="68"/>
      <c r="AQ337" s="68"/>
      <c r="AU337" s="68"/>
      <c r="AV337" s="68"/>
      <c r="AW337" s="68"/>
      <c r="AX337" s="68"/>
      <c r="AY337" s="68"/>
      <c r="AZ337" s="68"/>
      <c r="BD337" s="68"/>
      <c r="BE337" s="68"/>
      <c r="BF337" s="68"/>
      <c r="BG337" s="68"/>
      <c r="BH337" s="68"/>
      <c r="BI337" s="68"/>
      <c r="BM337" s="68"/>
      <c r="BN337" s="68"/>
      <c r="BO337" s="68"/>
      <c r="BP337" s="68"/>
      <c r="BQ337" s="68"/>
      <c r="BR337" s="68"/>
    </row>
    <row r="338" spans="11:70">
      <c r="K338" s="68"/>
      <c r="L338" s="68"/>
      <c r="M338" s="68"/>
      <c r="N338" s="68"/>
      <c r="O338" s="68"/>
      <c r="P338" s="68"/>
      <c r="T338" s="68"/>
      <c r="U338" s="68"/>
      <c r="V338" s="68"/>
      <c r="W338" s="68"/>
      <c r="X338" s="68"/>
      <c r="Y338" s="68"/>
      <c r="AC338" s="68"/>
      <c r="AD338" s="68"/>
      <c r="AE338" s="68"/>
      <c r="AF338" s="68"/>
      <c r="AG338" s="68"/>
      <c r="AH338" s="68"/>
      <c r="AL338" s="68"/>
      <c r="AM338" s="68"/>
      <c r="AN338" s="68"/>
      <c r="AO338" s="68"/>
      <c r="AP338" s="68"/>
      <c r="AQ338" s="68"/>
      <c r="AU338" s="68"/>
      <c r="AV338" s="68"/>
      <c r="AW338" s="68"/>
      <c r="AX338" s="68"/>
      <c r="AY338" s="68"/>
      <c r="AZ338" s="68"/>
      <c r="BD338" s="68"/>
      <c r="BE338" s="68"/>
      <c r="BF338" s="68"/>
      <c r="BG338" s="68"/>
      <c r="BH338" s="68"/>
      <c r="BI338" s="68"/>
      <c r="BM338" s="68"/>
      <c r="BN338" s="68"/>
      <c r="BO338" s="68"/>
      <c r="BP338" s="68"/>
      <c r="BQ338" s="68"/>
      <c r="BR338" s="68"/>
    </row>
    <row r="339" spans="11:70">
      <c r="K339" s="69"/>
      <c r="L339" s="68"/>
      <c r="M339" s="68"/>
      <c r="N339" s="68"/>
      <c r="O339" s="68"/>
      <c r="P339" s="68"/>
      <c r="T339" s="68"/>
      <c r="U339" s="68"/>
      <c r="V339" s="68"/>
      <c r="W339" s="68"/>
      <c r="X339" s="68"/>
      <c r="Y339" s="68"/>
      <c r="AC339" s="68"/>
      <c r="AD339" s="68"/>
      <c r="AE339" s="68"/>
      <c r="AF339" s="68"/>
      <c r="AG339" s="68"/>
      <c r="AH339" s="68"/>
      <c r="AL339" s="68"/>
      <c r="AM339" s="68"/>
      <c r="AN339" s="68"/>
      <c r="AO339" s="68"/>
      <c r="AP339" s="68"/>
      <c r="AQ339" s="68"/>
      <c r="AU339" s="68"/>
      <c r="AV339" s="68"/>
      <c r="AW339" s="68"/>
      <c r="AX339" s="68"/>
      <c r="AY339" s="68"/>
      <c r="AZ339" s="68"/>
      <c r="BD339" s="68"/>
      <c r="BE339" s="68"/>
      <c r="BF339" s="68"/>
      <c r="BG339" s="68"/>
      <c r="BH339" s="68"/>
      <c r="BI339" s="68"/>
      <c r="BM339" s="68"/>
      <c r="BN339" s="68"/>
      <c r="BO339" s="68"/>
      <c r="BP339" s="68"/>
      <c r="BQ339" s="68"/>
      <c r="BR339" s="68"/>
    </row>
    <row r="340" spans="11:70">
      <c r="K340" s="68"/>
      <c r="L340" s="68"/>
      <c r="M340" s="68"/>
      <c r="N340" s="68"/>
      <c r="O340" s="68"/>
      <c r="P340" s="68"/>
      <c r="T340" s="68"/>
      <c r="U340" s="68"/>
      <c r="V340" s="68"/>
      <c r="W340" s="68"/>
      <c r="X340" s="68"/>
      <c r="Y340" s="68"/>
      <c r="AC340" s="68"/>
      <c r="AD340" s="68"/>
      <c r="AE340" s="68"/>
      <c r="AF340" s="68"/>
      <c r="AG340" s="68"/>
      <c r="AH340" s="68"/>
      <c r="AL340" s="68"/>
      <c r="AM340" s="68"/>
      <c r="AN340" s="68"/>
      <c r="AO340" s="68"/>
      <c r="AP340" s="68"/>
      <c r="AQ340" s="68"/>
      <c r="AU340" s="68"/>
      <c r="AV340" s="68"/>
      <c r="AW340" s="68"/>
      <c r="AX340" s="68"/>
      <c r="AY340" s="68"/>
      <c r="AZ340" s="68"/>
      <c r="BD340" s="68"/>
      <c r="BE340" s="68"/>
      <c r="BF340" s="68"/>
      <c r="BG340" s="68"/>
      <c r="BH340" s="68"/>
      <c r="BI340" s="68"/>
      <c r="BM340" s="68"/>
      <c r="BN340" s="68"/>
      <c r="BO340" s="68"/>
      <c r="BP340" s="68"/>
      <c r="BQ340" s="68"/>
      <c r="BR340" s="68"/>
    </row>
    <row r="341" spans="11:70">
      <c r="K341" s="68"/>
      <c r="L341" s="68"/>
      <c r="M341" s="68"/>
      <c r="N341" s="68"/>
      <c r="O341" s="68"/>
      <c r="P341" s="68"/>
      <c r="T341" s="68"/>
      <c r="U341" s="68"/>
      <c r="V341" s="68"/>
      <c r="W341" s="68"/>
      <c r="X341" s="68"/>
      <c r="Y341" s="68"/>
      <c r="AC341" s="68"/>
      <c r="AD341" s="68"/>
      <c r="AE341" s="68"/>
      <c r="AF341" s="68"/>
      <c r="AG341" s="68"/>
      <c r="AH341" s="68"/>
      <c r="AL341" s="68"/>
      <c r="AM341" s="68"/>
      <c r="AN341" s="68"/>
      <c r="AO341" s="68"/>
      <c r="AP341" s="68"/>
      <c r="AQ341" s="68"/>
      <c r="AU341" s="68"/>
      <c r="AV341" s="68"/>
      <c r="AW341" s="68"/>
      <c r="AX341" s="68"/>
      <c r="AY341" s="68"/>
      <c r="AZ341" s="68"/>
      <c r="BD341" s="68"/>
      <c r="BE341" s="68"/>
      <c r="BF341" s="68"/>
      <c r="BG341" s="68"/>
      <c r="BH341" s="68"/>
      <c r="BI341" s="68"/>
      <c r="BM341" s="68"/>
      <c r="BN341" s="68"/>
      <c r="BO341" s="68"/>
      <c r="BP341" s="68"/>
      <c r="BQ341" s="68"/>
      <c r="BR341" s="68"/>
    </row>
    <row r="342" spans="11:70">
      <c r="K342" s="68"/>
      <c r="L342" s="68"/>
      <c r="M342" s="68"/>
      <c r="N342" s="68"/>
      <c r="O342" s="68"/>
      <c r="P342" s="68"/>
      <c r="T342" s="68"/>
      <c r="U342" s="68"/>
      <c r="V342" s="68"/>
      <c r="W342" s="68"/>
      <c r="X342" s="68"/>
      <c r="Y342" s="68"/>
      <c r="AC342" s="68"/>
      <c r="AD342" s="68"/>
      <c r="AE342" s="68"/>
      <c r="AF342" s="68"/>
      <c r="AG342" s="68"/>
      <c r="AH342" s="68"/>
      <c r="AL342" s="68"/>
      <c r="AM342" s="68"/>
      <c r="AN342" s="68"/>
      <c r="AO342" s="68"/>
      <c r="AP342" s="68"/>
      <c r="AQ342" s="68"/>
      <c r="AU342" s="68"/>
      <c r="AV342" s="68"/>
      <c r="AW342" s="68"/>
      <c r="AX342" s="68"/>
      <c r="AY342" s="68"/>
      <c r="AZ342" s="68"/>
      <c r="BD342" s="68"/>
      <c r="BE342" s="68"/>
      <c r="BF342" s="68"/>
      <c r="BG342" s="68"/>
      <c r="BH342" s="68"/>
      <c r="BI342" s="68"/>
      <c r="BM342" s="68"/>
      <c r="BN342" s="68"/>
      <c r="BO342" s="68"/>
      <c r="BP342" s="68"/>
      <c r="BQ342" s="68"/>
      <c r="BR342" s="68"/>
    </row>
    <row r="343" spans="11:70">
      <c r="K343" s="69"/>
      <c r="L343" s="68"/>
      <c r="M343" s="68"/>
      <c r="N343" s="68"/>
      <c r="O343" s="68"/>
      <c r="P343" s="68"/>
      <c r="T343" s="68"/>
      <c r="U343" s="68"/>
      <c r="V343" s="68"/>
      <c r="W343" s="68"/>
      <c r="X343" s="68"/>
      <c r="Y343" s="68"/>
      <c r="AC343" s="68"/>
      <c r="AD343" s="68"/>
      <c r="AE343" s="68"/>
      <c r="AF343" s="68"/>
      <c r="AG343" s="68"/>
      <c r="AH343" s="68"/>
      <c r="AL343" s="68"/>
      <c r="AM343" s="68"/>
      <c r="AN343" s="68"/>
      <c r="AO343" s="68"/>
      <c r="AP343" s="68"/>
      <c r="AQ343" s="68"/>
      <c r="AU343" s="68"/>
      <c r="AV343" s="68"/>
      <c r="AW343" s="68"/>
      <c r="AX343" s="68"/>
      <c r="AY343" s="68"/>
      <c r="AZ343" s="68"/>
      <c r="BD343" s="68"/>
      <c r="BE343" s="68"/>
      <c r="BF343" s="68"/>
      <c r="BG343" s="68"/>
      <c r="BH343" s="68"/>
      <c r="BI343" s="68"/>
      <c r="BM343" s="68"/>
      <c r="BN343" s="68"/>
      <c r="BO343" s="68"/>
      <c r="BP343" s="68"/>
      <c r="BQ343" s="68"/>
      <c r="BR343" s="68"/>
    </row>
    <row r="344" spans="11:70">
      <c r="K344" s="68"/>
      <c r="L344" s="68"/>
      <c r="M344" s="68"/>
      <c r="N344" s="68"/>
      <c r="O344" s="68"/>
      <c r="P344" s="68"/>
      <c r="T344" s="68"/>
      <c r="U344" s="68"/>
      <c r="V344" s="68"/>
      <c r="W344" s="68"/>
      <c r="X344" s="68"/>
      <c r="Y344" s="68"/>
      <c r="AC344" s="68"/>
      <c r="AD344" s="68"/>
      <c r="AE344" s="68"/>
      <c r="AF344" s="68"/>
      <c r="AG344" s="68"/>
      <c r="AH344" s="68"/>
      <c r="AL344" s="68"/>
      <c r="AM344" s="68"/>
      <c r="AN344" s="68"/>
      <c r="AO344" s="68"/>
      <c r="AP344" s="68"/>
      <c r="AQ344" s="68"/>
      <c r="AU344" s="68"/>
      <c r="AV344" s="68"/>
      <c r="AW344" s="68"/>
      <c r="AX344" s="68"/>
      <c r="AY344" s="68"/>
      <c r="AZ344" s="68"/>
      <c r="BD344" s="68"/>
      <c r="BE344" s="68"/>
      <c r="BF344" s="68"/>
      <c r="BG344" s="68"/>
      <c r="BH344" s="68"/>
      <c r="BI344" s="68"/>
      <c r="BM344" s="68"/>
      <c r="BN344" s="68"/>
      <c r="BO344" s="68"/>
      <c r="BP344" s="68"/>
      <c r="BQ344" s="68"/>
      <c r="BR344" s="68"/>
    </row>
    <row r="345" spans="11:70">
      <c r="K345" s="68"/>
      <c r="L345" s="68"/>
      <c r="M345" s="68"/>
      <c r="N345" s="68"/>
      <c r="O345" s="68"/>
      <c r="P345" s="68"/>
      <c r="T345" s="68"/>
      <c r="U345" s="68"/>
      <c r="V345" s="68"/>
      <c r="W345" s="68"/>
      <c r="X345" s="68"/>
      <c r="Y345" s="68"/>
      <c r="AC345" s="68"/>
      <c r="AD345" s="68"/>
      <c r="AE345" s="68"/>
      <c r="AF345" s="68"/>
      <c r="AG345" s="68"/>
      <c r="AH345" s="68"/>
      <c r="AL345" s="68"/>
      <c r="AM345" s="68"/>
      <c r="AN345" s="68"/>
      <c r="AO345" s="68"/>
      <c r="AP345" s="68"/>
      <c r="AQ345" s="68"/>
      <c r="AU345" s="68"/>
      <c r="AV345" s="68"/>
      <c r="AW345" s="68"/>
      <c r="AX345" s="68"/>
      <c r="AY345" s="68"/>
      <c r="AZ345" s="68"/>
      <c r="BD345" s="68"/>
      <c r="BE345" s="68"/>
      <c r="BF345" s="68"/>
      <c r="BG345" s="68"/>
      <c r="BH345" s="68"/>
      <c r="BI345" s="68"/>
      <c r="BM345" s="68"/>
      <c r="BN345" s="68"/>
      <c r="BO345" s="68"/>
      <c r="BP345" s="68"/>
      <c r="BQ345" s="68"/>
      <c r="BR345" s="68"/>
    </row>
    <row r="346" spans="11:70">
      <c r="K346" s="68"/>
      <c r="L346" s="68"/>
      <c r="M346" s="68"/>
      <c r="N346" s="68"/>
      <c r="O346" s="68"/>
      <c r="P346" s="68"/>
      <c r="T346" s="68"/>
      <c r="U346" s="68"/>
      <c r="V346" s="68"/>
      <c r="W346" s="68"/>
      <c r="X346" s="68"/>
      <c r="Y346" s="68"/>
      <c r="AC346" s="68"/>
      <c r="AD346" s="68"/>
      <c r="AE346" s="68"/>
      <c r="AF346" s="68"/>
      <c r="AG346" s="68"/>
      <c r="AH346" s="68"/>
      <c r="AL346" s="68"/>
      <c r="AM346" s="68"/>
      <c r="AN346" s="68"/>
      <c r="AO346" s="68"/>
      <c r="AP346" s="68"/>
      <c r="AQ346" s="68"/>
      <c r="AU346" s="68"/>
      <c r="AV346" s="68"/>
      <c r="AW346" s="68"/>
      <c r="AX346" s="68"/>
      <c r="AY346" s="68"/>
      <c r="AZ346" s="68"/>
      <c r="BD346" s="68"/>
      <c r="BE346" s="68"/>
      <c r="BF346" s="68"/>
      <c r="BG346" s="68"/>
      <c r="BH346" s="68"/>
      <c r="BI346" s="68"/>
      <c r="BM346" s="68"/>
      <c r="BN346" s="68"/>
      <c r="BO346" s="68"/>
      <c r="BP346" s="68"/>
      <c r="BQ346" s="68"/>
      <c r="BR346" s="68"/>
    </row>
    <row r="347" spans="11:70">
      <c r="K347" s="69"/>
      <c r="L347" s="68"/>
      <c r="M347" s="68"/>
      <c r="N347" s="68"/>
      <c r="O347" s="68"/>
      <c r="P347" s="68"/>
      <c r="T347" s="68"/>
      <c r="U347" s="68"/>
      <c r="V347" s="68"/>
      <c r="W347" s="68"/>
      <c r="X347" s="68"/>
      <c r="Y347" s="68"/>
      <c r="AC347" s="68"/>
      <c r="AD347" s="68"/>
      <c r="AE347" s="68"/>
      <c r="AF347" s="68"/>
      <c r="AG347" s="68"/>
      <c r="AH347" s="68"/>
      <c r="AL347" s="68"/>
      <c r="AM347" s="68"/>
      <c r="AN347" s="68"/>
      <c r="AO347" s="68"/>
      <c r="AP347" s="68"/>
      <c r="AQ347" s="68"/>
      <c r="AU347" s="68"/>
      <c r="AV347" s="68"/>
      <c r="AW347" s="68"/>
      <c r="AX347" s="68"/>
      <c r="AY347" s="68"/>
      <c r="AZ347" s="68"/>
      <c r="BD347" s="68"/>
      <c r="BE347" s="68"/>
      <c r="BF347" s="68"/>
      <c r="BG347" s="68"/>
      <c r="BH347" s="68"/>
      <c r="BI347" s="68"/>
      <c r="BM347" s="68"/>
      <c r="BN347" s="68"/>
      <c r="BO347" s="68"/>
      <c r="BP347" s="68"/>
      <c r="BQ347" s="68"/>
      <c r="BR347" s="68"/>
    </row>
    <row r="348" spans="11:70">
      <c r="K348" s="68"/>
      <c r="L348" s="68"/>
      <c r="M348" s="68"/>
      <c r="N348" s="68"/>
      <c r="O348" s="68"/>
      <c r="P348" s="68"/>
      <c r="T348" s="68"/>
      <c r="U348" s="68"/>
      <c r="V348" s="68"/>
      <c r="W348" s="68"/>
      <c r="X348" s="68"/>
      <c r="Y348" s="68"/>
      <c r="AC348" s="68"/>
      <c r="AD348" s="68"/>
      <c r="AE348" s="68"/>
      <c r="AF348" s="68"/>
      <c r="AG348" s="68"/>
      <c r="AH348" s="68"/>
      <c r="AL348" s="68"/>
      <c r="AM348" s="68"/>
      <c r="AN348" s="68"/>
      <c r="AO348" s="68"/>
      <c r="AP348" s="68"/>
      <c r="AQ348" s="68"/>
      <c r="AU348" s="68"/>
      <c r="AV348" s="68"/>
      <c r="AW348" s="68"/>
      <c r="AX348" s="68"/>
      <c r="AY348" s="68"/>
      <c r="AZ348" s="68"/>
      <c r="BD348" s="68"/>
      <c r="BE348" s="68"/>
      <c r="BF348" s="68"/>
      <c r="BG348" s="68"/>
      <c r="BH348" s="68"/>
      <c r="BI348" s="68"/>
      <c r="BM348" s="68"/>
      <c r="BN348" s="68"/>
      <c r="BO348" s="68"/>
      <c r="BP348" s="68"/>
      <c r="BQ348" s="68"/>
      <c r="BR348" s="68"/>
    </row>
    <row r="349" spans="11:70">
      <c r="K349" s="68"/>
      <c r="L349" s="68"/>
      <c r="M349" s="68"/>
      <c r="N349" s="68"/>
      <c r="O349" s="68"/>
      <c r="P349" s="68"/>
      <c r="T349" s="68"/>
      <c r="U349" s="68"/>
      <c r="V349" s="68"/>
      <c r="W349" s="68"/>
      <c r="X349" s="68"/>
      <c r="Y349" s="68"/>
      <c r="AC349" s="68"/>
      <c r="AD349" s="68"/>
      <c r="AE349" s="68"/>
      <c r="AF349" s="68"/>
      <c r="AG349" s="68"/>
      <c r="AH349" s="68"/>
      <c r="AL349" s="68"/>
      <c r="AM349" s="68"/>
      <c r="AN349" s="68"/>
      <c r="AO349" s="68"/>
      <c r="AP349" s="68"/>
      <c r="AQ349" s="68"/>
      <c r="AU349" s="68"/>
      <c r="AV349" s="68"/>
      <c r="AW349" s="68"/>
      <c r="AX349" s="68"/>
      <c r="AY349" s="68"/>
      <c r="AZ349" s="68"/>
      <c r="BD349" s="68"/>
      <c r="BE349" s="68"/>
      <c r="BF349" s="68"/>
      <c r="BG349" s="68"/>
      <c r="BH349" s="68"/>
      <c r="BI349" s="68"/>
      <c r="BM349" s="68"/>
      <c r="BN349" s="68"/>
      <c r="BO349" s="68"/>
      <c r="BP349" s="68"/>
      <c r="BQ349" s="68"/>
      <c r="BR349" s="68"/>
    </row>
    <row r="350" spans="11:70">
      <c r="K350" s="68"/>
      <c r="L350" s="68"/>
      <c r="M350" s="68"/>
      <c r="N350" s="68"/>
      <c r="O350" s="68"/>
      <c r="P350" s="68"/>
      <c r="T350" s="68"/>
      <c r="U350" s="68"/>
      <c r="V350" s="68"/>
      <c r="W350" s="68"/>
      <c r="X350" s="68"/>
      <c r="Y350" s="68"/>
      <c r="AC350" s="68"/>
      <c r="AD350" s="68"/>
      <c r="AE350" s="68"/>
      <c r="AF350" s="68"/>
      <c r="AG350" s="68"/>
      <c r="AH350" s="68"/>
      <c r="AL350" s="68"/>
      <c r="AM350" s="68"/>
      <c r="AN350" s="68"/>
      <c r="AO350" s="68"/>
      <c r="AP350" s="68"/>
      <c r="AQ350" s="68"/>
      <c r="AU350" s="68"/>
      <c r="AV350" s="68"/>
      <c r="AW350" s="68"/>
      <c r="AX350" s="68"/>
      <c r="AY350" s="68"/>
      <c r="AZ350" s="68"/>
      <c r="BD350" s="68"/>
      <c r="BE350" s="68"/>
      <c r="BF350" s="68"/>
      <c r="BG350" s="68"/>
      <c r="BH350" s="68"/>
      <c r="BI350" s="68"/>
      <c r="BM350" s="68"/>
      <c r="BN350" s="68"/>
      <c r="BO350" s="68"/>
      <c r="BP350" s="68"/>
      <c r="BQ350" s="68"/>
      <c r="BR350" s="68"/>
    </row>
    <row r="351" spans="11:70">
      <c r="K351" s="69"/>
      <c r="L351" s="68"/>
      <c r="M351" s="68"/>
      <c r="N351" s="68"/>
      <c r="O351" s="68"/>
      <c r="P351" s="68"/>
      <c r="T351" s="68"/>
      <c r="U351" s="68"/>
      <c r="V351" s="68"/>
      <c r="W351" s="68"/>
      <c r="X351" s="68"/>
      <c r="Y351" s="68"/>
      <c r="AC351" s="68"/>
      <c r="AD351" s="68"/>
      <c r="AE351" s="68"/>
      <c r="AF351" s="68"/>
      <c r="AG351" s="68"/>
      <c r="AH351" s="68"/>
      <c r="AL351" s="68"/>
      <c r="AM351" s="68"/>
      <c r="AN351" s="68"/>
      <c r="AO351" s="68"/>
      <c r="AP351" s="68"/>
      <c r="AQ351" s="68"/>
      <c r="AU351" s="68"/>
      <c r="AV351" s="68"/>
      <c r="AW351" s="68"/>
      <c r="AX351" s="68"/>
      <c r="AY351" s="68"/>
      <c r="AZ351" s="68"/>
      <c r="BD351" s="68"/>
      <c r="BE351" s="68"/>
      <c r="BF351" s="68"/>
      <c r="BG351" s="68"/>
      <c r="BH351" s="68"/>
      <c r="BI351" s="68"/>
      <c r="BM351" s="68"/>
      <c r="BN351" s="68"/>
      <c r="BO351" s="68"/>
      <c r="BP351" s="68"/>
      <c r="BQ351" s="68"/>
      <c r="BR351" s="68"/>
    </row>
    <row r="352" spans="11:70">
      <c r="K352" s="68"/>
      <c r="L352" s="68"/>
      <c r="M352" s="68"/>
      <c r="N352" s="68"/>
      <c r="O352" s="68"/>
      <c r="P352" s="68"/>
      <c r="T352" s="68"/>
      <c r="U352" s="68"/>
      <c r="V352" s="68"/>
      <c r="W352" s="68"/>
      <c r="X352" s="68"/>
      <c r="Y352" s="68"/>
      <c r="AC352" s="68"/>
      <c r="AD352" s="68"/>
      <c r="AE352" s="68"/>
      <c r="AF352" s="68"/>
      <c r="AG352" s="68"/>
      <c r="AH352" s="68"/>
      <c r="AL352" s="68"/>
      <c r="AM352" s="68"/>
      <c r="AN352" s="68"/>
      <c r="AO352" s="68"/>
      <c r="AP352" s="68"/>
      <c r="AQ352" s="68"/>
      <c r="AU352" s="68"/>
      <c r="AV352" s="68"/>
      <c r="AW352" s="68"/>
      <c r="AX352" s="68"/>
      <c r="AY352" s="68"/>
      <c r="AZ352" s="68"/>
      <c r="BD352" s="68"/>
      <c r="BE352" s="68"/>
      <c r="BF352" s="68"/>
      <c r="BG352" s="68"/>
      <c r="BH352" s="68"/>
      <c r="BI352" s="68"/>
      <c r="BM352" s="68"/>
      <c r="BN352" s="68"/>
      <c r="BO352" s="68"/>
      <c r="BP352" s="68"/>
      <c r="BQ352" s="68"/>
      <c r="BR352" s="68"/>
    </row>
    <row r="353" spans="11:70">
      <c r="K353" s="68"/>
      <c r="L353" s="68"/>
      <c r="M353" s="68"/>
      <c r="N353" s="68"/>
      <c r="O353" s="68"/>
      <c r="P353" s="68"/>
      <c r="T353" s="68"/>
      <c r="U353" s="68"/>
      <c r="V353" s="68"/>
      <c r="W353" s="68"/>
      <c r="X353" s="68"/>
      <c r="Y353" s="68"/>
      <c r="AC353" s="68"/>
      <c r="AD353" s="68"/>
      <c r="AE353" s="68"/>
      <c r="AF353" s="68"/>
      <c r="AG353" s="68"/>
      <c r="AH353" s="68"/>
      <c r="AL353" s="68"/>
      <c r="AM353" s="68"/>
      <c r="AN353" s="68"/>
      <c r="AO353" s="68"/>
      <c r="AP353" s="68"/>
      <c r="AQ353" s="68"/>
      <c r="AU353" s="68"/>
      <c r="AV353" s="68"/>
      <c r="AW353" s="68"/>
      <c r="AX353" s="68"/>
      <c r="AY353" s="68"/>
      <c r="AZ353" s="68"/>
      <c r="BD353" s="68"/>
      <c r="BE353" s="68"/>
      <c r="BF353" s="68"/>
      <c r="BG353" s="68"/>
      <c r="BH353" s="68"/>
      <c r="BI353" s="68"/>
      <c r="BM353" s="68"/>
      <c r="BN353" s="68"/>
      <c r="BO353" s="68"/>
      <c r="BP353" s="68"/>
      <c r="BQ353" s="68"/>
      <c r="BR353" s="68"/>
    </row>
    <row r="354" spans="11:70">
      <c r="K354" s="68"/>
      <c r="L354" s="68"/>
      <c r="M354" s="68"/>
      <c r="N354" s="68"/>
      <c r="O354" s="68"/>
      <c r="P354" s="68"/>
      <c r="T354" s="68"/>
      <c r="U354" s="68"/>
      <c r="V354" s="68"/>
      <c r="W354" s="68"/>
      <c r="X354" s="68"/>
      <c r="Y354" s="68"/>
      <c r="AC354" s="68"/>
      <c r="AD354" s="68"/>
      <c r="AE354" s="68"/>
      <c r="AF354" s="68"/>
      <c r="AG354" s="68"/>
      <c r="AH354" s="68"/>
      <c r="AL354" s="68"/>
      <c r="AM354" s="68"/>
      <c r="AN354" s="68"/>
      <c r="AO354" s="68"/>
      <c r="AP354" s="68"/>
      <c r="AQ354" s="68"/>
      <c r="AU354" s="68"/>
      <c r="AV354" s="68"/>
      <c r="AW354" s="68"/>
      <c r="AX354" s="68"/>
      <c r="AY354" s="68"/>
      <c r="AZ354" s="68"/>
      <c r="BD354" s="68"/>
      <c r="BE354" s="68"/>
      <c r="BF354" s="68"/>
      <c r="BG354" s="68"/>
      <c r="BH354" s="68"/>
      <c r="BI354" s="68"/>
      <c r="BM354" s="68"/>
      <c r="BN354" s="68"/>
      <c r="BO354" s="68"/>
      <c r="BP354" s="68"/>
      <c r="BQ354" s="68"/>
      <c r="BR354" s="68"/>
    </row>
    <row r="355" spans="11:70">
      <c r="K355" s="69"/>
      <c r="L355" s="68"/>
      <c r="M355" s="68"/>
      <c r="N355" s="68"/>
      <c r="O355" s="68"/>
      <c r="P355" s="68"/>
      <c r="T355" s="68"/>
      <c r="U355" s="68"/>
      <c r="V355" s="68"/>
      <c r="W355" s="68"/>
      <c r="X355" s="68"/>
      <c r="Y355" s="68"/>
      <c r="AC355" s="68"/>
      <c r="AD355" s="68"/>
      <c r="AE355" s="68"/>
      <c r="AF355" s="68"/>
      <c r="AG355" s="68"/>
      <c r="AH355" s="68"/>
      <c r="AL355" s="68"/>
      <c r="AM355" s="68"/>
      <c r="AN355" s="68"/>
      <c r="AO355" s="68"/>
      <c r="AP355" s="68"/>
      <c r="AQ355" s="68"/>
      <c r="AU355" s="68"/>
      <c r="AV355" s="68"/>
      <c r="AW355" s="68"/>
      <c r="AX355" s="68"/>
      <c r="AY355" s="68"/>
      <c r="AZ355" s="68"/>
      <c r="BD355" s="68"/>
      <c r="BE355" s="68"/>
      <c r="BF355" s="68"/>
      <c r="BG355" s="68"/>
      <c r="BH355" s="68"/>
      <c r="BI355" s="68"/>
      <c r="BM355" s="68"/>
      <c r="BN355" s="68"/>
      <c r="BO355" s="68"/>
      <c r="BP355" s="68"/>
      <c r="BQ355" s="68"/>
      <c r="BR355" s="68"/>
    </row>
    <row r="356" spans="11:70">
      <c r="K356" s="68"/>
      <c r="L356" s="68"/>
      <c r="M356" s="68"/>
      <c r="N356" s="68"/>
      <c r="O356" s="68"/>
      <c r="P356" s="68"/>
      <c r="T356" s="68"/>
      <c r="U356" s="68"/>
      <c r="V356" s="68"/>
      <c r="W356" s="68"/>
      <c r="X356" s="68"/>
      <c r="Y356" s="68"/>
      <c r="AC356" s="68"/>
      <c r="AD356" s="68"/>
      <c r="AE356" s="68"/>
      <c r="AF356" s="68"/>
      <c r="AG356" s="68"/>
      <c r="AH356" s="68"/>
      <c r="AL356" s="68"/>
      <c r="AM356" s="68"/>
      <c r="AN356" s="68"/>
      <c r="AO356" s="68"/>
      <c r="AP356" s="68"/>
      <c r="AQ356" s="68"/>
      <c r="AU356" s="68"/>
      <c r="AV356" s="68"/>
      <c r="AW356" s="68"/>
      <c r="AX356" s="68"/>
      <c r="AY356" s="68"/>
      <c r="AZ356" s="68"/>
      <c r="BD356" s="68"/>
      <c r="BE356" s="68"/>
      <c r="BF356" s="68"/>
      <c r="BG356" s="68"/>
      <c r="BH356" s="68"/>
      <c r="BI356" s="68"/>
      <c r="BM356" s="68"/>
      <c r="BN356" s="68"/>
      <c r="BO356" s="68"/>
      <c r="BP356" s="68"/>
      <c r="BQ356" s="68"/>
      <c r="BR356" s="68"/>
    </row>
    <row r="357" spans="11:70">
      <c r="K357" s="68"/>
      <c r="L357" s="68"/>
      <c r="M357" s="68"/>
      <c r="N357" s="68"/>
      <c r="O357" s="68"/>
      <c r="P357" s="68"/>
      <c r="T357" s="68"/>
      <c r="U357" s="68"/>
      <c r="V357" s="68"/>
      <c r="W357" s="68"/>
      <c r="X357" s="68"/>
      <c r="Y357" s="68"/>
      <c r="AC357" s="68"/>
      <c r="AD357" s="68"/>
      <c r="AE357" s="68"/>
      <c r="AF357" s="68"/>
      <c r="AG357" s="68"/>
      <c r="AH357" s="68"/>
      <c r="AL357" s="68"/>
      <c r="AM357" s="68"/>
      <c r="AN357" s="68"/>
      <c r="AO357" s="68"/>
      <c r="AP357" s="68"/>
      <c r="AQ357" s="68"/>
      <c r="AU357" s="68"/>
      <c r="AV357" s="68"/>
      <c r="AW357" s="68"/>
      <c r="AX357" s="68"/>
      <c r="AY357" s="68"/>
      <c r="AZ357" s="68"/>
      <c r="BD357" s="68"/>
      <c r="BE357" s="68"/>
      <c r="BF357" s="68"/>
      <c r="BG357" s="68"/>
      <c r="BH357" s="68"/>
      <c r="BI357" s="68"/>
      <c r="BM357" s="68"/>
      <c r="BN357" s="68"/>
      <c r="BO357" s="68"/>
      <c r="BP357" s="68"/>
      <c r="BQ357" s="68"/>
      <c r="BR357" s="68"/>
    </row>
    <row r="358" spans="11:70">
      <c r="K358" s="68"/>
      <c r="L358" s="68"/>
      <c r="M358" s="68"/>
      <c r="N358" s="68"/>
      <c r="O358" s="68"/>
      <c r="P358" s="68"/>
      <c r="T358" s="68"/>
      <c r="U358" s="68"/>
      <c r="V358" s="68"/>
      <c r="W358" s="68"/>
      <c r="X358" s="68"/>
      <c r="Y358" s="68"/>
      <c r="AC358" s="68"/>
      <c r="AD358" s="68"/>
      <c r="AE358" s="68"/>
      <c r="AF358" s="68"/>
      <c r="AG358" s="68"/>
      <c r="AH358" s="68"/>
      <c r="AL358" s="68"/>
      <c r="AM358" s="68"/>
      <c r="AN358" s="68"/>
      <c r="AO358" s="68"/>
      <c r="AP358" s="68"/>
      <c r="AQ358" s="68"/>
      <c r="AU358" s="68"/>
      <c r="AV358" s="68"/>
      <c r="AW358" s="68"/>
      <c r="AX358" s="68"/>
      <c r="AY358" s="68"/>
      <c r="AZ358" s="68"/>
      <c r="BD358" s="68"/>
      <c r="BE358" s="68"/>
      <c r="BF358" s="68"/>
      <c r="BG358" s="68"/>
      <c r="BH358" s="68"/>
      <c r="BI358" s="68"/>
      <c r="BM358" s="68"/>
      <c r="BN358" s="68"/>
      <c r="BO358" s="68"/>
      <c r="BP358" s="68"/>
      <c r="BQ358" s="68"/>
      <c r="BR358" s="68"/>
    </row>
    <row r="359" spans="11:70">
      <c r="K359" s="69"/>
      <c r="L359" s="68"/>
      <c r="M359" s="68"/>
      <c r="N359" s="68"/>
      <c r="O359" s="68"/>
      <c r="P359" s="68"/>
      <c r="T359" s="68"/>
      <c r="U359" s="68"/>
      <c r="V359" s="68"/>
      <c r="W359" s="68"/>
      <c r="X359" s="68"/>
      <c r="Y359" s="68"/>
      <c r="AC359" s="68"/>
      <c r="AD359" s="68"/>
      <c r="AE359" s="68"/>
      <c r="AF359" s="68"/>
      <c r="AG359" s="68"/>
      <c r="AH359" s="68"/>
      <c r="AL359" s="68"/>
      <c r="AM359" s="68"/>
      <c r="AN359" s="68"/>
      <c r="AO359" s="68"/>
      <c r="AP359" s="68"/>
      <c r="AQ359" s="68"/>
      <c r="AU359" s="68"/>
      <c r="AV359" s="68"/>
      <c r="AW359" s="68"/>
      <c r="AX359" s="68"/>
      <c r="AY359" s="68"/>
      <c r="AZ359" s="68"/>
      <c r="BD359" s="68"/>
      <c r="BE359" s="68"/>
      <c r="BF359" s="68"/>
      <c r="BG359" s="68"/>
      <c r="BH359" s="68"/>
      <c r="BI359" s="68"/>
      <c r="BM359" s="68"/>
      <c r="BN359" s="68"/>
      <c r="BO359" s="68"/>
      <c r="BP359" s="68"/>
      <c r="BQ359" s="68"/>
      <c r="BR359" s="68"/>
    </row>
    <row r="360" spans="11:70">
      <c r="K360" s="68"/>
      <c r="L360" s="68"/>
      <c r="M360" s="68"/>
      <c r="N360" s="68"/>
      <c r="O360" s="68"/>
      <c r="P360" s="68"/>
      <c r="T360" s="68"/>
      <c r="U360" s="68"/>
      <c r="V360" s="68"/>
      <c r="W360" s="68"/>
      <c r="X360" s="68"/>
      <c r="Y360" s="68"/>
      <c r="AC360" s="68"/>
      <c r="AD360" s="68"/>
      <c r="AE360" s="68"/>
      <c r="AF360" s="68"/>
      <c r="AG360" s="68"/>
      <c r="AH360" s="68"/>
      <c r="AL360" s="68"/>
      <c r="AM360" s="68"/>
      <c r="AN360" s="68"/>
      <c r="AO360" s="68"/>
      <c r="AP360" s="68"/>
      <c r="AQ360" s="68"/>
      <c r="AU360" s="68"/>
      <c r="AV360" s="68"/>
      <c r="AW360" s="68"/>
      <c r="AX360" s="68"/>
      <c r="AY360" s="68"/>
      <c r="AZ360" s="68"/>
      <c r="BD360" s="68"/>
      <c r="BE360" s="68"/>
      <c r="BF360" s="68"/>
      <c r="BG360" s="68"/>
      <c r="BH360" s="68"/>
      <c r="BI360" s="68"/>
      <c r="BM360" s="68"/>
      <c r="BN360" s="68"/>
      <c r="BO360" s="68"/>
      <c r="BP360" s="68"/>
      <c r="BQ360" s="68"/>
      <c r="BR360" s="68"/>
    </row>
    <row r="361" spans="11:70">
      <c r="K361" s="68"/>
      <c r="L361" s="68"/>
      <c r="M361" s="68"/>
      <c r="N361" s="68"/>
      <c r="O361" s="68"/>
      <c r="P361" s="68"/>
      <c r="T361" s="68"/>
      <c r="U361" s="68"/>
      <c r="V361" s="68"/>
      <c r="W361" s="68"/>
      <c r="X361" s="68"/>
      <c r="Y361" s="68"/>
      <c r="AC361" s="68"/>
      <c r="AD361" s="68"/>
      <c r="AE361" s="68"/>
      <c r="AF361" s="68"/>
      <c r="AG361" s="68"/>
      <c r="AH361" s="68"/>
      <c r="AL361" s="68"/>
      <c r="AM361" s="68"/>
      <c r="AN361" s="68"/>
      <c r="AO361" s="68"/>
      <c r="AP361" s="68"/>
      <c r="AQ361" s="68"/>
      <c r="AU361" s="68"/>
      <c r="AV361" s="68"/>
      <c r="AW361" s="68"/>
      <c r="AX361" s="68"/>
      <c r="AY361" s="68"/>
      <c r="AZ361" s="68"/>
      <c r="BD361" s="68"/>
      <c r="BE361" s="68"/>
      <c r="BF361" s="68"/>
      <c r="BG361" s="68"/>
      <c r="BH361" s="68"/>
      <c r="BI361" s="68"/>
      <c r="BM361" s="68"/>
      <c r="BN361" s="68"/>
      <c r="BO361" s="68"/>
      <c r="BP361" s="68"/>
      <c r="BQ361" s="68"/>
      <c r="BR361" s="68"/>
    </row>
    <row r="362" spans="11:70">
      <c r="K362" s="68"/>
      <c r="L362" s="68"/>
      <c r="M362" s="68"/>
      <c r="N362" s="68"/>
      <c r="O362" s="68"/>
      <c r="P362" s="68"/>
      <c r="T362" s="68"/>
      <c r="U362" s="68"/>
      <c r="V362" s="68"/>
      <c r="W362" s="68"/>
      <c r="X362" s="68"/>
      <c r="Y362" s="68"/>
      <c r="AC362" s="68"/>
      <c r="AD362" s="68"/>
      <c r="AE362" s="68"/>
      <c r="AF362" s="68"/>
      <c r="AG362" s="68"/>
      <c r="AH362" s="68"/>
      <c r="AL362" s="68"/>
      <c r="AM362" s="68"/>
      <c r="AN362" s="68"/>
      <c r="AO362" s="68"/>
      <c r="AP362" s="68"/>
      <c r="AQ362" s="68"/>
      <c r="AU362" s="68"/>
      <c r="AV362" s="68"/>
      <c r="AW362" s="68"/>
      <c r="AX362" s="68"/>
      <c r="AY362" s="68"/>
      <c r="AZ362" s="68"/>
      <c r="BD362" s="68"/>
      <c r="BE362" s="68"/>
      <c r="BF362" s="68"/>
      <c r="BG362" s="68"/>
      <c r="BH362" s="68"/>
      <c r="BI362" s="68"/>
      <c r="BM362" s="68"/>
      <c r="BN362" s="68"/>
      <c r="BO362" s="68"/>
      <c r="BP362" s="68"/>
      <c r="BQ362" s="68"/>
      <c r="BR362" s="68"/>
    </row>
    <row r="363" spans="11:70">
      <c r="K363" s="69"/>
      <c r="L363" s="68"/>
      <c r="M363" s="68"/>
      <c r="N363" s="68"/>
      <c r="O363" s="68"/>
      <c r="P363" s="68"/>
      <c r="T363" s="68"/>
      <c r="U363" s="68"/>
      <c r="V363" s="68"/>
      <c r="W363" s="68"/>
      <c r="X363" s="68"/>
      <c r="Y363" s="68"/>
      <c r="AC363" s="68"/>
      <c r="AD363" s="68"/>
      <c r="AE363" s="68"/>
      <c r="AF363" s="68"/>
      <c r="AG363" s="68"/>
      <c r="AH363" s="68"/>
      <c r="AL363" s="68"/>
      <c r="AM363" s="68"/>
      <c r="AN363" s="68"/>
      <c r="AO363" s="68"/>
      <c r="AP363" s="68"/>
      <c r="AQ363" s="68"/>
      <c r="AU363" s="68"/>
      <c r="AV363" s="68"/>
      <c r="AW363" s="68"/>
      <c r="AX363" s="68"/>
      <c r="AY363" s="68"/>
      <c r="AZ363" s="68"/>
      <c r="BD363" s="68"/>
      <c r="BE363" s="68"/>
      <c r="BF363" s="68"/>
      <c r="BG363" s="68"/>
      <c r="BH363" s="68"/>
      <c r="BI363" s="68"/>
      <c r="BM363" s="68"/>
      <c r="BN363" s="68"/>
      <c r="BO363" s="68"/>
      <c r="BP363" s="68"/>
      <c r="BQ363" s="68"/>
      <c r="BR363" s="68"/>
    </row>
    <row r="364" spans="11:70">
      <c r="K364" s="68"/>
      <c r="L364" s="68"/>
      <c r="M364" s="68"/>
      <c r="N364" s="68"/>
      <c r="O364" s="68"/>
      <c r="P364" s="68"/>
      <c r="T364" s="68"/>
      <c r="U364" s="68"/>
      <c r="V364" s="68"/>
      <c r="W364" s="68"/>
      <c r="X364" s="68"/>
      <c r="Y364" s="68"/>
      <c r="AC364" s="68"/>
      <c r="AD364" s="68"/>
      <c r="AE364" s="68"/>
      <c r="AF364" s="68"/>
      <c r="AG364" s="68"/>
      <c r="AH364" s="68"/>
      <c r="AL364" s="68"/>
      <c r="AM364" s="68"/>
      <c r="AN364" s="68"/>
      <c r="AO364" s="68"/>
      <c r="AP364" s="68"/>
      <c r="AQ364" s="68"/>
      <c r="AU364" s="68"/>
      <c r="AV364" s="68"/>
      <c r="AW364" s="68"/>
      <c r="AX364" s="68"/>
      <c r="AY364" s="68"/>
      <c r="AZ364" s="68"/>
      <c r="BD364" s="68"/>
      <c r="BE364" s="68"/>
      <c r="BF364" s="68"/>
      <c r="BG364" s="68"/>
      <c r="BH364" s="68"/>
      <c r="BI364" s="68"/>
      <c r="BM364" s="68"/>
      <c r="BN364" s="68"/>
      <c r="BO364" s="68"/>
      <c r="BP364" s="68"/>
      <c r="BQ364" s="68"/>
      <c r="BR364" s="68"/>
    </row>
    <row r="365" spans="11:70">
      <c r="K365" s="68"/>
      <c r="L365" s="68"/>
      <c r="M365" s="68"/>
      <c r="N365" s="68"/>
      <c r="O365" s="68"/>
      <c r="P365" s="68"/>
      <c r="T365" s="68"/>
      <c r="U365" s="68"/>
      <c r="V365" s="68"/>
      <c r="W365" s="68"/>
      <c r="X365" s="68"/>
      <c r="Y365" s="68"/>
      <c r="AC365" s="68"/>
      <c r="AD365" s="68"/>
      <c r="AE365" s="68"/>
      <c r="AF365" s="68"/>
      <c r="AG365" s="68"/>
      <c r="AH365" s="68"/>
      <c r="AL365" s="68"/>
      <c r="AM365" s="68"/>
      <c r="AN365" s="68"/>
      <c r="AO365" s="68"/>
      <c r="AP365" s="68"/>
      <c r="AQ365" s="68"/>
      <c r="AU365" s="68"/>
      <c r="AV365" s="68"/>
      <c r="AW365" s="68"/>
      <c r="AX365" s="68"/>
      <c r="AY365" s="68"/>
      <c r="AZ365" s="68"/>
      <c r="BD365" s="68"/>
      <c r="BE365" s="68"/>
      <c r="BF365" s="68"/>
      <c r="BG365" s="68"/>
      <c r="BH365" s="68"/>
      <c r="BI365" s="68"/>
      <c r="BM365" s="68"/>
      <c r="BN365" s="68"/>
      <c r="BO365" s="68"/>
      <c r="BP365" s="68"/>
      <c r="BQ365" s="68"/>
      <c r="BR365" s="68"/>
    </row>
    <row r="366" spans="11:70">
      <c r="K366" s="68"/>
      <c r="L366" s="68"/>
      <c r="M366" s="68"/>
      <c r="N366" s="68"/>
      <c r="O366" s="68"/>
      <c r="P366" s="68"/>
      <c r="T366" s="68"/>
      <c r="U366" s="68"/>
      <c r="V366" s="68"/>
      <c r="W366" s="68"/>
      <c r="X366" s="68"/>
      <c r="Y366" s="68"/>
      <c r="AC366" s="68"/>
      <c r="AD366" s="68"/>
      <c r="AE366" s="68"/>
      <c r="AF366" s="68"/>
      <c r="AG366" s="68"/>
      <c r="AH366" s="68"/>
      <c r="AL366" s="68"/>
      <c r="AM366" s="68"/>
      <c r="AN366" s="68"/>
      <c r="AO366" s="68"/>
      <c r="AP366" s="68"/>
      <c r="AQ366" s="68"/>
      <c r="AU366" s="68"/>
      <c r="AV366" s="68"/>
      <c r="AW366" s="68"/>
      <c r="AX366" s="68"/>
      <c r="AY366" s="68"/>
      <c r="AZ366" s="68"/>
      <c r="BD366" s="68"/>
      <c r="BE366" s="68"/>
      <c r="BF366" s="68"/>
      <c r="BG366" s="68"/>
      <c r="BH366" s="68"/>
      <c r="BI366" s="68"/>
      <c r="BM366" s="68"/>
      <c r="BN366" s="68"/>
      <c r="BO366" s="68"/>
      <c r="BP366" s="68"/>
      <c r="BQ366" s="68"/>
      <c r="BR366" s="68"/>
    </row>
    <row r="367" spans="11:70">
      <c r="K367" s="69"/>
      <c r="L367" s="68"/>
      <c r="M367" s="68"/>
      <c r="N367" s="68"/>
      <c r="O367" s="68"/>
      <c r="P367" s="68"/>
      <c r="T367" s="68"/>
      <c r="U367" s="68"/>
      <c r="V367" s="68"/>
      <c r="W367" s="68"/>
      <c r="X367" s="68"/>
      <c r="Y367" s="68"/>
      <c r="AC367" s="68"/>
      <c r="AD367" s="68"/>
      <c r="AE367" s="68"/>
      <c r="AF367" s="68"/>
      <c r="AG367" s="68"/>
      <c r="AH367" s="68"/>
      <c r="AL367" s="68"/>
      <c r="AM367" s="68"/>
      <c r="AN367" s="68"/>
      <c r="AO367" s="68"/>
      <c r="AP367" s="68"/>
      <c r="AQ367" s="68"/>
      <c r="AU367" s="68"/>
      <c r="AV367" s="68"/>
      <c r="AW367" s="68"/>
      <c r="AX367" s="68"/>
      <c r="AY367" s="68"/>
      <c r="AZ367" s="68"/>
      <c r="BD367" s="68"/>
      <c r="BE367" s="68"/>
      <c r="BF367" s="68"/>
      <c r="BG367" s="68"/>
      <c r="BH367" s="68"/>
      <c r="BI367" s="68"/>
      <c r="BM367" s="68"/>
      <c r="BN367" s="68"/>
      <c r="BO367" s="68"/>
      <c r="BP367" s="68"/>
      <c r="BQ367" s="68"/>
      <c r="BR367" s="68"/>
    </row>
    <row r="368" spans="11:70">
      <c r="K368" s="68"/>
      <c r="L368" s="68"/>
      <c r="M368" s="68"/>
      <c r="N368" s="68"/>
      <c r="O368" s="68"/>
      <c r="P368" s="68"/>
      <c r="T368" s="68"/>
      <c r="U368" s="68"/>
      <c r="V368" s="68"/>
      <c r="W368" s="68"/>
      <c r="X368" s="68"/>
      <c r="Y368" s="68"/>
      <c r="AC368" s="68"/>
      <c r="AD368" s="68"/>
      <c r="AE368" s="68"/>
      <c r="AF368" s="68"/>
      <c r="AG368" s="68"/>
      <c r="AH368" s="68"/>
      <c r="AL368" s="68"/>
      <c r="AM368" s="68"/>
      <c r="AN368" s="68"/>
      <c r="AO368" s="68"/>
      <c r="AP368" s="68"/>
      <c r="AQ368" s="68"/>
      <c r="AU368" s="68"/>
      <c r="AV368" s="68"/>
      <c r="AW368" s="68"/>
      <c r="AX368" s="68"/>
      <c r="AY368" s="68"/>
      <c r="AZ368" s="68"/>
      <c r="BD368" s="68"/>
      <c r="BE368" s="68"/>
      <c r="BF368" s="68"/>
      <c r="BG368" s="68"/>
      <c r="BH368" s="68"/>
      <c r="BI368" s="68"/>
      <c r="BM368" s="68"/>
      <c r="BN368" s="68"/>
      <c r="BO368" s="68"/>
      <c r="BP368" s="68"/>
      <c r="BQ368" s="68"/>
      <c r="BR368" s="68"/>
    </row>
    <row r="369" spans="11:70">
      <c r="K369" s="68"/>
      <c r="L369" s="68"/>
      <c r="M369" s="68"/>
      <c r="N369" s="68"/>
      <c r="O369" s="68"/>
      <c r="P369" s="68"/>
      <c r="T369" s="68"/>
      <c r="U369" s="68"/>
      <c r="V369" s="68"/>
      <c r="W369" s="68"/>
      <c r="X369" s="68"/>
      <c r="Y369" s="68"/>
      <c r="AC369" s="68"/>
      <c r="AD369" s="68"/>
      <c r="AE369" s="68"/>
      <c r="AF369" s="68"/>
      <c r="AG369" s="68"/>
      <c r="AH369" s="68"/>
      <c r="AL369" s="68"/>
      <c r="AM369" s="68"/>
      <c r="AN369" s="68"/>
      <c r="AO369" s="68"/>
      <c r="AP369" s="68"/>
      <c r="AQ369" s="68"/>
      <c r="AU369" s="68"/>
      <c r="AV369" s="68"/>
      <c r="AW369" s="68"/>
      <c r="AX369" s="68"/>
      <c r="AY369" s="68"/>
      <c r="AZ369" s="68"/>
      <c r="BD369" s="68"/>
      <c r="BE369" s="68"/>
      <c r="BF369" s="68"/>
      <c r="BG369" s="68"/>
      <c r="BH369" s="68"/>
      <c r="BI369" s="68"/>
      <c r="BM369" s="68"/>
      <c r="BN369" s="68"/>
      <c r="BO369" s="68"/>
      <c r="BP369" s="68"/>
      <c r="BQ369" s="68"/>
      <c r="BR369" s="68"/>
    </row>
    <row r="370" spans="11:70">
      <c r="K370" s="68"/>
      <c r="L370" s="68"/>
      <c r="M370" s="68"/>
      <c r="N370" s="68"/>
      <c r="O370" s="68"/>
      <c r="P370" s="68"/>
      <c r="T370" s="68"/>
      <c r="U370" s="68"/>
      <c r="V370" s="68"/>
      <c r="W370" s="68"/>
      <c r="X370" s="68"/>
      <c r="Y370" s="68"/>
      <c r="AC370" s="68"/>
      <c r="AD370" s="68"/>
      <c r="AE370" s="68"/>
      <c r="AF370" s="68"/>
      <c r="AG370" s="68"/>
      <c r="AH370" s="68"/>
      <c r="AL370" s="68"/>
      <c r="AM370" s="68"/>
      <c r="AN370" s="68"/>
      <c r="AO370" s="68"/>
      <c r="AP370" s="68"/>
      <c r="AQ370" s="68"/>
      <c r="AU370" s="68"/>
      <c r="AV370" s="68"/>
      <c r="AW370" s="68"/>
      <c r="AX370" s="68"/>
      <c r="AY370" s="68"/>
      <c r="AZ370" s="68"/>
      <c r="BD370" s="68"/>
      <c r="BE370" s="68"/>
      <c r="BF370" s="68"/>
      <c r="BG370" s="68"/>
      <c r="BH370" s="68"/>
      <c r="BI370" s="68"/>
      <c r="BM370" s="68"/>
      <c r="BN370" s="68"/>
      <c r="BO370" s="68"/>
      <c r="BP370" s="68"/>
      <c r="BQ370" s="68"/>
      <c r="BR370" s="68"/>
    </row>
    <row r="371" spans="11:70">
      <c r="K371" s="69"/>
      <c r="L371" s="68"/>
      <c r="M371" s="68"/>
      <c r="N371" s="68"/>
      <c r="O371" s="68"/>
      <c r="P371" s="68"/>
      <c r="T371" s="68"/>
      <c r="U371" s="68"/>
      <c r="V371" s="68"/>
      <c r="W371" s="68"/>
      <c r="X371" s="68"/>
      <c r="Y371" s="68"/>
      <c r="AC371" s="68"/>
      <c r="AD371" s="68"/>
      <c r="AE371" s="68"/>
      <c r="AF371" s="68"/>
      <c r="AG371" s="68"/>
      <c r="AH371" s="68"/>
      <c r="AL371" s="68"/>
      <c r="AM371" s="68"/>
      <c r="AN371" s="68"/>
      <c r="AO371" s="68"/>
      <c r="AP371" s="68"/>
      <c r="AQ371" s="68"/>
      <c r="AU371" s="68"/>
      <c r="AV371" s="68"/>
      <c r="AW371" s="68"/>
      <c r="AX371" s="68"/>
      <c r="AY371" s="68"/>
      <c r="AZ371" s="68"/>
      <c r="BD371" s="68"/>
      <c r="BE371" s="68"/>
      <c r="BF371" s="68"/>
      <c r="BG371" s="68"/>
      <c r="BH371" s="68"/>
      <c r="BI371" s="68"/>
      <c r="BM371" s="68"/>
      <c r="BN371" s="68"/>
      <c r="BO371" s="68"/>
      <c r="BP371" s="68"/>
      <c r="BQ371" s="68"/>
      <c r="BR371" s="68"/>
    </row>
    <row r="372" spans="11:70">
      <c r="K372" s="68"/>
      <c r="L372" s="68"/>
      <c r="M372" s="68"/>
      <c r="N372" s="68"/>
      <c r="O372" s="68"/>
      <c r="P372" s="68"/>
      <c r="T372" s="68"/>
      <c r="U372" s="68"/>
      <c r="V372" s="68"/>
      <c r="W372" s="68"/>
      <c r="X372" s="68"/>
      <c r="Y372" s="68"/>
      <c r="AC372" s="68"/>
      <c r="AD372" s="68"/>
      <c r="AE372" s="68"/>
      <c r="AF372" s="68"/>
      <c r="AG372" s="68"/>
      <c r="AH372" s="68"/>
      <c r="AL372" s="68"/>
      <c r="AM372" s="68"/>
      <c r="AN372" s="68"/>
      <c r="AO372" s="68"/>
      <c r="AP372" s="68"/>
      <c r="AQ372" s="68"/>
      <c r="AU372" s="68"/>
      <c r="AV372" s="68"/>
      <c r="AW372" s="68"/>
      <c r="AX372" s="68"/>
      <c r="AY372" s="68"/>
      <c r="AZ372" s="68"/>
      <c r="BD372" s="68"/>
      <c r="BE372" s="68"/>
      <c r="BF372" s="68"/>
      <c r="BG372" s="68"/>
      <c r="BH372" s="68"/>
      <c r="BI372" s="68"/>
      <c r="BM372" s="68"/>
      <c r="BN372" s="68"/>
      <c r="BO372" s="68"/>
      <c r="BP372" s="68"/>
      <c r="BQ372" s="68"/>
      <c r="BR372" s="68"/>
    </row>
    <row r="373" spans="11:70">
      <c r="K373" s="68"/>
      <c r="L373" s="68"/>
      <c r="M373" s="68"/>
      <c r="N373" s="68"/>
      <c r="O373" s="68"/>
      <c r="P373" s="68"/>
      <c r="T373" s="68"/>
      <c r="U373" s="68"/>
      <c r="V373" s="68"/>
      <c r="W373" s="68"/>
      <c r="X373" s="68"/>
      <c r="Y373" s="68"/>
      <c r="AC373" s="68"/>
      <c r="AD373" s="68"/>
      <c r="AE373" s="68"/>
      <c r="AF373" s="68"/>
      <c r="AG373" s="68"/>
      <c r="AH373" s="68"/>
      <c r="AL373" s="68"/>
      <c r="AM373" s="68"/>
      <c r="AN373" s="68"/>
      <c r="AO373" s="68"/>
      <c r="AP373" s="68"/>
      <c r="AQ373" s="68"/>
      <c r="AU373" s="68"/>
      <c r="AV373" s="68"/>
      <c r="AW373" s="68"/>
      <c r="AX373" s="68"/>
      <c r="AY373" s="68"/>
      <c r="AZ373" s="68"/>
      <c r="BD373" s="68"/>
      <c r="BE373" s="68"/>
      <c r="BF373" s="68"/>
      <c r="BG373" s="68"/>
      <c r="BH373" s="68"/>
      <c r="BI373" s="68"/>
      <c r="BM373" s="68"/>
      <c r="BN373" s="68"/>
      <c r="BO373" s="68"/>
      <c r="BP373" s="68"/>
      <c r="BQ373" s="68"/>
      <c r="BR373" s="68"/>
    </row>
    <row r="374" spans="11:70">
      <c r="K374" s="68"/>
      <c r="L374" s="68"/>
      <c r="M374" s="68"/>
      <c r="N374" s="68"/>
      <c r="O374" s="68"/>
      <c r="P374" s="68"/>
      <c r="T374" s="68"/>
      <c r="U374" s="68"/>
      <c r="V374" s="68"/>
      <c r="W374" s="68"/>
      <c r="X374" s="68"/>
      <c r="Y374" s="68"/>
      <c r="AC374" s="68"/>
      <c r="AD374" s="68"/>
      <c r="AE374" s="68"/>
      <c r="AF374" s="68"/>
      <c r="AG374" s="68"/>
      <c r="AH374" s="68"/>
      <c r="AL374" s="68"/>
      <c r="AM374" s="68"/>
      <c r="AN374" s="68"/>
      <c r="AO374" s="68"/>
      <c r="AP374" s="68"/>
      <c r="AQ374" s="68"/>
      <c r="AU374" s="68"/>
      <c r="AV374" s="68"/>
      <c r="AW374" s="68"/>
      <c r="AX374" s="68"/>
      <c r="AY374" s="68"/>
      <c r="AZ374" s="68"/>
      <c r="BD374" s="68"/>
      <c r="BE374" s="68"/>
      <c r="BF374" s="68"/>
      <c r="BG374" s="68"/>
      <c r="BH374" s="68"/>
      <c r="BI374" s="68"/>
      <c r="BM374" s="68"/>
      <c r="BN374" s="68"/>
      <c r="BO374" s="68"/>
      <c r="BP374" s="68"/>
      <c r="BQ374" s="68"/>
      <c r="BR374" s="68"/>
    </row>
    <row r="375" spans="11:70">
      <c r="K375" s="69"/>
      <c r="L375" s="68"/>
      <c r="M375" s="68"/>
      <c r="N375" s="68"/>
      <c r="O375" s="68"/>
      <c r="P375" s="68"/>
      <c r="T375" s="68"/>
      <c r="U375" s="68"/>
      <c r="V375" s="68"/>
      <c r="W375" s="68"/>
      <c r="X375" s="68"/>
      <c r="Y375" s="68"/>
      <c r="AC375" s="68"/>
      <c r="AD375" s="68"/>
      <c r="AE375" s="68"/>
      <c r="AF375" s="68"/>
      <c r="AG375" s="68"/>
      <c r="AH375" s="68"/>
      <c r="AL375" s="68"/>
      <c r="AM375" s="68"/>
      <c r="AN375" s="68"/>
      <c r="AO375" s="68"/>
      <c r="AP375" s="68"/>
      <c r="AQ375" s="68"/>
      <c r="AU375" s="68"/>
      <c r="AV375" s="68"/>
      <c r="AW375" s="68"/>
      <c r="AX375" s="68"/>
      <c r="AY375" s="68"/>
      <c r="AZ375" s="68"/>
      <c r="BD375" s="68"/>
      <c r="BE375" s="68"/>
      <c r="BF375" s="68"/>
      <c r="BG375" s="68"/>
      <c r="BH375" s="68"/>
      <c r="BI375" s="68"/>
      <c r="BM375" s="68"/>
      <c r="BN375" s="68"/>
      <c r="BO375" s="68"/>
      <c r="BP375" s="68"/>
      <c r="BQ375" s="68"/>
      <c r="BR375" s="68"/>
    </row>
    <row r="376" spans="11:70">
      <c r="K376" s="68"/>
      <c r="L376" s="68"/>
      <c r="M376" s="68"/>
      <c r="N376" s="68"/>
      <c r="O376" s="68"/>
      <c r="P376" s="68"/>
      <c r="T376" s="68"/>
      <c r="U376" s="68"/>
      <c r="V376" s="68"/>
      <c r="W376" s="68"/>
      <c r="X376" s="68"/>
      <c r="Y376" s="68"/>
      <c r="AC376" s="68"/>
      <c r="AD376" s="68"/>
      <c r="AE376" s="68"/>
      <c r="AF376" s="68"/>
      <c r="AG376" s="68"/>
      <c r="AH376" s="68"/>
      <c r="AL376" s="68"/>
      <c r="AM376" s="68"/>
      <c r="AN376" s="68"/>
      <c r="AO376" s="68"/>
      <c r="AP376" s="68"/>
      <c r="AQ376" s="68"/>
      <c r="AU376" s="68"/>
      <c r="AV376" s="68"/>
      <c r="AW376" s="68"/>
      <c r="AX376" s="68"/>
      <c r="AY376" s="68"/>
      <c r="AZ376" s="68"/>
      <c r="BD376" s="68"/>
      <c r="BE376" s="68"/>
      <c r="BF376" s="68"/>
      <c r="BG376" s="68"/>
      <c r="BH376" s="68"/>
      <c r="BI376" s="68"/>
      <c r="BM376" s="68"/>
      <c r="BN376" s="68"/>
      <c r="BO376" s="68"/>
      <c r="BP376" s="68"/>
      <c r="BQ376" s="68"/>
      <c r="BR376" s="68"/>
    </row>
    <row r="377" spans="11:70">
      <c r="K377" s="68"/>
      <c r="L377" s="68"/>
      <c r="M377" s="68"/>
      <c r="N377" s="68"/>
      <c r="O377" s="68"/>
      <c r="P377" s="68"/>
      <c r="T377" s="68"/>
      <c r="U377" s="68"/>
      <c r="V377" s="68"/>
      <c r="W377" s="68"/>
      <c r="X377" s="68"/>
      <c r="Y377" s="68"/>
      <c r="AC377" s="68"/>
      <c r="AD377" s="68"/>
      <c r="AE377" s="68"/>
      <c r="AF377" s="68"/>
      <c r="AG377" s="68"/>
      <c r="AH377" s="68"/>
      <c r="AL377" s="68"/>
      <c r="AM377" s="68"/>
      <c r="AN377" s="68"/>
      <c r="AO377" s="68"/>
      <c r="AP377" s="68"/>
      <c r="AQ377" s="68"/>
      <c r="AU377" s="68"/>
      <c r="AV377" s="68"/>
      <c r="AW377" s="68"/>
      <c r="AX377" s="68"/>
      <c r="AY377" s="68"/>
      <c r="AZ377" s="68"/>
      <c r="BD377" s="68"/>
      <c r="BE377" s="68"/>
      <c r="BF377" s="68"/>
      <c r="BG377" s="68"/>
      <c r="BH377" s="68"/>
      <c r="BI377" s="68"/>
      <c r="BM377" s="68"/>
      <c r="BN377" s="68"/>
      <c r="BO377" s="68"/>
      <c r="BP377" s="68"/>
      <c r="BQ377" s="68"/>
      <c r="BR377" s="68"/>
    </row>
    <row r="378" spans="11:70">
      <c r="K378" s="68"/>
      <c r="L378" s="68"/>
      <c r="M378" s="68"/>
      <c r="N378" s="68"/>
      <c r="O378" s="68"/>
      <c r="P378" s="68"/>
      <c r="T378" s="68"/>
      <c r="U378" s="68"/>
      <c r="V378" s="68"/>
      <c r="W378" s="68"/>
      <c r="X378" s="68"/>
      <c r="Y378" s="68"/>
      <c r="AC378" s="68"/>
      <c r="AD378" s="68"/>
      <c r="AE378" s="68"/>
      <c r="AF378" s="68"/>
      <c r="AG378" s="68"/>
      <c r="AH378" s="68"/>
      <c r="AL378" s="68"/>
      <c r="AM378" s="68"/>
      <c r="AN378" s="68"/>
      <c r="AO378" s="68"/>
      <c r="AP378" s="68"/>
      <c r="AQ378" s="68"/>
      <c r="AU378" s="68"/>
      <c r="AV378" s="68"/>
      <c r="AW378" s="68"/>
      <c r="AX378" s="68"/>
      <c r="AY378" s="68"/>
      <c r="AZ378" s="68"/>
      <c r="BD378" s="68"/>
      <c r="BE378" s="68"/>
      <c r="BF378" s="68"/>
      <c r="BG378" s="68"/>
      <c r="BH378" s="68"/>
      <c r="BI378" s="68"/>
      <c r="BM378" s="68"/>
      <c r="BN378" s="68"/>
      <c r="BO378" s="68"/>
      <c r="BP378" s="68"/>
      <c r="BQ378" s="68"/>
      <c r="BR378" s="68"/>
    </row>
    <row r="379" spans="11:70">
      <c r="K379" s="69"/>
      <c r="L379" s="68"/>
      <c r="M379" s="68"/>
      <c r="N379" s="68"/>
      <c r="O379" s="68"/>
      <c r="P379" s="68"/>
      <c r="T379" s="68"/>
      <c r="U379" s="68"/>
      <c r="V379" s="68"/>
      <c r="W379" s="68"/>
      <c r="X379" s="68"/>
      <c r="Y379" s="68"/>
      <c r="AC379" s="68"/>
      <c r="AD379" s="68"/>
      <c r="AE379" s="68"/>
      <c r="AF379" s="68"/>
      <c r="AG379" s="68"/>
      <c r="AH379" s="68"/>
      <c r="AL379" s="68"/>
      <c r="AM379" s="68"/>
      <c r="AN379" s="68"/>
      <c r="AO379" s="68"/>
      <c r="AP379" s="68"/>
      <c r="AQ379" s="68"/>
      <c r="AU379" s="68"/>
      <c r="AV379" s="68"/>
      <c r="AW379" s="68"/>
      <c r="AX379" s="68"/>
      <c r="AY379" s="68"/>
      <c r="AZ379" s="68"/>
      <c r="BD379" s="68"/>
      <c r="BE379" s="68"/>
      <c r="BF379" s="68"/>
      <c r="BG379" s="68"/>
      <c r="BH379" s="68"/>
      <c r="BI379" s="68"/>
      <c r="BM379" s="68"/>
      <c r="BN379" s="68"/>
      <c r="BO379" s="68"/>
      <c r="BP379" s="68"/>
      <c r="BQ379" s="68"/>
      <c r="BR379" s="68"/>
    </row>
    <row r="380" spans="11:70">
      <c r="K380" s="68"/>
      <c r="L380" s="68"/>
      <c r="M380" s="68"/>
      <c r="N380" s="68"/>
      <c r="O380" s="68"/>
      <c r="P380" s="68"/>
      <c r="T380" s="68"/>
      <c r="U380" s="68"/>
      <c r="V380" s="68"/>
      <c r="W380" s="68"/>
      <c r="X380" s="68"/>
      <c r="Y380" s="68"/>
      <c r="AC380" s="68"/>
      <c r="AD380" s="68"/>
      <c r="AE380" s="68"/>
      <c r="AF380" s="68"/>
      <c r="AG380" s="68"/>
      <c r="AH380" s="68"/>
      <c r="AL380" s="68"/>
      <c r="AM380" s="68"/>
      <c r="AN380" s="68"/>
      <c r="AO380" s="68"/>
      <c r="AP380" s="68"/>
      <c r="AQ380" s="68"/>
      <c r="AU380" s="68"/>
      <c r="AV380" s="68"/>
      <c r="AW380" s="68"/>
      <c r="AX380" s="68"/>
      <c r="AY380" s="68"/>
      <c r="AZ380" s="68"/>
      <c r="BD380" s="68"/>
      <c r="BE380" s="68"/>
      <c r="BF380" s="68"/>
      <c r="BG380" s="68"/>
      <c r="BH380" s="68"/>
      <c r="BI380" s="68"/>
      <c r="BM380" s="68"/>
      <c r="BN380" s="68"/>
      <c r="BO380" s="68"/>
      <c r="BP380" s="68"/>
      <c r="BQ380" s="68"/>
      <c r="BR380" s="68"/>
    </row>
    <row r="381" spans="11:70">
      <c r="K381" s="68"/>
      <c r="L381" s="68"/>
      <c r="M381" s="68"/>
      <c r="N381" s="68"/>
      <c r="O381" s="68"/>
      <c r="P381" s="68"/>
      <c r="T381" s="68"/>
      <c r="U381" s="68"/>
      <c r="V381" s="68"/>
      <c r="W381" s="68"/>
      <c r="X381" s="68"/>
      <c r="Y381" s="68"/>
      <c r="AC381" s="68"/>
      <c r="AD381" s="68"/>
      <c r="AE381" s="68"/>
      <c r="AF381" s="68"/>
      <c r="AG381" s="68"/>
      <c r="AH381" s="68"/>
      <c r="AL381" s="68"/>
      <c r="AM381" s="68"/>
      <c r="AN381" s="68"/>
      <c r="AO381" s="68"/>
      <c r="AP381" s="68"/>
      <c r="AQ381" s="68"/>
      <c r="AU381" s="68"/>
      <c r="AV381" s="68"/>
      <c r="AW381" s="68"/>
      <c r="AX381" s="68"/>
      <c r="AY381" s="68"/>
      <c r="AZ381" s="68"/>
      <c r="BD381" s="68"/>
      <c r="BE381" s="68"/>
      <c r="BF381" s="68"/>
      <c r="BG381" s="68"/>
      <c r="BH381" s="68"/>
      <c r="BI381" s="68"/>
      <c r="BM381" s="68"/>
      <c r="BN381" s="68"/>
      <c r="BO381" s="68"/>
      <c r="BP381" s="68"/>
      <c r="BQ381" s="68"/>
      <c r="BR381" s="68"/>
    </row>
    <row r="382" spans="11:70">
      <c r="K382" s="68"/>
      <c r="L382" s="68"/>
      <c r="M382" s="68"/>
      <c r="N382" s="68"/>
      <c r="O382" s="68"/>
      <c r="P382" s="68"/>
      <c r="T382" s="68"/>
      <c r="U382" s="68"/>
      <c r="V382" s="68"/>
      <c r="W382" s="68"/>
      <c r="X382" s="68"/>
      <c r="Y382" s="68"/>
      <c r="AC382" s="68"/>
      <c r="AD382" s="68"/>
      <c r="AE382" s="68"/>
      <c r="AF382" s="68"/>
      <c r="AG382" s="68"/>
      <c r="AH382" s="68"/>
      <c r="AL382" s="68"/>
      <c r="AM382" s="68"/>
      <c r="AN382" s="68"/>
      <c r="AO382" s="68"/>
      <c r="AP382" s="68"/>
      <c r="AQ382" s="68"/>
      <c r="AU382" s="68"/>
      <c r="AV382" s="68"/>
      <c r="AW382" s="68"/>
      <c r="AX382" s="68"/>
      <c r="AY382" s="68"/>
      <c r="AZ382" s="68"/>
      <c r="BD382" s="68"/>
      <c r="BE382" s="68"/>
      <c r="BF382" s="68"/>
      <c r="BG382" s="68"/>
      <c r="BH382" s="68"/>
      <c r="BI382" s="68"/>
      <c r="BM382" s="68"/>
      <c r="BN382" s="68"/>
      <c r="BO382" s="68"/>
      <c r="BP382" s="68"/>
      <c r="BQ382" s="68"/>
      <c r="BR382" s="68"/>
    </row>
    <row r="383" spans="11:70">
      <c r="K383" s="69"/>
      <c r="L383" s="68"/>
      <c r="M383" s="68"/>
      <c r="N383" s="68"/>
      <c r="O383" s="68"/>
      <c r="P383" s="68"/>
      <c r="T383" s="68"/>
      <c r="U383" s="68"/>
      <c r="V383" s="68"/>
      <c r="W383" s="68"/>
      <c r="X383" s="68"/>
      <c r="Y383" s="68"/>
      <c r="AC383" s="68"/>
      <c r="AD383" s="68"/>
      <c r="AE383" s="68"/>
      <c r="AF383" s="68"/>
      <c r="AG383" s="68"/>
      <c r="AH383" s="68"/>
      <c r="AL383" s="68"/>
      <c r="AM383" s="68"/>
      <c r="AN383" s="68"/>
      <c r="AO383" s="68"/>
      <c r="AP383" s="68"/>
      <c r="AQ383" s="68"/>
      <c r="AU383" s="68"/>
      <c r="AV383" s="68"/>
      <c r="AW383" s="68"/>
      <c r="AX383" s="68"/>
      <c r="AY383" s="68"/>
      <c r="AZ383" s="68"/>
      <c r="BD383" s="68"/>
      <c r="BE383" s="68"/>
      <c r="BF383" s="68"/>
      <c r="BG383" s="68"/>
      <c r="BH383" s="68"/>
      <c r="BI383" s="68"/>
      <c r="BM383" s="68"/>
      <c r="BN383" s="68"/>
      <c r="BO383" s="68"/>
      <c r="BP383" s="68"/>
      <c r="BQ383" s="68"/>
      <c r="BR383" s="68"/>
    </row>
    <row r="384" spans="11:70">
      <c r="K384" s="68"/>
      <c r="L384" s="68"/>
      <c r="M384" s="68"/>
      <c r="N384" s="68"/>
      <c r="O384" s="68"/>
      <c r="P384" s="68"/>
      <c r="T384" s="68"/>
      <c r="U384" s="68"/>
      <c r="V384" s="68"/>
      <c r="W384" s="68"/>
      <c r="X384" s="68"/>
      <c r="Y384" s="68"/>
      <c r="AC384" s="68"/>
      <c r="AD384" s="68"/>
      <c r="AE384" s="68"/>
      <c r="AF384" s="68"/>
      <c r="AG384" s="68"/>
      <c r="AH384" s="68"/>
      <c r="AL384" s="68"/>
      <c r="AM384" s="68"/>
      <c r="AN384" s="68"/>
      <c r="AO384" s="68"/>
      <c r="AP384" s="68"/>
      <c r="AQ384" s="68"/>
      <c r="AU384" s="68"/>
      <c r="AV384" s="68"/>
      <c r="AW384" s="68"/>
      <c r="AX384" s="68"/>
      <c r="AY384" s="68"/>
      <c r="AZ384" s="68"/>
      <c r="BD384" s="68"/>
      <c r="BE384" s="68"/>
      <c r="BF384" s="68"/>
      <c r="BG384" s="68"/>
      <c r="BH384" s="68"/>
      <c r="BI384" s="68"/>
      <c r="BM384" s="68"/>
      <c r="BN384" s="68"/>
      <c r="BO384" s="68"/>
      <c r="BP384" s="68"/>
      <c r="BQ384" s="68"/>
      <c r="BR384" s="68"/>
    </row>
    <row r="385" spans="11:70">
      <c r="K385" s="68"/>
      <c r="L385" s="68"/>
      <c r="M385" s="68"/>
      <c r="N385" s="68"/>
      <c r="O385" s="68"/>
      <c r="P385" s="68"/>
      <c r="T385" s="68"/>
      <c r="U385" s="68"/>
      <c r="V385" s="68"/>
      <c r="W385" s="68"/>
      <c r="X385" s="68"/>
      <c r="Y385" s="68"/>
      <c r="AC385" s="68"/>
      <c r="AD385" s="68"/>
      <c r="AE385" s="68"/>
      <c r="AF385" s="68"/>
      <c r="AG385" s="68"/>
      <c r="AH385" s="68"/>
      <c r="AL385" s="68"/>
      <c r="AM385" s="68"/>
      <c r="AN385" s="68"/>
      <c r="AO385" s="68"/>
      <c r="AP385" s="68"/>
      <c r="AQ385" s="68"/>
      <c r="AU385" s="68"/>
      <c r="AV385" s="68"/>
      <c r="AW385" s="68"/>
      <c r="AX385" s="68"/>
      <c r="AY385" s="68"/>
      <c r="AZ385" s="68"/>
      <c r="BD385" s="68"/>
      <c r="BE385" s="68"/>
      <c r="BF385" s="68"/>
      <c r="BG385" s="68"/>
      <c r="BH385" s="68"/>
      <c r="BI385" s="68"/>
      <c r="BM385" s="68"/>
      <c r="BN385" s="68"/>
      <c r="BO385" s="68"/>
      <c r="BP385" s="68"/>
      <c r="BQ385" s="68"/>
      <c r="BR385" s="68"/>
    </row>
    <row r="386" spans="11:70">
      <c r="K386" s="68"/>
      <c r="L386" s="68"/>
      <c r="M386" s="68"/>
      <c r="N386" s="68"/>
      <c r="O386" s="68"/>
      <c r="P386" s="68"/>
      <c r="T386" s="68"/>
      <c r="U386" s="68"/>
      <c r="V386" s="68"/>
      <c r="W386" s="68"/>
      <c r="X386" s="68"/>
      <c r="Y386" s="68"/>
      <c r="AC386" s="68"/>
      <c r="AD386" s="68"/>
      <c r="AE386" s="68"/>
      <c r="AF386" s="68"/>
      <c r="AG386" s="68"/>
      <c r="AH386" s="68"/>
      <c r="AL386" s="68"/>
      <c r="AM386" s="68"/>
      <c r="AN386" s="68"/>
      <c r="AO386" s="68"/>
      <c r="AP386" s="68"/>
      <c r="AQ386" s="68"/>
      <c r="AU386" s="68"/>
      <c r="AV386" s="68"/>
      <c r="AW386" s="68"/>
      <c r="AX386" s="68"/>
      <c r="AY386" s="68"/>
      <c r="AZ386" s="68"/>
      <c r="BD386" s="68"/>
      <c r="BE386" s="68"/>
      <c r="BF386" s="68"/>
      <c r="BG386" s="68"/>
      <c r="BH386" s="68"/>
      <c r="BI386" s="68"/>
      <c r="BM386" s="68"/>
      <c r="BN386" s="68"/>
      <c r="BO386" s="68"/>
      <c r="BP386" s="68"/>
      <c r="BQ386" s="68"/>
      <c r="BR386" s="68"/>
    </row>
    <row r="387" spans="11:70">
      <c r="K387" s="69"/>
      <c r="L387" s="68"/>
      <c r="M387" s="68"/>
      <c r="N387" s="68"/>
      <c r="O387" s="68"/>
      <c r="P387" s="68"/>
      <c r="T387" s="68"/>
      <c r="U387" s="68"/>
      <c r="V387" s="68"/>
      <c r="W387" s="68"/>
      <c r="X387" s="68"/>
      <c r="Y387" s="68"/>
      <c r="AC387" s="68"/>
      <c r="AD387" s="68"/>
      <c r="AE387" s="68"/>
      <c r="AF387" s="68"/>
      <c r="AG387" s="68"/>
      <c r="AH387" s="68"/>
      <c r="AL387" s="68"/>
      <c r="AM387" s="68"/>
      <c r="AN387" s="68"/>
      <c r="AO387" s="68"/>
      <c r="AP387" s="68"/>
      <c r="AQ387" s="68"/>
      <c r="AU387" s="68"/>
      <c r="AV387" s="68"/>
      <c r="AW387" s="68"/>
      <c r="AX387" s="68"/>
      <c r="AY387" s="68"/>
      <c r="AZ387" s="68"/>
      <c r="BD387" s="68"/>
      <c r="BE387" s="68"/>
      <c r="BF387" s="68"/>
      <c r="BG387" s="68"/>
      <c r="BH387" s="68"/>
      <c r="BI387" s="68"/>
      <c r="BM387" s="68"/>
      <c r="BN387" s="68"/>
      <c r="BO387" s="68"/>
      <c r="BP387" s="68"/>
      <c r="BQ387" s="68"/>
      <c r="BR387" s="68"/>
    </row>
    <row r="388" spans="11:70">
      <c r="K388" s="68"/>
      <c r="L388" s="68"/>
      <c r="M388" s="68"/>
      <c r="N388" s="68"/>
      <c r="O388" s="68"/>
      <c r="P388" s="68"/>
      <c r="T388" s="68"/>
      <c r="U388" s="68"/>
      <c r="V388" s="68"/>
      <c r="W388" s="68"/>
      <c r="X388" s="68"/>
      <c r="Y388" s="68"/>
      <c r="AC388" s="68"/>
      <c r="AD388" s="68"/>
      <c r="AE388" s="68"/>
      <c r="AF388" s="68"/>
      <c r="AG388" s="68"/>
      <c r="AH388" s="68"/>
      <c r="AL388" s="68"/>
      <c r="AM388" s="68"/>
      <c r="AN388" s="68"/>
      <c r="AO388" s="68"/>
      <c r="AP388" s="68"/>
      <c r="AQ388" s="68"/>
      <c r="AU388" s="68"/>
      <c r="AV388" s="68"/>
      <c r="AW388" s="68"/>
      <c r="AX388" s="68"/>
      <c r="AY388" s="68"/>
      <c r="AZ388" s="68"/>
      <c r="BD388" s="68"/>
      <c r="BE388" s="68"/>
      <c r="BF388" s="68"/>
      <c r="BG388" s="68"/>
      <c r="BH388" s="68"/>
      <c r="BI388" s="68"/>
      <c r="BM388" s="68"/>
      <c r="BN388" s="68"/>
      <c r="BO388" s="68"/>
      <c r="BP388" s="68"/>
      <c r="BQ388" s="68"/>
      <c r="BR388" s="68"/>
    </row>
    <row r="389" spans="11:70">
      <c r="K389" s="68"/>
      <c r="L389" s="68"/>
      <c r="M389" s="68"/>
      <c r="N389" s="68"/>
      <c r="O389" s="68"/>
      <c r="P389" s="68"/>
      <c r="T389" s="68"/>
      <c r="U389" s="68"/>
      <c r="V389" s="68"/>
      <c r="W389" s="68"/>
      <c r="X389" s="68"/>
      <c r="Y389" s="68"/>
      <c r="AC389" s="68"/>
      <c r="AD389" s="68"/>
      <c r="AE389" s="68"/>
      <c r="AF389" s="68"/>
      <c r="AG389" s="68"/>
      <c r="AH389" s="68"/>
      <c r="AL389" s="68"/>
      <c r="AM389" s="68"/>
      <c r="AN389" s="68"/>
      <c r="AO389" s="68"/>
      <c r="AP389" s="68"/>
      <c r="AQ389" s="68"/>
      <c r="AU389" s="68"/>
      <c r="AV389" s="68"/>
      <c r="AW389" s="68"/>
      <c r="AX389" s="68"/>
      <c r="AY389" s="68"/>
      <c r="AZ389" s="68"/>
      <c r="BD389" s="68"/>
      <c r="BE389" s="68"/>
      <c r="BF389" s="68"/>
      <c r="BG389" s="68"/>
      <c r="BH389" s="68"/>
      <c r="BI389" s="68"/>
      <c r="BM389" s="68"/>
      <c r="BN389" s="68"/>
      <c r="BO389" s="68"/>
      <c r="BP389" s="68"/>
      <c r="BQ389" s="68"/>
      <c r="BR389" s="68"/>
    </row>
    <row r="390" spans="11:70">
      <c r="K390" s="68"/>
      <c r="L390" s="68"/>
      <c r="M390" s="68"/>
      <c r="N390" s="68"/>
      <c r="O390" s="68"/>
      <c r="P390" s="68"/>
      <c r="T390" s="68"/>
      <c r="U390" s="68"/>
      <c r="V390" s="68"/>
      <c r="W390" s="68"/>
      <c r="X390" s="68"/>
      <c r="Y390" s="68"/>
      <c r="AC390" s="68"/>
      <c r="AD390" s="68"/>
      <c r="AE390" s="68"/>
      <c r="AF390" s="68"/>
      <c r="AG390" s="68"/>
      <c r="AH390" s="68"/>
      <c r="AL390" s="68"/>
      <c r="AM390" s="68"/>
      <c r="AN390" s="68"/>
      <c r="AO390" s="68"/>
      <c r="AP390" s="68"/>
      <c r="AQ390" s="68"/>
      <c r="AU390" s="68"/>
      <c r="AV390" s="68"/>
      <c r="AW390" s="68"/>
      <c r="AX390" s="68"/>
      <c r="AY390" s="68"/>
      <c r="AZ390" s="68"/>
      <c r="BD390" s="68"/>
      <c r="BE390" s="68"/>
      <c r="BF390" s="68"/>
      <c r="BG390" s="68"/>
      <c r="BH390" s="68"/>
      <c r="BI390" s="68"/>
      <c r="BM390" s="68"/>
      <c r="BN390" s="68"/>
      <c r="BO390" s="68"/>
      <c r="BP390" s="68"/>
      <c r="BQ390" s="68"/>
      <c r="BR390" s="68"/>
    </row>
    <row r="391" spans="11:70">
      <c r="K391" s="69"/>
      <c r="L391" s="68"/>
      <c r="M391" s="68"/>
      <c r="N391" s="68"/>
      <c r="O391" s="68"/>
      <c r="P391" s="68"/>
      <c r="T391" s="68"/>
      <c r="U391" s="68"/>
      <c r="V391" s="68"/>
      <c r="W391" s="68"/>
      <c r="X391" s="68"/>
      <c r="Y391" s="68"/>
      <c r="AC391" s="68"/>
      <c r="AD391" s="68"/>
      <c r="AE391" s="68"/>
      <c r="AF391" s="68"/>
      <c r="AG391" s="68"/>
      <c r="AH391" s="68"/>
      <c r="AL391" s="68"/>
      <c r="AM391" s="68"/>
      <c r="AN391" s="68"/>
      <c r="AO391" s="68"/>
      <c r="AP391" s="68"/>
      <c r="AQ391" s="68"/>
      <c r="AU391" s="68"/>
      <c r="AV391" s="68"/>
      <c r="AW391" s="68"/>
      <c r="AX391" s="68"/>
      <c r="AY391" s="68"/>
      <c r="AZ391" s="68"/>
      <c r="BD391" s="68"/>
      <c r="BE391" s="68"/>
      <c r="BF391" s="68"/>
      <c r="BG391" s="68"/>
      <c r="BH391" s="68"/>
      <c r="BI391" s="68"/>
      <c r="BM391" s="68"/>
      <c r="BN391" s="68"/>
      <c r="BO391" s="68"/>
      <c r="BP391" s="68"/>
      <c r="BQ391" s="68"/>
      <c r="BR391" s="68"/>
    </row>
    <row r="392" spans="11:70">
      <c r="K392" s="68"/>
      <c r="L392" s="68"/>
      <c r="M392" s="68"/>
      <c r="N392" s="68"/>
      <c r="O392" s="68"/>
      <c r="P392" s="68"/>
      <c r="T392" s="68"/>
      <c r="U392" s="68"/>
      <c r="V392" s="68"/>
      <c r="W392" s="68"/>
      <c r="X392" s="68"/>
      <c r="Y392" s="68"/>
      <c r="AC392" s="68"/>
      <c r="AD392" s="68"/>
      <c r="AE392" s="68"/>
      <c r="AF392" s="68"/>
      <c r="AG392" s="68"/>
      <c r="AH392" s="68"/>
      <c r="AL392" s="68"/>
      <c r="AM392" s="68"/>
      <c r="AN392" s="68"/>
      <c r="AO392" s="68"/>
      <c r="AP392" s="68"/>
      <c r="AQ392" s="68"/>
      <c r="AU392" s="68"/>
      <c r="AV392" s="68"/>
      <c r="AW392" s="68"/>
      <c r="AX392" s="68"/>
      <c r="AY392" s="68"/>
      <c r="AZ392" s="68"/>
      <c r="BD392" s="68"/>
      <c r="BE392" s="68"/>
      <c r="BF392" s="68"/>
      <c r="BG392" s="68"/>
      <c r="BH392" s="68"/>
      <c r="BI392" s="68"/>
      <c r="BM392" s="68"/>
      <c r="BN392" s="68"/>
      <c r="BO392" s="68"/>
      <c r="BP392" s="68"/>
      <c r="BQ392" s="68"/>
      <c r="BR392" s="68"/>
    </row>
    <row r="393" spans="11:70">
      <c r="K393" s="68"/>
      <c r="L393" s="68"/>
      <c r="M393" s="68"/>
      <c r="N393" s="68"/>
      <c r="O393" s="68"/>
      <c r="P393" s="68"/>
      <c r="T393" s="68"/>
      <c r="U393" s="68"/>
      <c r="V393" s="68"/>
      <c r="W393" s="68"/>
      <c r="X393" s="68"/>
      <c r="Y393" s="68"/>
      <c r="AC393" s="68"/>
      <c r="AD393" s="68"/>
      <c r="AE393" s="68"/>
      <c r="AF393" s="68"/>
      <c r="AG393" s="68"/>
      <c r="AH393" s="68"/>
      <c r="AL393" s="68"/>
      <c r="AM393" s="68"/>
      <c r="AN393" s="68"/>
      <c r="AO393" s="68"/>
      <c r="AP393" s="68"/>
      <c r="AQ393" s="68"/>
      <c r="AU393" s="68"/>
      <c r="AV393" s="68"/>
      <c r="AW393" s="68"/>
      <c r="AX393" s="68"/>
      <c r="AY393" s="68"/>
      <c r="AZ393" s="68"/>
      <c r="BD393" s="68"/>
      <c r="BE393" s="68"/>
      <c r="BF393" s="68"/>
      <c r="BG393" s="68"/>
      <c r="BH393" s="68"/>
      <c r="BI393" s="68"/>
      <c r="BM393" s="68"/>
      <c r="BN393" s="68"/>
      <c r="BO393" s="68"/>
      <c r="BP393" s="68"/>
      <c r="BQ393" s="68"/>
      <c r="BR393" s="68"/>
    </row>
    <row r="394" spans="11:70">
      <c r="K394" s="68"/>
      <c r="L394" s="68"/>
      <c r="M394" s="68"/>
      <c r="N394" s="68"/>
      <c r="O394" s="68"/>
      <c r="P394" s="68"/>
      <c r="T394" s="68"/>
      <c r="U394" s="68"/>
      <c r="V394" s="68"/>
      <c r="W394" s="68"/>
      <c r="X394" s="68"/>
      <c r="Y394" s="68"/>
      <c r="AC394" s="68"/>
      <c r="AD394" s="68"/>
      <c r="AE394" s="68"/>
      <c r="AF394" s="68"/>
      <c r="AG394" s="68"/>
      <c r="AH394" s="68"/>
      <c r="AL394" s="68"/>
      <c r="AM394" s="68"/>
      <c r="AN394" s="68"/>
      <c r="AO394" s="68"/>
      <c r="AP394" s="68"/>
      <c r="AQ394" s="68"/>
      <c r="AU394" s="68"/>
      <c r="AV394" s="68"/>
      <c r="AW394" s="68"/>
      <c r="AX394" s="68"/>
      <c r="AY394" s="68"/>
      <c r="AZ394" s="68"/>
      <c r="BD394" s="68"/>
      <c r="BE394" s="68"/>
      <c r="BF394" s="68"/>
      <c r="BG394" s="68"/>
      <c r="BH394" s="68"/>
      <c r="BI394" s="68"/>
      <c r="BM394" s="68"/>
      <c r="BN394" s="68"/>
      <c r="BO394" s="68"/>
      <c r="BP394" s="68"/>
      <c r="BQ394" s="68"/>
      <c r="BR394" s="68"/>
    </row>
    <row r="395" spans="11:70">
      <c r="K395" s="69"/>
      <c r="L395" s="68"/>
      <c r="M395" s="68"/>
      <c r="N395" s="68"/>
      <c r="O395" s="68"/>
      <c r="P395" s="68"/>
      <c r="T395" s="68"/>
      <c r="U395" s="68"/>
      <c r="V395" s="68"/>
      <c r="W395" s="68"/>
      <c r="X395" s="68"/>
      <c r="Y395" s="68"/>
      <c r="AC395" s="68"/>
      <c r="AD395" s="68"/>
      <c r="AE395" s="68"/>
      <c r="AF395" s="68"/>
      <c r="AG395" s="68"/>
      <c r="AH395" s="68"/>
      <c r="AL395" s="68"/>
      <c r="AM395" s="68"/>
      <c r="AN395" s="68"/>
      <c r="AO395" s="68"/>
      <c r="AP395" s="68"/>
      <c r="AQ395" s="68"/>
      <c r="AU395" s="68"/>
      <c r="AV395" s="68"/>
      <c r="AW395" s="68"/>
      <c r="AX395" s="68"/>
      <c r="AY395" s="68"/>
      <c r="AZ395" s="68"/>
      <c r="BD395" s="68"/>
      <c r="BE395" s="68"/>
      <c r="BF395" s="68"/>
      <c r="BG395" s="68"/>
      <c r="BH395" s="68"/>
      <c r="BI395" s="68"/>
      <c r="BM395" s="68"/>
      <c r="BN395" s="68"/>
      <c r="BO395" s="68"/>
      <c r="BP395" s="68"/>
      <c r="BQ395" s="68"/>
      <c r="BR395" s="68"/>
    </row>
    <row r="396" spans="11:70">
      <c r="K396" s="68"/>
      <c r="L396" s="68"/>
      <c r="M396" s="68"/>
      <c r="N396" s="68"/>
      <c r="O396" s="68"/>
      <c r="P396" s="68"/>
      <c r="T396" s="68"/>
      <c r="U396" s="68"/>
      <c r="V396" s="68"/>
      <c r="W396" s="68"/>
      <c r="X396" s="68"/>
      <c r="Y396" s="68"/>
      <c r="AC396" s="68"/>
      <c r="AD396" s="68"/>
      <c r="AE396" s="68"/>
      <c r="AF396" s="68"/>
      <c r="AG396" s="68"/>
      <c r="AH396" s="68"/>
      <c r="AL396" s="68"/>
      <c r="AM396" s="68"/>
      <c r="AN396" s="68"/>
      <c r="AO396" s="68"/>
      <c r="AP396" s="68"/>
      <c r="AQ396" s="68"/>
      <c r="AU396" s="68"/>
      <c r="AV396" s="68"/>
      <c r="AW396" s="68"/>
      <c r="AX396" s="68"/>
      <c r="AY396" s="68"/>
      <c r="AZ396" s="68"/>
      <c r="BD396" s="68"/>
      <c r="BE396" s="68"/>
      <c r="BF396" s="68"/>
      <c r="BG396" s="68"/>
      <c r="BH396" s="68"/>
      <c r="BI396" s="68"/>
      <c r="BM396" s="68"/>
      <c r="BN396" s="68"/>
      <c r="BO396" s="68"/>
      <c r="BP396" s="68"/>
      <c r="BQ396" s="68"/>
      <c r="BR396" s="68"/>
    </row>
    <row r="397" spans="11:70">
      <c r="K397" s="68"/>
      <c r="L397" s="68"/>
      <c r="M397" s="68"/>
      <c r="N397" s="68"/>
      <c r="O397" s="68"/>
      <c r="P397" s="68"/>
      <c r="T397" s="68"/>
      <c r="U397" s="68"/>
      <c r="V397" s="68"/>
      <c r="W397" s="68"/>
      <c r="X397" s="68"/>
      <c r="Y397" s="68"/>
      <c r="AC397" s="68"/>
      <c r="AD397" s="68"/>
      <c r="AE397" s="68"/>
      <c r="AF397" s="68"/>
      <c r="AG397" s="68"/>
      <c r="AH397" s="68"/>
      <c r="AL397" s="68"/>
      <c r="AM397" s="68"/>
      <c r="AN397" s="68"/>
      <c r="AO397" s="68"/>
      <c r="AP397" s="68"/>
      <c r="AQ397" s="68"/>
      <c r="AU397" s="68"/>
      <c r="AV397" s="68"/>
      <c r="AW397" s="68"/>
      <c r="AX397" s="68"/>
      <c r="AY397" s="68"/>
      <c r="AZ397" s="68"/>
      <c r="BD397" s="68"/>
      <c r="BE397" s="68"/>
      <c r="BF397" s="68"/>
      <c r="BG397" s="68"/>
      <c r="BH397" s="68"/>
      <c r="BI397" s="68"/>
      <c r="BM397" s="68"/>
      <c r="BN397" s="68"/>
      <c r="BO397" s="68"/>
      <c r="BP397" s="68"/>
      <c r="BQ397" s="68"/>
      <c r="BR397" s="68"/>
    </row>
    <row r="398" spans="11:70">
      <c r="K398" s="68"/>
      <c r="L398" s="68"/>
      <c r="M398" s="68"/>
      <c r="N398" s="68"/>
      <c r="O398" s="68"/>
      <c r="P398" s="68"/>
      <c r="T398" s="68"/>
      <c r="U398" s="68"/>
      <c r="V398" s="68"/>
      <c r="W398" s="68"/>
      <c r="X398" s="68"/>
      <c r="Y398" s="68"/>
      <c r="AC398" s="68"/>
      <c r="AD398" s="68"/>
      <c r="AE398" s="68"/>
      <c r="AF398" s="68"/>
      <c r="AG398" s="68"/>
      <c r="AH398" s="68"/>
      <c r="AL398" s="68"/>
      <c r="AM398" s="68"/>
      <c r="AN398" s="68"/>
      <c r="AO398" s="68"/>
      <c r="AP398" s="68"/>
      <c r="AQ398" s="68"/>
      <c r="AU398" s="68"/>
      <c r="AV398" s="68"/>
      <c r="AW398" s="68"/>
      <c r="AX398" s="68"/>
      <c r="AY398" s="68"/>
      <c r="AZ398" s="68"/>
      <c r="BD398" s="68"/>
      <c r="BE398" s="68"/>
      <c r="BF398" s="68"/>
      <c r="BG398" s="68"/>
      <c r="BH398" s="68"/>
      <c r="BI398" s="68"/>
      <c r="BM398" s="68"/>
      <c r="BN398" s="68"/>
      <c r="BO398" s="68"/>
      <c r="BP398" s="68"/>
      <c r="BQ398" s="68"/>
      <c r="BR398" s="68"/>
    </row>
    <row r="399" spans="11:70">
      <c r="K399" s="69"/>
      <c r="L399" s="68"/>
      <c r="M399" s="68"/>
      <c r="N399" s="68"/>
      <c r="O399" s="68"/>
      <c r="P399" s="68"/>
      <c r="T399" s="68"/>
      <c r="U399" s="68"/>
      <c r="V399" s="68"/>
      <c r="W399" s="68"/>
      <c r="X399" s="68"/>
      <c r="Y399" s="68"/>
      <c r="AC399" s="68"/>
      <c r="AD399" s="68"/>
      <c r="AE399" s="68"/>
      <c r="AF399" s="68"/>
      <c r="AG399" s="68"/>
      <c r="AH399" s="68"/>
      <c r="AL399" s="68"/>
      <c r="AM399" s="68"/>
      <c r="AN399" s="68"/>
      <c r="AO399" s="68"/>
      <c r="AP399" s="68"/>
      <c r="AQ399" s="68"/>
      <c r="AU399" s="68"/>
      <c r="AV399" s="68"/>
      <c r="AW399" s="68"/>
      <c r="AX399" s="68"/>
      <c r="AY399" s="68"/>
      <c r="AZ399" s="68"/>
      <c r="BD399" s="68"/>
      <c r="BE399" s="68"/>
      <c r="BF399" s="68"/>
      <c r="BG399" s="68"/>
      <c r="BH399" s="68"/>
      <c r="BI399" s="68"/>
      <c r="BM399" s="68"/>
      <c r="BN399" s="68"/>
      <c r="BO399" s="68"/>
      <c r="BP399" s="68"/>
      <c r="BQ399" s="68"/>
      <c r="BR399" s="68"/>
    </row>
    <row r="400" spans="11:70">
      <c r="K400" s="68"/>
      <c r="L400" s="68"/>
      <c r="M400" s="68"/>
      <c r="N400" s="68"/>
      <c r="O400" s="68"/>
      <c r="P400" s="68"/>
      <c r="T400" s="68"/>
      <c r="U400" s="68"/>
      <c r="V400" s="68"/>
      <c r="W400" s="68"/>
      <c r="X400" s="68"/>
      <c r="Y400" s="68"/>
      <c r="AC400" s="68"/>
      <c r="AD400" s="68"/>
      <c r="AE400" s="68"/>
      <c r="AF400" s="68"/>
      <c r="AG400" s="68"/>
      <c r="AH400" s="68"/>
      <c r="AL400" s="68"/>
      <c r="AM400" s="68"/>
      <c r="AN400" s="68"/>
      <c r="AO400" s="68"/>
      <c r="AP400" s="68"/>
      <c r="AQ400" s="68"/>
      <c r="AU400" s="68"/>
      <c r="AV400" s="68"/>
      <c r="AW400" s="68"/>
      <c r="AX400" s="68"/>
      <c r="AY400" s="68"/>
      <c r="AZ400" s="68"/>
      <c r="BD400" s="68"/>
      <c r="BE400" s="68"/>
      <c r="BF400" s="68"/>
      <c r="BG400" s="68"/>
      <c r="BH400" s="68"/>
      <c r="BI400" s="68"/>
      <c r="BM400" s="68"/>
      <c r="BN400" s="68"/>
      <c r="BO400" s="68"/>
      <c r="BP400" s="68"/>
      <c r="BQ400" s="68"/>
      <c r="BR400" s="68"/>
    </row>
    <row r="401" spans="11:70">
      <c r="K401" s="68"/>
      <c r="L401" s="68"/>
      <c r="M401" s="68"/>
      <c r="N401" s="68"/>
      <c r="O401" s="68"/>
      <c r="P401" s="68"/>
      <c r="T401" s="68"/>
      <c r="U401" s="68"/>
      <c r="V401" s="68"/>
      <c r="W401" s="68"/>
      <c r="X401" s="68"/>
      <c r="Y401" s="68"/>
      <c r="AC401" s="68"/>
      <c r="AD401" s="68"/>
      <c r="AE401" s="68"/>
      <c r="AF401" s="68"/>
      <c r="AG401" s="68"/>
      <c r="AH401" s="68"/>
      <c r="AL401" s="68"/>
      <c r="AM401" s="68"/>
      <c r="AN401" s="68"/>
      <c r="AO401" s="68"/>
      <c r="AP401" s="68"/>
      <c r="AQ401" s="68"/>
      <c r="AU401" s="68"/>
      <c r="AV401" s="68"/>
      <c r="AW401" s="68"/>
      <c r="AX401" s="68"/>
      <c r="AY401" s="68"/>
      <c r="AZ401" s="68"/>
      <c r="BD401" s="68"/>
      <c r="BE401" s="68"/>
      <c r="BF401" s="68"/>
      <c r="BG401" s="68"/>
      <c r="BH401" s="68"/>
      <c r="BI401" s="68"/>
      <c r="BM401" s="68"/>
      <c r="BN401" s="68"/>
      <c r="BO401" s="68"/>
      <c r="BP401" s="68"/>
      <c r="BQ401" s="68"/>
      <c r="BR401" s="68"/>
    </row>
    <row r="402" spans="11:70">
      <c r="K402" s="68"/>
      <c r="L402" s="68"/>
      <c r="M402" s="68"/>
      <c r="N402" s="68"/>
      <c r="O402" s="68"/>
      <c r="P402" s="68"/>
      <c r="T402" s="68"/>
      <c r="U402" s="68"/>
      <c r="V402" s="68"/>
      <c r="W402" s="68"/>
      <c r="X402" s="68"/>
      <c r="Y402" s="68"/>
      <c r="AC402" s="68"/>
      <c r="AD402" s="68"/>
      <c r="AE402" s="68"/>
      <c r="AF402" s="68"/>
      <c r="AG402" s="68"/>
      <c r="AH402" s="68"/>
      <c r="AL402" s="68"/>
      <c r="AM402" s="68"/>
      <c r="AN402" s="68"/>
      <c r="AO402" s="68"/>
      <c r="AP402" s="68"/>
      <c r="AQ402" s="68"/>
      <c r="AU402" s="68"/>
      <c r="AV402" s="68"/>
      <c r="AW402" s="68"/>
      <c r="AX402" s="68"/>
      <c r="AY402" s="68"/>
      <c r="AZ402" s="68"/>
      <c r="BD402" s="68"/>
      <c r="BE402" s="68"/>
      <c r="BF402" s="68"/>
      <c r="BG402" s="68"/>
      <c r="BH402" s="68"/>
      <c r="BI402" s="68"/>
      <c r="BM402" s="68"/>
      <c r="BN402" s="68"/>
      <c r="BO402" s="68"/>
      <c r="BP402" s="68"/>
      <c r="BQ402" s="68"/>
      <c r="BR402" s="68"/>
    </row>
    <row r="403" spans="11:70">
      <c r="K403" s="69"/>
      <c r="L403" s="68"/>
      <c r="M403" s="68"/>
      <c r="N403" s="68"/>
      <c r="O403" s="68"/>
      <c r="P403" s="68"/>
      <c r="T403" s="68"/>
      <c r="U403" s="68"/>
      <c r="V403" s="68"/>
      <c r="W403" s="68"/>
      <c r="X403" s="68"/>
      <c r="Y403" s="68"/>
      <c r="AC403" s="68"/>
      <c r="AD403" s="68"/>
      <c r="AE403" s="68"/>
      <c r="AF403" s="68"/>
      <c r="AG403" s="68"/>
      <c r="AH403" s="68"/>
      <c r="AL403" s="68"/>
      <c r="AM403" s="68"/>
      <c r="AN403" s="68"/>
      <c r="AO403" s="68"/>
      <c r="AP403" s="68"/>
      <c r="AQ403" s="68"/>
      <c r="AU403" s="68"/>
      <c r="AV403" s="68"/>
      <c r="AW403" s="68"/>
      <c r="AX403" s="68"/>
      <c r="AY403" s="68"/>
      <c r="AZ403" s="68"/>
      <c r="BD403" s="68"/>
      <c r="BE403" s="68"/>
      <c r="BF403" s="68"/>
      <c r="BG403" s="68"/>
      <c r="BH403" s="68"/>
      <c r="BI403" s="68"/>
      <c r="BM403" s="68"/>
      <c r="BN403" s="68"/>
      <c r="BO403" s="68"/>
      <c r="BP403" s="68"/>
      <c r="BQ403" s="68"/>
      <c r="BR403" s="68"/>
    </row>
    <row r="404" spans="11:70">
      <c r="K404" s="68"/>
      <c r="L404" s="68"/>
      <c r="M404" s="68"/>
      <c r="N404" s="68"/>
      <c r="O404" s="68"/>
      <c r="P404" s="68"/>
      <c r="T404" s="68"/>
      <c r="U404" s="68"/>
      <c r="V404" s="68"/>
      <c r="W404" s="68"/>
      <c r="X404" s="68"/>
      <c r="Y404" s="68"/>
      <c r="AC404" s="68"/>
      <c r="AD404" s="68"/>
      <c r="AE404" s="68"/>
      <c r="AF404" s="68"/>
      <c r="AG404" s="68"/>
      <c r="AH404" s="68"/>
      <c r="AL404" s="68"/>
      <c r="AM404" s="68"/>
      <c r="AN404" s="68"/>
      <c r="AO404" s="68"/>
      <c r="AP404" s="68"/>
      <c r="AQ404" s="68"/>
      <c r="AU404" s="68"/>
      <c r="AV404" s="68"/>
      <c r="AW404" s="68"/>
      <c r="AX404" s="68"/>
      <c r="AY404" s="68"/>
      <c r="AZ404" s="68"/>
      <c r="BD404" s="68"/>
      <c r="BE404" s="68"/>
      <c r="BF404" s="68"/>
      <c r="BG404" s="68"/>
      <c r="BH404" s="68"/>
      <c r="BI404" s="68"/>
      <c r="BM404" s="68"/>
      <c r="BN404" s="68"/>
      <c r="BO404" s="68"/>
      <c r="BP404" s="68"/>
      <c r="BQ404" s="68"/>
      <c r="BR404" s="68"/>
    </row>
    <row r="405" spans="11:70">
      <c r="K405" s="68"/>
      <c r="L405" s="68"/>
      <c r="M405" s="68"/>
      <c r="N405" s="68"/>
      <c r="O405" s="68"/>
      <c r="P405" s="68"/>
      <c r="T405" s="68"/>
      <c r="U405" s="68"/>
      <c r="V405" s="68"/>
      <c r="W405" s="68"/>
      <c r="X405" s="68"/>
      <c r="Y405" s="68"/>
      <c r="AC405" s="68"/>
      <c r="AD405" s="68"/>
      <c r="AE405" s="68"/>
      <c r="AF405" s="68"/>
      <c r="AG405" s="68"/>
      <c r="AH405" s="68"/>
      <c r="AL405" s="68"/>
      <c r="AM405" s="68"/>
      <c r="AN405" s="68"/>
      <c r="AO405" s="68"/>
      <c r="AP405" s="68"/>
      <c r="AQ405" s="68"/>
      <c r="AU405" s="68"/>
      <c r="AV405" s="68"/>
      <c r="AW405" s="68"/>
      <c r="AX405" s="68"/>
      <c r="AY405" s="68"/>
      <c r="AZ405" s="68"/>
      <c r="BD405" s="68"/>
      <c r="BE405" s="68"/>
      <c r="BF405" s="68"/>
      <c r="BG405" s="68"/>
      <c r="BH405" s="68"/>
      <c r="BI405" s="68"/>
      <c r="BM405" s="68"/>
      <c r="BN405" s="68"/>
      <c r="BO405" s="68"/>
      <c r="BP405" s="68"/>
      <c r="BQ405" s="68"/>
      <c r="BR405" s="68"/>
    </row>
    <row r="406" spans="11:70">
      <c r="K406" s="68"/>
      <c r="L406" s="68"/>
      <c r="M406" s="68"/>
      <c r="N406" s="68"/>
      <c r="O406" s="68"/>
      <c r="P406" s="68"/>
      <c r="T406" s="68"/>
      <c r="U406" s="68"/>
      <c r="V406" s="68"/>
      <c r="W406" s="68"/>
      <c r="X406" s="68"/>
      <c r="Y406" s="68"/>
      <c r="AC406" s="68"/>
      <c r="AD406" s="68"/>
      <c r="AE406" s="68"/>
      <c r="AF406" s="68"/>
      <c r="AG406" s="68"/>
      <c r="AH406" s="68"/>
      <c r="AL406" s="68"/>
      <c r="AM406" s="68"/>
      <c r="AN406" s="68"/>
      <c r="AO406" s="68"/>
      <c r="AP406" s="68"/>
      <c r="AQ406" s="68"/>
      <c r="AU406" s="68"/>
      <c r="AV406" s="68"/>
      <c r="AW406" s="68"/>
      <c r="AX406" s="68"/>
      <c r="AY406" s="68"/>
      <c r="AZ406" s="68"/>
      <c r="BD406" s="68"/>
      <c r="BE406" s="68"/>
      <c r="BF406" s="68"/>
      <c r="BG406" s="68"/>
      <c r="BH406" s="68"/>
      <c r="BI406" s="68"/>
      <c r="BM406" s="68"/>
      <c r="BN406" s="68"/>
      <c r="BO406" s="68"/>
      <c r="BP406" s="68"/>
      <c r="BQ406" s="68"/>
      <c r="BR406" s="68"/>
    </row>
    <row r="407" spans="11:70">
      <c r="K407" s="69"/>
      <c r="L407" s="68"/>
      <c r="M407" s="68"/>
      <c r="N407" s="68"/>
      <c r="O407" s="68"/>
      <c r="P407" s="68"/>
      <c r="T407" s="68"/>
      <c r="U407" s="68"/>
      <c r="V407" s="68"/>
      <c r="W407" s="68"/>
      <c r="X407" s="68"/>
      <c r="Y407" s="68"/>
      <c r="AC407" s="68"/>
      <c r="AD407" s="68"/>
      <c r="AE407" s="68"/>
      <c r="AF407" s="68"/>
      <c r="AG407" s="68"/>
      <c r="AH407" s="68"/>
      <c r="AL407" s="68"/>
      <c r="AM407" s="68"/>
      <c r="AN407" s="68"/>
      <c r="AO407" s="68"/>
      <c r="AP407" s="68"/>
      <c r="AQ407" s="68"/>
      <c r="AU407" s="68"/>
      <c r="AV407" s="68"/>
      <c r="AW407" s="68"/>
      <c r="AX407" s="68"/>
      <c r="AY407" s="68"/>
      <c r="AZ407" s="68"/>
      <c r="BD407" s="68"/>
      <c r="BE407" s="68"/>
      <c r="BF407" s="68"/>
      <c r="BG407" s="68"/>
      <c r="BH407" s="68"/>
      <c r="BI407" s="68"/>
      <c r="BM407" s="68"/>
      <c r="BN407" s="68"/>
      <c r="BO407" s="68"/>
      <c r="BP407" s="68"/>
      <c r="BQ407" s="68"/>
      <c r="BR407" s="68"/>
    </row>
    <row r="408" spans="11:70">
      <c r="K408" s="68"/>
      <c r="L408" s="68"/>
      <c r="M408" s="68"/>
      <c r="N408" s="68"/>
      <c r="O408" s="68"/>
      <c r="P408" s="68"/>
      <c r="T408" s="68"/>
      <c r="U408" s="68"/>
      <c r="V408" s="68"/>
      <c r="W408" s="68"/>
      <c r="X408" s="68"/>
      <c r="Y408" s="68"/>
      <c r="AC408" s="68"/>
      <c r="AD408" s="68"/>
      <c r="AE408" s="68"/>
      <c r="AF408" s="68"/>
      <c r="AG408" s="68"/>
      <c r="AH408" s="68"/>
      <c r="AL408" s="68"/>
      <c r="AM408" s="68"/>
      <c r="AN408" s="68"/>
      <c r="AO408" s="68"/>
      <c r="AP408" s="68"/>
      <c r="AQ408" s="68"/>
      <c r="AU408" s="68"/>
      <c r="AV408" s="68"/>
      <c r="AW408" s="68"/>
      <c r="AX408" s="68"/>
      <c r="AY408" s="68"/>
      <c r="AZ408" s="68"/>
      <c r="BD408" s="68"/>
      <c r="BE408" s="68"/>
      <c r="BF408" s="68"/>
      <c r="BG408" s="68"/>
      <c r="BH408" s="68"/>
      <c r="BI408" s="68"/>
      <c r="BM408" s="68"/>
      <c r="BN408" s="68"/>
      <c r="BO408" s="68"/>
      <c r="BP408" s="68"/>
      <c r="BQ408" s="68"/>
      <c r="BR408" s="68"/>
    </row>
    <row r="409" spans="11:70">
      <c r="K409" s="68"/>
      <c r="L409" s="68"/>
      <c r="M409" s="68"/>
      <c r="N409" s="68"/>
      <c r="O409" s="68"/>
      <c r="P409" s="68"/>
      <c r="T409" s="68"/>
      <c r="U409" s="68"/>
      <c r="V409" s="68"/>
      <c r="W409" s="68"/>
      <c r="X409" s="68"/>
      <c r="Y409" s="68"/>
      <c r="AC409" s="68"/>
      <c r="AD409" s="68"/>
      <c r="AE409" s="68"/>
      <c r="AF409" s="68"/>
      <c r="AG409" s="68"/>
      <c r="AH409" s="68"/>
      <c r="AL409" s="68"/>
      <c r="AM409" s="68"/>
      <c r="AN409" s="68"/>
      <c r="AO409" s="68"/>
      <c r="AP409" s="68"/>
      <c r="AQ409" s="68"/>
      <c r="AU409" s="68"/>
      <c r="AV409" s="68"/>
      <c r="AW409" s="68"/>
      <c r="AX409" s="68"/>
      <c r="AY409" s="68"/>
      <c r="AZ409" s="68"/>
      <c r="BD409" s="68"/>
      <c r="BE409" s="68"/>
      <c r="BF409" s="68"/>
      <c r="BG409" s="68"/>
      <c r="BH409" s="68"/>
      <c r="BI409" s="68"/>
      <c r="BM409" s="68"/>
      <c r="BN409" s="68"/>
      <c r="BO409" s="68"/>
      <c r="BP409" s="68"/>
      <c r="BQ409" s="68"/>
      <c r="BR409" s="68"/>
    </row>
    <row r="410" spans="11:70">
      <c r="K410" s="68"/>
      <c r="L410" s="68"/>
      <c r="M410" s="68"/>
      <c r="N410" s="68"/>
      <c r="O410" s="68"/>
      <c r="P410" s="68"/>
      <c r="T410" s="68"/>
      <c r="U410" s="68"/>
      <c r="V410" s="68"/>
      <c r="W410" s="68"/>
      <c r="X410" s="68"/>
      <c r="Y410" s="68"/>
      <c r="AC410" s="68"/>
      <c r="AD410" s="68"/>
      <c r="AE410" s="68"/>
      <c r="AF410" s="68"/>
      <c r="AG410" s="68"/>
      <c r="AH410" s="68"/>
      <c r="AL410" s="68"/>
      <c r="AM410" s="68"/>
      <c r="AN410" s="68"/>
      <c r="AO410" s="68"/>
      <c r="AP410" s="68"/>
      <c r="AQ410" s="68"/>
      <c r="AU410" s="68"/>
      <c r="AV410" s="68"/>
      <c r="AW410" s="68"/>
      <c r="AX410" s="68"/>
      <c r="AY410" s="68"/>
      <c r="AZ410" s="68"/>
      <c r="BD410" s="68"/>
      <c r="BE410" s="68"/>
      <c r="BF410" s="68"/>
      <c r="BG410" s="68"/>
      <c r="BH410" s="68"/>
      <c r="BI410" s="68"/>
      <c r="BM410" s="68"/>
      <c r="BN410" s="68"/>
      <c r="BO410" s="68"/>
      <c r="BP410" s="68"/>
      <c r="BQ410" s="68"/>
      <c r="BR410" s="68"/>
    </row>
    <row r="411" spans="11:70">
      <c r="K411" s="69"/>
      <c r="L411" s="68"/>
      <c r="M411" s="68"/>
      <c r="N411" s="68"/>
      <c r="O411" s="68"/>
      <c r="P411" s="68"/>
      <c r="T411" s="68"/>
      <c r="U411" s="68"/>
      <c r="V411" s="68"/>
      <c r="W411" s="68"/>
      <c r="X411" s="68"/>
      <c r="Y411" s="68"/>
      <c r="AC411" s="68"/>
      <c r="AD411" s="68"/>
      <c r="AE411" s="68"/>
      <c r="AF411" s="68"/>
      <c r="AG411" s="68"/>
      <c r="AH411" s="68"/>
      <c r="AL411" s="68"/>
      <c r="AM411" s="68"/>
      <c r="AN411" s="68"/>
      <c r="AO411" s="68"/>
      <c r="AP411" s="68"/>
      <c r="AQ411" s="68"/>
      <c r="AU411" s="68"/>
      <c r="AV411" s="68"/>
      <c r="AW411" s="68"/>
      <c r="AX411" s="68"/>
      <c r="AY411" s="68"/>
      <c r="AZ411" s="68"/>
      <c r="BD411" s="68"/>
      <c r="BE411" s="68"/>
      <c r="BF411" s="68"/>
      <c r="BG411" s="68"/>
      <c r="BH411" s="68"/>
      <c r="BI411" s="68"/>
      <c r="BM411" s="68"/>
      <c r="BN411" s="68"/>
      <c r="BO411" s="68"/>
      <c r="BP411" s="68"/>
      <c r="BQ411" s="68"/>
      <c r="BR411" s="68"/>
    </row>
    <row r="412" spans="11:70">
      <c r="K412" s="68"/>
      <c r="L412" s="68"/>
      <c r="M412" s="68"/>
      <c r="N412" s="68"/>
      <c r="O412" s="68"/>
      <c r="P412" s="68"/>
      <c r="T412" s="68"/>
      <c r="U412" s="68"/>
      <c r="V412" s="68"/>
      <c r="W412" s="68"/>
      <c r="X412" s="68"/>
      <c r="Y412" s="68"/>
      <c r="AC412" s="68"/>
      <c r="AD412" s="68"/>
      <c r="AE412" s="68"/>
      <c r="AF412" s="68"/>
      <c r="AG412" s="68"/>
      <c r="AH412" s="68"/>
      <c r="AL412" s="68"/>
      <c r="AM412" s="68"/>
      <c r="AN412" s="68"/>
      <c r="AO412" s="68"/>
      <c r="AP412" s="68"/>
      <c r="AQ412" s="68"/>
      <c r="AU412" s="68"/>
      <c r="AV412" s="68"/>
      <c r="AW412" s="68"/>
      <c r="AX412" s="68"/>
      <c r="AY412" s="68"/>
      <c r="AZ412" s="68"/>
      <c r="BD412" s="68"/>
      <c r="BE412" s="68"/>
      <c r="BF412" s="68"/>
      <c r="BG412" s="68"/>
      <c r="BH412" s="68"/>
      <c r="BI412" s="68"/>
      <c r="BM412" s="68"/>
      <c r="BN412" s="68"/>
      <c r="BO412" s="68"/>
      <c r="BP412" s="68"/>
      <c r="BQ412" s="68"/>
      <c r="BR412" s="68"/>
    </row>
    <row r="413" spans="11:70">
      <c r="K413" s="68"/>
      <c r="L413" s="68"/>
      <c r="M413" s="68"/>
      <c r="N413" s="68"/>
      <c r="O413" s="68"/>
      <c r="P413" s="68"/>
      <c r="T413" s="68"/>
      <c r="U413" s="68"/>
      <c r="V413" s="68"/>
      <c r="W413" s="68"/>
      <c r="X413" s="68"/>
      <c r="Y413" s="68"/>
      <c r="AC413" s="68"/>
      <c r="AD413" s="68"/>
      <c r="AE413" s="68"/>
      <c r="AF413" s="68"/>
      <c r="AG413" s="68"/>
      <c r="AH413" s="68"/>
      <c r="AL413" s="68"/>
      <c r="AM413" s="68"/>
      <c r="AN413" s="68"/>
      <c r="AO413" s="68"/>
      <c r="AP413" s="68"/>
      <c r="AQ413" s="68"/>
      <c r="AU413" s="68"/>
      <c r="AV413" s="68"/>
      <c r="AW413" s="68"/>
      <c r="AX413" s="68"/>
      <c r="AY413" s="68"/>
      <c r="AZ413" s="68"/>
      <c r="BD413" s="68"/>
      <c r="BE413" s="68"/>
      <c r="BF413" s="68"/>
      <c r="BG413" s="68"/>
      <c r="BH413" s="68"/>
      <c r="BI413" s="68"/>
      <c r="BM413" s="68"/>
      <c r="BN413" s="68"/>
      <c r="BO413" s="68"/>
      <c r="BP413" s="68"/>
      <c r="BQ413" s="68"/>
      <c r="BR413" s="68"/>
    </row>
    <row r="414" spans="11:70">
      <c r="K414" s="68"/>
      <c r="L414" s="68"/>
      <c r="M414" s="68"/>
      <c r="N414" s="68"/>
      <c r="O414" s="68"/>
      <c r="P414" s="68"/>
      <c r="T414" s="68"/>
      <c r="U414" s="68"/>
      <c r="V414" s="68"/>
      <c r="W414" s="68"/>
      <c r="X414" s="68"/>
      <c r="Y414" s="68"/>
      <c r="AC414" s="68"/>
      <c r="AD414" s="68"/>
      <c r="AE414" s="68"/>
      <c r="AF414" s="68"/>
      <c r="AG414" s="68"/>
      <c r="AH414" s="68"/>
      <c r="AL414" s="68"/>
      <c r="AM414" s="68"/>
      <c r="AN414" s="68"/>
      <c r="AO414" s="68"/>
      <c r="AP414" s="68"/>
      <c r="AQ414" s="68"/>
      <c r="AU414" s="68"/>
      <c r="AV414" s="68"/>
      <c r="AW414" s="68"/>
      <c r="AX414" s="68"/>
      <c r="AY414" s="68"/>
      <c r="AZ414" s="68"/>
      <c r="BD414" s="68"/>
      <c r="BE414" s="68"/>
      <c r="BF414" s="68"/>
      <c r="BG414" s="68"/>
      <c r="BH414" s="68"/>
      <c r="BI414" s="68"/>
      <c r="BM414" s="68"/>
      <c r="BN414" s="68"/>
      <c r="BO414" s="68"/>
      <c r="BP414" s="68"/>
      <c r="BQ414" s="68"/>
      <c r="BR414" s="68"/>
    </row>
    <row r="415" spans="11:70">
      <c r="K415" s="69"/>
      <c r="L415" s="68"/>
      <c r="M415" s="68"/>
      <c r="N415" s="68"/>
      <c r="O415" s="68"/>
      <c r="P415" s="68"/>
      <c r="T415" s="68"/>
      <c r="U415" s="68"/>
      <c r="V415" s="68"/>
      <c r="W415" s="68"/>
      <c r="X415" s="68"/>
      <c r="Y415" s="68"/>
      <c r="AC415" s="68"/>
      <c r="AD415" s="68"/>
      <c r="AE415" s="68"/>
      <c r="AF415" s="68"/>
      <c r="AG415" s="68"/>
      <c r="AH415" s="68"/>
      <c r="AL415" s="68"/>
      <c r="AM415" s="68"/>
      <c r="AN415" s="68"/>
      <c r="AO415" s="68"/>
      <c r="AP415" s="68"/>
      <c r="AQ415" s="68"/>
      <c r="AU415" s="68"/>
      <c r="AV415" s="68"/>
      <c r="AW415" s="68"/>
      <c r="AX415" s="68"/>
      <c r="AY415" s="68"/>
      <c r="AZ415" s="68"/>
      <c r="BD415" s="68"/>
      <c r="BE415" s="68"/>
      <c r="BF415" s="68"/>
      <c r="BG415" s="68"/>
      <c r="BH415" s="68"/>
      <c r="BI415" s="68"/>
      <c r="BM415" s="68"/>
      <c r="BN415" s="68"/>
      <c r="BO415" s="68"/>
      <c r="BP415" s="68"/>
      <c r="BQ415" s="68"/>
      <c r="BR415" s="68"/>
    </row>
    <row r="416" spans="11:70">
      <c r="K416" s="68"/>
      <c r="L416" s="68"/>
      <c r="M416" s="68"/>
      <c r="N416" s="68"/>
      <c r="O416" s="68"/>
      <c r="P416" s="68"/>
      <c r="T416" s="68"/>
      <c r="U416" s="68"/>
      <c r="V416" s="68"/>
      <c r="W416" s="68"/>
      <c r="X416" s="68"/>
      <c r="Y416" s="68"/>
      <c r="AC416" s="68"/>
      <c r="AD416" s="68"/>
      <c r="AE416" s="68"/>
      <c r="AF416" s="68"/>
      <c r="AG416" s="68"/>
      <c r="AH416" s="68"/>
      <c r="AL416" s="68"/>
      <c r="AM416" s="68"/>
      <c r="AN416" s="68"/>
      <c r="AO416" s="68"/>
      <c r="AP416" s="68"/>
      <c r="AQ416" s="68"/>
      <c r="AU416" s="68"/>
      <c r="AV416" s="68"/>
      <c r="AW416" s="68"/>
      <c r="AX416" s="68"/>
      <c r="AY416" s="68"/>
      <c r="AZ416" s="68"/>
      <c r="BD416" s="68"/>
      <c r="BE416" s="68"/>
      <c r="BF416" s="68"/>
      <c r="BG416" s="68"/>
      <c r="BH416" s="68"/>
      <c r="BI416" s="68"/>
      <c r="BM416" s="68"/>
      <c r="BN416" s="68"/>
      <c r="BO416" s="68"/>
      <c r="BP416" s="68"/>
      <c r="BQ416" s="68"/>
      <c r="BR416" s="68"/>
    </row>
    <row r="417" spans="11:70">
      <c r="K417" s="68"/>
      <c r="L417" s="68"/>
      <c r="M417" s="68"/>
      <c r="N417" s="68"/>
      <c r="O417" s="68"/>
      <c r="P417" s="68"/>
      <c r="T417" s="68"/>
      <c r="U417" s="68"/>
      <c r="V417" s="68"/>
      <c r="W417" s="68"/>
      <c r="X417" s="68"/>
      <c r="Y417" s="68"/>
      <c r="AC417" s="68"/>
      <c r="AD417" s="68"/>
      <c r="AE417" s="68"/>
      <c r="AF417" s="68"/>
      <c r="AG417" s="68"/>
      <c r="AH417" s="68"/>
      <c r="AL417" s="68"/>
      <c r="AM417" s="68"/>
      <c r="AN417" s="68"/>
      <c r="AO417" s="68"/>
      <c r="AP417" s="68"/>
      <c r="AQ417" s="68"/>
      <c r="AU417" s="68"/>
      <c r="AV417" s="68"/>
      <c r="AW417" s="68"/>
      <c r="AX417" s="68"/>
      <c r="AY417" s="68"/>
      <c r="AZ417" s="68"/>
      <c r="BD417" s="68"/>
      <c r="BE417" s="68"/>
      <c r="BF417" s="68"/>
      <c r="BG417" s="68"/>
      <c r="BH417" s="68"/>
      <c r="BI417" s="68"/>
      <c r="BM417" s="68"/>
      <c r="BN417" s="68"/>
      <c r="BO417" s="68"/>
      <c r="BP417" s="68"/>
      <c r="BQ417" s="68"/>
      <c r="BR417" s="68"/>
    </row>
    <row r="418" spans="11:70">
      <c r="K418" s="68"/>
      <c r="L418" s="68"/>
      <c r="M418" s="68"/>
      <c r="N418" s="68"/>
      <c r="O418" s="68"/>
      <c r="P418" s="68"/>
      <c r="T418" s="68"/>
      <c r="U418" s="68"/>
      <c r="V418" s="68"/>
      <c r="W418" s="68"/>
      <c r="X418" s="68"/>
      <c r="Y418" s="68"/>
      <c r="AC418" s="68"/>
      <c r="AD418" s="68"/>
      <c r="AE418" s="68"/>
      <c r="AF418" s="68"/>
      <c r="AG418" s="68"/>
      <c r="AH418" s="68"/>
      <c r="AL418" s="68"/>
      <c r="AM418" s="68"/>
      <c r="AN418" s="68"/>
      <c r="AO418" s="68"/>
      <c r="AP418" s="68"/>
      <c r="AQ418" s="68"/>
      <c r="AU418" s="68"/>
      <c r="AV418" s="68"/>
      <c r="AW418" s="68"/>
      <c r="AX418" s="68"/>
      <c r="AY418" s="68"/>
      <c r="AZ418" s="68"/>
      <c r="BD418" s="68"/>
      <c r="BE418" s="68"/>
      <c r="BF418" s="68"/>
      <c r="BG418" s="68"/>
      <c r="BH418" s="68"/>
      <c r="BI418" s="68"/>
      <c r="BM418" s="68"/>
      <c r="BN418" s="68"/>
      <c r="BO418" s="68"/>
      <c r="BP418" s="68"/>
      <c r="BQ418" s="68"/>
      <c r="BR418" s="68"/>
    </row>
    <row r="419" spans="11:70">
      <c r="K419" s="69"/>
      <c r="L419" s="68"/>
      <c r="M419" s="68"/>
      <c r="N419" s="68"/>
      <c r="O419" s="68"/>
      <c r="P419" s="68"/>
      <c r="T419" s="68"/>
      <c r="U419" s="68"/>
      <c r="V419" s="68"/>
      <c r="W419" s="68"/>
      <c r="X419" s="68"/>
      <c r="Y419" s="68"/>
      <c r="AC419" s="68"/>
      <c r="AD419" s="68"/>
      <c r="AE419" s="68"/>
      <c r="AF419" s="68"/>
      <c r="AG419" s="68"/>
      <c r="AH419" s="68"/>
      <c r="AL419" s="68"/>
      <c r="AM419" s="68"/>
      <c r="AN419" s="68"/>
      <c r="AO419" s="68"/>
      <c r="AP419" s="68"/>
      <c r="AQ419" s="68"/>
      <c r="AU419" s="68"/>
      <c r="AV419" s="68"/>
      <c r="AW419" s="68"/>
      <c r="AX419" s="68"/>
      <c r="AY419" s="68"/>
      <c r="AZ419" s="68"/>
      <c r="BD419" s="68"/>
      <c r="BE419" s="68"/>
      <c r="BF419" s="68"/>
      <c r="BG419" s="68"/>
      <c r="BH419" s="68"/>
      <c r="BI419" s="68"/>
      <c r="BM419" s="68"/>
      <c r="BN419" s="68"/>
      <c r="BO419" s="68"/>
      <c r="BP419" s="68"/>
      <c r="BQ419" s="68"/>
      <c r="BR419" s="68"/>
    </row>
    <row r="420" spans="11:70">
      <c r="K420" s="68"/>
      <c r="L420" s="68"/>
      <c r="M420" s="68"/>
      <c r="N420" s="68"/>
      <c r="O420" s="68"/>
      <c r="P420" s="68"/>
      <c r="T420" s="68"/>
      <c r="U420" s="68"/>
      <c r="V420" s="68"/>
      <c r="W420" s="68"/>
      <c r="X420" s="68"/>
      <c r="Y420" s="68"/>
      <c r="AC420" s="68"/>
      <c r="AD420" s="68"/>
      <c r="AE420" s="68"/>
      <c r="AF420" s="68"/>
      <c r="AG420" s="68"/>
      <c r="AH420" s="68"/>
      <c r="AL420" s="68"/>
      <c r="AM420" s="68"/>
      <c r="AN420" s="68"/>
      <c r="AO420" s="68"/>
      <c r="AP420" s="68"/>
      <c r="AQ420" s="68"/>
      <c r="AU420" s="68"/>
      <c r="AV420" s="68"/>
      <c r="AW420" s="68"/>
      <c r="AX420" s="68"/>
      <c r="AY420" s="68"/>
      <c r="AZ420" s="68"/>
      <c r="BD420" s="68"/>
      <c r="BE420" s="68"/>
      <c r="BF420" s="68"/>
      <c r="BG420" s="68"/>
      <c r="BH420" s="68"/>
      <c r="BI420" s="68"/>
      <c r="BM420" s="68"/>
      <c r="BN420" s="68"/>
      <c r="BO420" s="68"/>
      <c r="BP420" s="68"/>
      <c r="BQ420" s="68"/>
      <c r="BR420" s="68"/>
    </row>
    <row r="421" spans="11:70">
      <c r="K421" s="68"/>
      <c r="L421" s="68"/>
      <c r="M421" s="68"/>
      <c r="N421" s="68"/>
      <c r="O421" s="68"/>
      <c r="P421" s="68"/>
      <c r="T421" s="68"/>
      <c r="U421" s="68"/>
      <c r="V421" s="68"/>
      <c r="W421" s="68"/>
      <c r="X421" s="68"/>
      <c r="Y421" s="68"/>
      <c r="AC421" s="68"/>
      <c r="AD421" s="68"/>
      <c r="AE421" s="68"/>
      <c r="AF421" s="68"/>
      <c r="AG421" s="68"/>
      <c r="AH421" s="68"/>
      <c r="AL421" s="68"/>
      <c r="AM421" s="68"/>
      <c r="AN421" s="68"/>
      <c r="AO421" s="68"/>
      <c r="AP421" s="68"/>
      <c r="AQ421" s="68"/>
      <c r="AU421" s="68"/>
      <c r="AV421" s="68"/>
      <c r="AW421" s="68"/>
      <c r="AX421" s="68"/>
      <c r="AY421" s="68"/>
      <c r="AZ421" s="68"/>
      <c r="BD421" s="68"/>
      <c r="BE421" s="68"/>
      <c r="BF421" s="68"/>
      <c r="BG421" s="68"/>
      <c r="BH421" s="68"/>
      <c r="BI421" s="68"/>
      <c r="BM421" s="68"/>
      <c r="BN421" s="68"/>
      <c r="BO421" s="68"/>
      <c r="BP421" s="68"/>
      <c r="BQ421" s="68"/>
      <c r="BR421" s="68"/>
    </row>
    <row r="422" spans="11:70">
      <c r="K422" s="68"/>
      <c r="L422" s="68"/>
      <c r="M422" s="68"/>
      <c r="N422" s="68"/>
      <c r="O422" s="68"/>
      <c r="P422" s="68"/>
      <c r="T422" s="68"/>
      <c r="U422" s="68"/>
      <c r="V422" s="68"/>
      <c r="W422" s="68"/>
      <c r="X422" s="68"/>
      <c r="Y422" s="68"/>
      <c r="AC422" s="68"/>
      <c r="AD422" s="68"/>
      <c r="AE422" s="68"/>
      <c r="AF422" s="68"/>
      <c r="AG422" s="68"/>
      <c r="AH422" s="68"/>
      <c r="AL422" s="68"/>
      <c r="AM422" s="68"/>
      <c r="AN422" s="68"/>
      <c r="AO422" s="68"/>
      <c r="AP422" s="68"/>
      <c r="AQ422" s="68"/>
      <c r="AU422" s="68"/>
      <c r="AV422" s="68"/>
      <c r="AW422" s="68"/>
      <c r="AX422" s="68"/>
      <c r="AY422" s="68"/>
      <c r="AZ422" s="68"/>
      <c r="BD422" s="68"/>
      <c r="BE422" s="68"/>
      <c r="BF422" s="68"/>
      <c r="BG422" s="68"/>
      <c r="BH422" s="68"/>
      <c r="BI422" s="68"/>
      <c r="BM422" s="68"/>
      <c r="BN422" s="68"/>
      <c r="BO422" s="68"/>
      <c r="BP422" s="68"/>
      <c r="BQ422" s="68"/>
      <c r="BR422" s="68"/>
    </row>
    <row r="423" spans="11:70">
      <c r="K423" s="69"/>
      <c r="L423" s="68"/>
      <c r="M423" s="68"/>
      <c r="N423" s="68"/>
      <c r="O423" s="68"/>
      <c r="P423" s="68"/>
      <c r="T423" s="68"/>
      <c r="U423" s="68"/>
      <c r="V423" s="68"/>
      <c r="W423" s="68"/>
      <c r="X423" s="68"/>
      <c r="Y423" s="68"/>
      <c r="AC423" s="68"/>
      <c r="AD423" s="68"/>
      <c r="AE423" s="68"/>
      <c r="AF423" s="68"/>
      <c r="AG423" s="68"/>
      <c r="AH423" s="68"/>
      <c r="AL423" s="68"/>
      <c r="AM423" s="68"/>
      <c r="AN423" s="68"/>
      <c r="AO423" s="68"/>
      <c r="AP423" s="68"/>
      <c r="AQ423" s="68"/>
      <c r="AU423" s="68"/>
      <c r="AV423" s="68"/>
      <c r="AW423" s="68"/>
      <c r="AX423" s="68"/>
      <c r="AY423" s="68"/>
      <c r="AZ423" s="68"/>
      <c r="BD423" s="68"/>
      <c r="BE423" s="68"/>
      <c r="BF423" s="68"/>
      <c r="BG423" s="68"/>
      <c r="BH423" s="68"/>
      <c r="BI423" s="68"/>
      <c r="BM423" s="68"/>
      <c r="BN423" s="68"/>
      <c r="BO423" s="68"/>
      <c r="BP423" s="68"/>
      <c r="BQ423" s="68"/>
      <c r="BR423" s="68"/>
    </row>
    <row r="424" spans="11:70">
      <c r="K424" s="68"/>
      <c r="L424" s="68"/>
      <c r="M424" s="68"/>
      <c r="N424" s="68"/>
      <c r="O424" s="68"/>
      <c r="P424" s="68"/>
      <c r="T424" s="68"/>
      <c r="U424" s="68"/>
      <c r="V424" s="68"/>
      <c r="W424" s="68"/>
      <c r="X424" s="68"/>
      <c r="Y424" s="68"/>
      <c r="AC424" s="68"/>
      <c r="AD424" s="68"/>
      <c r="AE424" s="68"/>
      <c r="AF424" s="68"/>
      <c r="AG424" s="68"/>
      <c r="AH424" s="68"/>
      <c r="AL424" s="68"/>
      <c r="AM424" s="68"/>
      <c r="AN424" s="68"/>
      <c r="AO424" s="68"/>
      <c r="AP424" s="68"/>
      <c r="AQ424" s="68"/>
      <c r="AU424" s="68"/>
      <c r="AV424" s="68"/>
      <c r="AW424" s="68"/>
      <c r="AX424" s="68"/>
      <c r="AY424" s="68"/>
      <c r="AZ424" s="68"/>
      <c r="BD424" s="68"/>
      <c r="BE424" s="68"/>
      <c r="BF424" s="68"/>
      <c r="BG424" s="68"/>
      <c r="BH424" s="68"/>
      <c r="BI424" s="68"/>
      <c r="BM424" s="68"/>
      <c r="BN424" s="68"/>
      <c r="BO424" s="68"/>
      <c r="BP424" s="68"/>
      <c r="BQ424" s="68"/>
      <c r="BR424" s="68"/>
    </row>
    <row r="425" spans="11:70">
      <c r="K425" s="68"/>
      <c r="L425" s="68"/>
      <c r="M425" s="68"/>
      <c r="N425" s="68"/>
      <c r="O425" s="68"/>
      <c r="P425" s="68"/>
      <c r="T425" s="68"/>
      <c r="U425" s="68"/>
      <c r="V425" s="68"/>
      <c r="W425" s="68"/>
      <c r="X425" s="68"/>
      <c r="Y425" s="68"/>
      <c r="AC425" s="68"/>
      <c r="AD425" s="68"/>
      <c r="AE425" s="68"/>
      <c r="AF425" s="68"/>
      <c r="AG425" s="68"/>
      <c r="AH425" s="68"/>
      <c r="AL425" s="68"/>
      <c r="AM425" s="68"/>
      <c r="AN425" s="68"/>
      <c r="AO425" s="68"/>
      <c r="AP425" s="68"/>
      <c r="AQ425" s="68"/>
      <c r="AU425" s="68"/>
      <c r="AV425" s="68"/>
      <c r="AW425" s="68"/>
      <c r="AX425" s="68"/>
      <c r="AY425" s="68"/>
      <c r="AZ425" s="68"/>
      <c r="BD425" s="68"/>
      <c r="BE425" s="68"/>
      <c r="BF425" s="68"/>
      <c r="BG425" s="68"/>
      <c r="BH425" s="68"/>
      <c r="BI425" s="68"/>
      <c r="BM425" s="68"/>
      <c r="BN425" s="68"/>
      <c r="BO425" s="68"/>
      <c r="BP425" s="68"/>
      <c r="BQ425" s="68"/>
      <c r="BR425" s="68"/>
    </row>
    <row r="426" spans="11:70">
      <c r="K426" s="68"/>
      <c r="L426" s="68"/>
      <c r="M426" s="68"/>
      <c r="N426" s="68"/>
      <c r="O426" s="68"/>
      <c r="P426" s="68"/>
      <c r="T426" s="68"/>
      <c r="U426" s="68"/>
      <c r="V426" s="68"/>
      <c r="W426" s="68"/>
      <c r="X426" s="68"/>
      <c r="Y426" s="68"/>
      <c r="AC426" s="68"/>
      <c r="AD426" s="68"/>
      <c r="AE426" s="68"/>
      <c r="AF426" s="68"/>
      <c r="AG426" s="68"/>
      <c r="AH426" s="68"/>
      <c r="AL426" s="68"/>
      <c r="AM426" s="68"/>
      <c r="AN426" s="68"/>
      <c r="AO426" s="68"/>
      <c r="AP426" s="68"/>
      <c r="AQ426" s="68"/>
      <c r="AU426" s="68"/>
      <c r="AV426" s="68"/>
      <c r="AW426" s="68"/>
      <c r="AX426" s="68"/>
      <c r="AY426" s="68"/>
      <c r="AZ426" s="68"/>
      <c r="BD426" s="68"/>
      <c r="BE426" s="68"/>
      <c r="BF426" s="68"/>
      <c r="BG426" s="68"/>
      <c r="BH426" s="68"/>
      <c r="BI426" s="68"/>
      <c r="BM426" s="68"/>
      <c r="BN426" s="68"/>
      <c r="BO426" s="68"/>
      <c r="BP426" s="68"/>
      <c r="BQ426" s="68"/>
      <c r="BR426" s="68"/>
    </row>
    <row r="427" spans="11:70">
      <c r="K427" s="69"/>
      <c r="L427" s="68"/>
      <c r="M427" s="68"/>
      <c r="N427" s="68"/>
      <c r="O427" s="68"/>
      <c r="P427" s="68"/>
      <c r="T427" s="68"/>
      <c r="U427" s="68"/>
      <c r="V427" s="68"/>
      <c r="W427" s="68"/>
      <c r="X427" s="68"/>
      <c r="Y427" s="68"/>
      <c r="AC427" s="68"/>
      <c r="AD427" s="68"/>
      <c r="AE427" s="68"/>
      <c r="AF427" s="68"/>
      <c r="AG427" s="68"/>
      <c r="AH427" s="68"/>
      <c r="AL427" s="68"/>
      <c r="AM427" s="68"/>
      <c r="AN427" s="68"/>
      <c r="AO427" s="68"/>
      <c r="AP427" s="68"/>
      <c r="AQ427" s="68"/>
      <c r="AU427" s="68"/>
      <c r="AV427" s="68"/>
      <c r="AW427" s="68"/>
      <c r="AX427" s="68"/>
      <c r="AY427" s="68"/>
      <c r="AZ427" s="68"/>
      <c r="BD427" s="68"/>
      <c r="BE427" s="68"/>
      <c r="BF427" s="68"/>
      <c r="BG427" s="68"/>
      <c r="BH427" s="68"/>
      <c r="BI427" s="68"/>
      <c r="BM427" s="68"/>
      <c r="BN427" s="68"/>
      <c r="BO427" s="68"/>
      <c r="BP427" s="68"/>
      <c r="BQ427" s="68"/>
      <c r="BR427" s="68"/>
    </row>
    <row r="428" spans="11:70">
      <c r="K428" s="68"/>
      <c r="L428" s="68"/>
      <c r="M428" s="68"/>
      <c r="N428" s="68"/>
      <c r="O428" s="68"/>
      <c r="P428" s="68"/>
      <c r="T428" s="68"/>
      <c r="U428" s="68"/>
      <c r="V428" s="68"/>
      <c r="W428" s="68"/>
      <c r="X428" s="68"/>
      <c r="Y428" s="68"/>
      <c r="AC428" s="68"/>
      <c r="AD428" s="68"/>
      <c r="AE428" s="68"/>
      <c r="AF428" s="68"/>
      <c r="AG428" s="68"/>
      <c r="AH428" s="68"/>
      <c r="AL428" s="68"/>
      <c r="AM428" s="68"/>
      <c r="AN428" s="68"/>
      <c r="AO428" s="68"/>
      <c r="AP428" s="68"/>
      <c r="AQ428" s="68"/>
      <c r="AU428" s="68"/>
      <c r="AV428" s="68"/>
      <c r="AW428" s="68"/>
      <c r="AX428" s="68"/>
      <c r="AY428" s="68"/>
      <c r="AZ428" s="68"/>
      <c r="BD428" s="68"/>
      <c r="BE428" s="68"/>
      <c r="BF428" s="68"/>
      <c r="BG428" s="68"/>
      <c r="BH428" s="68"/>
      <c r="BI428" s="68"/>
      <c r="BM428" s="68"/>
      <c r="BN428" s="68"/>
      <c r="BO428" s="68"/>
      <c r="BP428" s="68"/>
      <c r="BQ428" s="68"/>
      <c r="BR428" s="68"/>
    </row>
    <row r="429" spans="11:70">
      <c r="K429" s="68"/>
      <c r="L429" s="68"/>
      <c r="M429" s="68"/>
      <c r="N429" s="68"/>
      <c r="O429" s="68"/>
      <c r="P429" s="68"/>
      <c r="T429" s="68"/>
      <c r="U429" s="68"/>
      <c r="V429" s="68"/>
      <c r="W429" s="68"/>
      <c r="X429" s="68"/>
      <c r="Y429" s="68"/>
      <c r="AC429" s="68"/>
      <c r="AD429" s="68"/>
      <c r="AE429" s="68"/>
      <c r="AF429" s="68"/>
      <c r="AG429" s="68"/>
      <c r="AH429" s="68"/>
      <c r="AL429" s="68"/>
      <c r="AM429" s="68"/>
      <c r="AN429" s="68"/>
      <c r="AO429" s="68"/>
      <c r="AP429" s="68"/>
      <c r="AQ429" s="68"/>
      <c r="AU429" s="68"/>
      <c r="AV429" s="68"/>
      <c r="AW429" s="68"/>
      <c r="AX429" s="68"/>
      <c r="AY429" s="68"/>
      <c r="AZ429" s="68"/>
      <c r="BD429" s="68"/>
      <c r="BE429" s="68"/>
      <c r="BF429" s="68"/>
      <c r="BG429" s="68"/>
      <c r="BH429" s="68"/>
      <c r="BI429" s="68"/>
      <c r="BM429" s="68"/>
      <c r="BN429" s="68"/>
      <c r="BO429" s="68"/>
      <c r="BP429" s="68"/>
      <c r="BQ429" s="68"/>
      <c r="BR429" s="68"/>
    </row>
    <row r="430" spans="11:70">
      <c r="K430" s="68"/>
      <c r="L430" s="68"/>
      <c r="M430" s="68"/>
      <c r="N430" s="68"/>
      <c r="O430" s="68"/>
      <c r="P430" s="68"/>
      <c r="T430" s="68"/>
      <c r="U430" s="68"/>
      <c r="V430" s="68"/>
      <c r="W430" s="68"/>
      <c r="X430" s="68"/>
      <c r="Y430" s="68"/>
      <c r="AC430" s="68"/>
      <c r="AD430" s="68"/>
      <c r="AE430" s="68"/>
      <c r="AF430" s="68"/>
      <c r="AG430" s="68"/>
      <c r="AH430" s="68"/>
      <c r="AL430" s="68"/>
      <c r="AM430" s="68"/>
      <c r="AN430" s="68"/>
      <c r="AO430" s="68"/>
      <c r="AP430" s="68"/>
      <c r="AQ430" s="68"/>
      <c r="AU430" s="68"/>
      <c r="AV430" s="68"/>
      <c r="AW430" s="68"/>
      <c r="AX430" s="68"/>
      <c r="AY430" s="68"/>
      <c r="AZ430" s="68"/>
      <c r="BD430" s="68"/>
      <c r="BE430" s="68"/>
      <c r="BF430" s="68"/>
      <c r="BG430" s="68"/>
      <c r="BH430" s="68"/>
      <c r="BI430" s="68"/>
      <c r="BM430" s="68"/>
      <c r="BN430" s="68"/>
      <c r="BO430" s="68"/>
      <c r="BP430" s="68"/>
      <c r="BQ430" s="68"/>
      <c r="BR430" s="68"/>
    </row>
    <row r="431" spans="11:70">
      <c r="K431" s="69"/>
      <c r="L431" s="68"/>
      <c r="M431" s="68"/>
      <c r="N431" s="68"/>
      <c r="O431" s="68"/>
      <c r="P431" s="68"/>
      <c r="T431" s="68"/>
      <c r="U431" s="68"/>
      <c r="V431" s="68"/>
      <c r="W431" s="68"/>
      <c r="X431" s="68"/>
      <c r="Y431" s="68"/>
      <c r="AC431" s="68"/>
      <c r="AD431" s="68"/>
      <c r="AE431" s="68"/>
      <c r="AF431" s="68"/>
      <c r="AG431" s="68"/>
      <c r="AH431" s="68"/>
      <c r="AL431" s="68"/>
      <c r="AM431" s="68"/>
      <c r="AN431" s="68"/>
      <c r="AO431" s="68"/>
      <c r="AP431" s="68"/>
      <c r="AQ431" s="68"/>
      <c r="AU431" s="68"/>
      <c r="AV431" s="68"/>
      <c r="AW431" s="68"/>
      <c r="AX431" s="68"/>
      <c r="AY431" s="68"/>
      <c r="AZ431" s="68"/>
      <c r="BD431" s="68"/>
      <c r="BE431" s="68"/>
      <c r="BF431" s="68"/>
      <c r="BG431" s="68"/>
      <c r="BH431" s="68"/>
      <c r="BI431" s="68"/>
      <c r="BM431" s="68"/>
      <c r="BN431" s="68"/>
      <c r="BO431" s="68"/>
      <c r="BP431" s="68"/>
      <c r="BQ431" s="68"/>
      <c r="BR431" s="68"/>
    </row>
    <row r="432" spans="11:70">
      <c r="K432" s="68"/>
      <c r="L432" s="68"/>
      <c r="M432" s="68"/>
      <c r="N432" s="68"/>
      <c r="O432" s="68"/>
      <c r="P432" s="68"/>
      <c r="T432" s="68"/>
      <c r="U432" s="68"/>
      <c r="V432" s="68"/>
      <c r="W432" s="68"/>
      <c r="X432" s="68"/>
      <c r="Y432" s="68"/>
      <c r="AC432" s="68"/>
      <c r="AD432" s="68"/>
      <c r="AE432" s="68"/>
      <c r="AF432" s="68"/>
      <c r="AG432" s="68"/>
      <c r="AH432" s="68"/>
      <c r="AL432" s="68"/>
      <c r="AM432" s="68"/>
      <c r="AN432" s="68"/>
      <c r="AO432" s="68"/>
      <c r="AP432" s="68"/>
      <c r="AQ432" s="68"/>
      <c r="AU432" s="68"/>
      <c r="AV432" s="68"/>
      <c r="AW432" s="68"/>
      <c r="AX432" s="68"/>
      <c r="AY432" s="68"/>
      <c r="AZ432" s="68"/>
      <c r="BD432" s="68"/>
      <c r="BE432" s="68"/>
      <c r="BF432" s="68"/>
      <c r="BG432" s="68"/>
      <c r="BH432" s="68"/>
      <c r="BI432" s="68"/>
      <c r="BM432" s="68"/>
      <c r="BN432" s="68"/>
      <c r="BO432" s="68"/>
      <c r="BP432" s="68"/>
      <c r="BQ432" s="68"/>
      <c r="BR432" s="68"/>
    </row>
    <row r="433" spans="11:70">
      <c r="K433" s="68"/>
      <c r="L433" s="68"/>
      <c r="M433" s="68"/>
      <c r="N433" s="68"/>
      <c r="O433" s="68"/>
      <c r="P433" s="68"/>
      <c r="T433" s="68"/>
      <c r="U433" s="68"/>
      <c r="V433" s="68"/>
      <c r="W433" s="68"/>
      <c r="X433" s="68"/>
      <c r="Y433" s="68"/>
      <c r="AC433" s="68"/>
      <c r="AD433" s="68"/>
      <c r="AE433" s="68"/>
      <c r="AF433" s="68"/>
      <c r="AG433" s="68"/>
      <c r="AH433" s="68"/>
      <c r="AL433" s="68"/>
      <c r="AM433" s="68"/>
      <c r="AN433" s="68"/>
      <c r="AO433" s="68"/>
      <c r="AP433" s="68"/>
      <c r="AQ433" s="68"/>
      <c r="AU433" s="68"/>
      <c r="AV433" s="68"/>
      <c r="AW433" s="68"/>
      <c r="AX433" s="68"/>
      <c r="AY433" s="68"/>
      <c r="AZ433" s="68"/>
      <c r="BD433" s="68"/>
      <c r="BE433" s="68"/>
      <c r="BF433" s="68"/>
      <c r="BG433" s="68"/>
      <c r="BH433" s="68"/>
      <c r="BI433" s="68"/>
      <c r="BM433" s="68"/>
      <c r="BN433" s="68"/>
      <c r="BO433" s="68"/>
      <c r="BP433" s="68"/>
      <c r="BQ433" s="68"/>
      <c r="BR433" s="68"/>
    </row>
    <row r="434" spans="11:70">
      <c r="K434" s="68"/>
      <c r="L434" s="68"/>
      <c r="M434" s="68"/>
      <c r="N434" s="68"/>
      <c r="O434" s="68"/>
      <c r="P434" s="68"/>
      <c r="T434" s="68"/>
      <c r="U434" s="68"/>
      <c r="V434" s="68"/>
      <c r="W434" s="68"/>
      <c r="X434" s="68"/>
      <c r="Y434" s="68"/>
      <c r="AC434" s="68"/>
      <c r="AD434" s="68"/>
      <c r="AE434" s="68"/>
      <c r="AF434" s="68"/>
      <c r="AG434" s="68"/>
      <c r="AH434" s="68"/>
      <c r="AL434" s="68"/>
      <c r="AM434" s="68"/>
      <c r="AN434" s="68"/>
      <c r="AO434" s="68"/>
      <c r="AP434" s="68"/>
      <c r="AQ434" s="68"/>
      <c r="AU434" s="68"/>
      <c r="AV434" s="68"/>
      <c r="AW434" s="68"/>
      <c r="AX434" s="68"/>
      <c r="AY434" s="68"/>
      <c r="AZ434" s="68"/>
      <c r="BD434" s="68"/>
      <c r="BE434" s="68"/>
      <c r="BF434" s="68"/>
      <c r="BG434" s="68"/>
      <c r="BH434" s="68"/>
      <c r="BI434" s="68"/>
      <c r="BM434" s="68"/>
      <c r="BN434" s="68"/>
      <c r="BO434" s="68"/>
      <c r="BP434" s="68"/>
      <c r="BQ434" s="68"/>
      <c r="BR434" s="68"/>
    </row>
    <row r="435" spans="11:70">
      <c r="K435" s="69"/>
      <c r="L435" s="68"/>
      <c r="M435" s="68"/>
      <c r="N435" s="68"/>
      <c r="O435" s="68"/>
      <c r="P435" s="68"/>
      <c r="T435" s="68"/>
      <c r="U435" s="68"/>
      <c r="V435" s="68"/>
      <c r="W435" s="68"/>
      <c r="X435" s="68"/>
      <c r="Y435" s="68"/>
      <c r="AC435" s="68"/>
      <c r="AD435" s="68"/>
      <c r="AE435" s="68"/>
      <c r="AF435" s="68"/>
      <c r="AG435" s="68"/>
      <c r="AH435" s="68"/>
      <c r="AL435" s="68"/>
      <c r="AM435" s="68"/>
      <c r="AN435" s="68"/>
      <c r="AO435" s="68"/>
      <c r="AP435" s="68"/>
      <c r="AQ435" s="68"/>
      <c r="AU435" s="68"/>
      <c r="AV435" s="68"/>
      <c r="AW435" s="68"/>
      <c r="AX435" s="68"/>
      <c r="AY435" s="68"/>
      <c r="AZ435" s="68"/>
      <c r="BD435" s="68"/>
      <c r="BE435" s="68"/>
      <c r="BF435" s="68"/>
      <c r="BG435" s="68"/>
      <c r="BH435" s="68"/>
      <c r="BI435" s="68"/>
      <c r="BM435" s="68"/>
      <c r="BN435" s="68"/>
      <c r="BO435" s="68"/>
      <c r="BP435" s="68"/>
      <c r="BQ435" s="68"/>
      <c r="BR435" s="68"/>
    </row>
    <row r="436" spans="11:70">
      <c r="K436" s="68"/>
      <c r="L436" s="68"/>
      <c r="M436" s="68"/>
      <c r="N436" s="68"/>
      <c r="O436" s="68"/>
      <c r="P436" s="68"/>
      <c r="T436" s="68"/>
      <c r="U436" s="68"/>
      <c r="V436" s="68"/>
      <c r="W436" s="68"/>
      <c r="X436" s="68"/>
      <c r="Y436" s="68"/>
      <c r="AC436" s="68"/>
      <c r="AD436" s="68"/>
      <c r="AE436" s="68"/>
      <c r="AF436" s="68"/>
      <c r="AG436" s="68"/>
      <c r="AH436" s="68"/>
      <c r="AL436" s="68"/>
      <c r="AM436" s="68"/>
      <c r="AN436" s="68"/>
      <c r="AO436" s="68"/>
      <c r="AP436" s="68"/>
      <c r="AQ436" s="68"/>
      <c r="AU436" s="68"/>
      <c r="AV436" s="68"/>
      <c r="AW436" s="68"/>
      <c r="AX436" s="68"/>
      <c r="AY436" s="68"/>
      <c r="AZ436" s="68"/>
      <c r="BD436" s="68"/>
      <c r="BE436" s="68"/>
      <c r="BF436" s="68"/>
      <c r="BG436" s="68"/>
      <c r="BH436" s="68"/>
      <c r="BI436" s="68"/>
      <c r="BM436" s="68"/>
      <c r="BN436" s="68"/>
      <c r="BO436" s="68"/>
      <c r="BP436" s="68"/>
      <c r="BQ436" s="68"/>
      <c r="BR436" s="68"/>
    </row>
    <row r="437" spans="11:70">
      <c r="K437" s="68"/>
      <c r="L437" s="68"/>
      <c r="M437" s="68"/>
      <c r="N437" s="68"/>
      <c r="O437" s="68"/>
      <c r="P437" s="68"/>
      <c r="T437" s="68"/>
      <c r="U437" s="68"/>
      <c r="V437" s="68"/>
      <c r="W437" s="68"/>
      <c r="X437" s="68"/>
      <c r="Y437" s="68"/>
      <c r="AC437" s="68"/>
      <c r="AD437" s="68"/>
      <c r="AE437" s="68"/>
      <c r="AF437" s="68"/>
      <c r="AG437" s="68"/>
      <c r="AH437" s="68"/>
      <c r="AL437" s="68"/>
      <c r="AM437" s="68"/>
      <c r="AN437" s="68"/>
      <c r="AO437" s="68"/>
      <c r="AP437" s="68"/>
      <c r="AQ437" s="68"/>
      <c r="AU437" s="68"/>
      <c r="AV437" s="68"/>
      <c r="AW437" s="68"/>
      <c r="AX437" s="68"/>
      <c r="AY437" s="68"/>
      <c r="AZ437" s="68"/>
      <c r="BD437" s="68"/>
      <c r="BE437" s="68"/>
      <c r="BF437" s="68"/>
      <c r="BG437" s="68"/>
      <c r="BH437" s="68"/>
      <c r="BI437" s="68"/>
      <c r="BM437" s="68"/>
      <c r="BN437" s="68"/>
      <c r="BO437" s="68"/>
      <c r="BP437" s="68"/>
      <c r="BQ437" s="68"/>
      <c r="BR437" s="68"/>
    </row>
    <row r="438" spans="11:70">
      <c r="K438" s="68"/>
      <c r="L438" s="68"/>
      <c r="M438" s="68"/>
      <c r="N438" s="68"/>
      <c r="O438" s="68"/>
      <c r="P438" s="68"/>
      <c r="T438" s="68"/>
      <c r="U438" s="68"/>
      <c r="V438" s="68"/>
      <c r="W438" s="68"/>
      <c r="X438" s="68"/>
      <c r="Y438" s="68"/>
      <c r="AC438" s="68"/>
      <c r="AD438" s="68"/>
      <c r="AE438" s="68"/>
      <c r="AF438" s="68"/>
      <c r="AG438" s="68"/>
      <c r="AH438" s="68"/>
      <c r="AL438" s="68"/>
      <c r="AM438" s="68"/>
      <c r="AN438" s="68"/>
      <c r="AO438" s="68"/>
      <c r="AP438" s="68"/>
      <c r="AQ438" s="68"/>
      <c r="AU438" s="68"/>
      <c r="AV438" s="68"/>
      <c r="AW438" s="68"/>
      <c r="AX438" s="68"/>
      <c r="AY438" s="68"/>
      <c r="AZ438" s="68"/>
      <c r="BD438" s="68"/>
      <c r="BE438" s="68"/>
      <c r="BF438" s="68"/>
      <c r="BG438" s="68"/>
      <c r="BH438" s="68"/>
      <c r="BI438" s="68"/>
      <c r="BM438" s="68"/>
      <c r="BN438" s="68"/>
      <c r="BO438" s="68"/>
      <c r="BP438" s="68"/>
      <c r="BQ438" s="68"/>
      <c r="BR438" s="68"/>
    </row>
    <row r="439" spans="11:70">
      <c r="K439" s="69"/>
      <c r="L439" s="68"/>
      <c r="M439" s="68"/>
      <c r="N439" s="68"/>
      <c r="O439" s="68"/>
      <c r="P439" s="68"/>
      <c r="T439" s="68"/>
      <c r="U439" s="68"/>
      <c r="V439" s="68"/>
      <c r="W439" s="68"/>
      <c r="X439" s="68"/>
      <c r="Y439" s="68"/>
      <c r="AC439" s="68"/>
      <c r="AD439" s="68"/>
      <c r="AE439" s="68"/>
      <c r="AF439" s="68"/>
      <c r="AG439" s="68"/>
      <c r="AH439" s="68"/>
      <c r="AL439" s="68"/>
      <c r="AM439" s="68"/>
      <c r="AN439" s="68"/>
      <c r="AO439" s="68"/>
      <c r="AP439" s="68"/>
      <c r="AQ439" s="68"/>
      <c r="AU439" s="68"/>
      <c r="AV439" s="68"/>
      <c r="AW439" s="68"/>
      <c r="AX439" s="68"/>
      <c r="AY439" s="68"/>
      <c r="AZ439" s="68"/>
      <c r="BD439" s="68"/>
      <c r="BE439" s="68"/>
      <c r="BF439" s="68"/>
      <c r="BG439" s="68"/>
      <c r="BH439" s="68"/>
      <c r="BI439" s="68"/>
      <c r="BM439" s="68"/>
      <c r="BN439" s="68"/>
      <c r="BO439" s="68"/>
      <c r="BP439" s="68"/>
      <c r="BQ439" s="68"/>
      <c r="BR439" s="68"/>
    </row>
    <row r="440" spans="11:70">
      <c r="K440" s="68"/>
      <c r="L440" s="68"/>
      <c r="M440" s="68"/>
      <c r="N440" s="68"/>
      <c r="O440" s="68"/>
      <c r="P440" s="68"/>
      <c r="T440" s="68"/>
      <c r="U440" s="68"/>
      <c r="V440" s="68"/>
      <c r="W440" s="68"/>
      <c r="X440" s="68"/>
      <c r="Y440" s="68"/>
      <c r="AC440" s="68"/>
      <c r="AD440" s="68"/>
      <c r="AE440" s="68"/>
      <c r="AF440" s="68"/>
      <c r="AG440" s="68"/>
      <c r="AH440" s="68"/>
      <c r="AL440" s="68"/>
      <c r="AM440" s="68"/>
      <c r="AN440" s="68"/>
      <c r="AO440" s="68"/>
      <c r="AP440" s="68"/>
      <c r="AQ440" s="68"/>
      <c r="AU440" s="68"/>
      <c r="AV440" s="68"/>
      <c r="AW440" s="68"/>
      <c r="AX440" s="68"/>
      <c r="AY440" s="68"/>
      <c r="AZ440" s="68"/>
      <c r="BD440" s="68"/>
      <c r="BE440" s="68"/>
      <c r="BF440" s="68"/>
      <c r="BG440" s="68"/>
      <c r="BH440" s="68"/>
      <c r="BI440" s="68"/>
      <c r="BM440" s="68"/>
      <c r="BN440" s="68"/>
      <c r="BO440" s="68"/>
      <c r="BP440" s="68"/>
      <c r="BQ440" s="68"/>
      <c r="BR440" s="68"/>
    </row>
    <row r="441" spans="11:70">
      <c r="K441" s="68"/>
      <c r="L441" s="68"/>
      <c r="M441" s="68"/>
      <c r="N441" s="68"/>
      <c r="O441" s="68"/>
      <c r="P441" s="68"/>
      <c r="T441" s="68"/>
      <c r="U441" s="68"/>
      <c r="V441" s="68"/>
      <c r="W441" s="68"/>
      <c r="X441" s="68"/>
      <c r="Y441" s="68"/>
      <c r="AC441" s="68"/>
      <c r="AD441" s="68"/>
      <c r="AE441" s="68"/>
      <c r="AF441" s="68"/>
      <c r="AG441" s="68"/>
      <c r="AH441" s="68"/>
      <c r="AL441" s="68"/>
      <c r="AM441" s="68"/>
      <c r="AN441" s="68"/>
      <c r="AO441" s="68"/>
      <c r="AP441" s="68"/>
      <c r="AQ441" s="68"/>
      <c r="AU441" s="68"/>
      <c r="AV441" s="68"/>
      <c r="AW441" s="68"/>
      <c r="AX441" s="68"/>
      <c r="AY441" s="68"/>
      <c r="AZ441" s="68"/>
      <c r="BD441" s="68"/>
      <c r="BE441" s="68"/>
      <c r="BF441" s="68"/>
      <c r="BG441" s="68"/>
      <c r="BH441" s="68"/>
      <c r="BI441" s="68"/>
      <c r="BM441" s="68"/>
      <c r="BN441" s="68"/>
      <c r="BO441" s="68"/>
      <c r="BP441" s="68"/>
      <c r="BQ441" s="68"/>
      <c r="BR441" s="68"/>
    </row>
    <row r="442" spans="11:70">
      <c r="K442" s="68"/>
      <c r="L442" s="68"/>
      <c r="M442" s="68"/>
      <c r="N442" s="68"/>
      <c r="O442" s="68"/>
      <c r="P442" s="68"/>
      <c r="T442" s="68"/>
      <c r="U442" s="68"/>
      <c r="V442" s="68"/>
      <c r="W442" s="68"/>
      <c r="X442" s="68"/>
      <c r="Y442" s="68"/>
      <c r="AC442" s="68"/>
      <c r="AD442" s="68"/>
      <c r="AE442" s="68"/>
      <c r="AF442" s="68"/>
      <c r="AG442" s="68"/>
      <c r="AH442" s="68"/>
      <c r="AL442" s="68"/>
      <c r="AM442" s="68"/>
      <c r="AN442" s="68"/>
      <c r="AO442" s="68"/>
      <c r="AP442" s="68"/>
      <c r="AQ442" s="68"/>
      <c r="AU442" s="68"/>
      <c r="AV442" s="68"/>
      <c r="AW442" s="68"/>
      <c r="AX442" s="68"/>
      <c r="AY442" s="68"/>
      <c r="AZ442" s="68"/>
      <c r="BD442" s="68"/>
      <c r="BE442" s="68"/>
      <c r="BF442" s="68"/>
      <c r="BG442" s="68"/>
      <c r="BH442" s="68"/>
      <c r="BI442" s="68"/>
      <c r="BM442" s="68"/>
      <c r="BN442" s="68"/>
      <c r="BO442" s="68"/>
      <c r="BP442" s="68"/>
      <c r="BQ442" s="68"/>
      <c r="BR442" s="68"/>
    </row>
    <row r="443" spans="11:70">
      <c r="K443" s="69"/>
      <c r="L443" s="68"/>
      <c r="M443" s="68"/>
      <c r="N443" s="68"/>
      <c r="O443" s="68"/>
      <c r="P443" s="68"/>
      <c r="T443" s="68"/>
      <c r="U443" s="68"/>
      <c r="V443" s="68"/>
      <c r="W443" s="68"/>
      <c r="X443" s="68"/>
      <c r="Y443" s="68"/>
      <c r="AC443" s="68"/>
      <c r="AD443" s="68"/>
      <c r="AE443" s="68"/>
      <c r="AF443" s="68"/>
      <c r="AG443" s="68"/>
      <c r="AH443" s="68"/>
      <c r="AL443" s="68"/>
      <c r="AM443" s="68"/>
      <c r="AN443" s="68"/>
      <c r="AO443" s="68"/>
      <c r="AP443" s="68"/>
      <c r="AQ443" s="68"/>
      <c r="AU443" s="68"/>
      <c r="AV443" s="68"/>
      <c r="AW443" s="68"/>
      <c r="AX443" s="68"/>
      <c r="AY443" s="68"/>
      <c r="AZ443" s="68"/>
      <c r="BD443" s="68"/>
      <c r="BE443" s="68"/>
      <c r="BF443" s="68"/>
      <c r="BG443" s="68"/>
      <c r="BH443" s="68"/>
      <c r="BI443" s="68"/>
      <c r="BM443" s="68"/>
      <c r="BN443" s="68"/>
      <c r="BO443" s="68"/>
      <c r="BP443" s="68"/>
      <c r="BQ443" s="68"/>
      <c r="BR443" s="68"/>
    </row>
    <row r="444" spans="11:70">
      <c r="K444" s="68"/>
      <c r="L444" s="68"/>
      <c r="M444" s="68"/>
      <c r="N444" s="68"/>
      <c r="O444" s="68"/>
      <c r="P444" s="68"/>
      <c r="T444" s="68"/>
      <c r="U444" s="68"/>
      <c r="V444" s="68"/>
      <c r="W444" s="68"/>
      <c r="X444" s="68"/>
      <c r="Y444" s="68"/>
      <c r="AC444" s="68"/>
      <c r="AD444" s="68"/>
      <c r="AE444" s="68"/>
      <c r="AF444" s="68"/>
      <c r="AG444" s="68"/>
      <c r="AH444" s="68"/>
      <c r="AL444" s="68"/>
      <c r="AM444" s="68"/>
      <c r="AN444" s="68"/>
      <c r="AO444" s="68"/>
      <c r="AP444" s="68"/>
      <c r="AQ444" s="68"/>
      <c r="AU444" s="68"/>
      <c r="AV444" s="68"/>
      <c r="AW444" s="68"/>
      <c r="AX444" s="68"/>
      <c r="AY444" s="68"/>
      <c r="AZ444" s="68"/>
      <c r="BD444" s="68"/>
      <c r="BE444" s="68"/>
      <c r="BF444" s="68"/>
      <c r="BG444" s="68"/>
      <c r="BH444" s="68"/>
      <c r="BI444" s="68"/>
      <c r="BM444" s="68"/>
      <c r="BN444" s="68"/>
      <c r="BO444" s="68"/>
      <c r="BP444" s="68"/>
      <c r="BQ444" s="68"/>
      <c r="BR444" s="68"/>
    </row>
    <row r="445" spans="11:70">
      <c r="K445" s="68"/>
      <c r="L445" s="68"/>
      <c r="M445" s="68"/>
      <c r="N445" s="68"/>
      <c r="O445" s="68"/>
      <c r="P445" s="68"/>
      <c r="T445" s="68"/>
      <c r="U445" s="68"/>
      <c r="V445" s="68"/>
      <c r="W445" s="68"/>
      <c r="X445" s="68"/>
      <c r="Y445" s="68"/>
      <c r="AC445" s="68"/>
      <c r="AD445" s="68"/>
      <c r="AE445" s="68"/>
      <c r="AF445" s="68"/>
      <c r="AG445" s="68"/>
      <c r="AH445" s="68"/>
      <c r="AL445" s="68"/>
      <c r="AM445" s="68"/>
      <c r="AN445" s="68"/>
      <c r="AO445" s="68"/>
      <c r="AP445" s="68"/>
      <c r="AQ445" s="68"/>
      <c r="AU445" s="68"/>
      <c r="AV445" s="68"/>
      <c r="AW445" s="68"/>
      <c r="AX445" s="68"/>
      <c r="AY445" s="68"/>
      <c r="AZ445" s="68"/>
      <c r="BD445" s="68"/>
      <c r="BE445" s="68"/>
      <c r="BF445" s="68"/>
      <c r="BG445" s="68"/>
      <c r="BH445" s="68"/>
      <c r="BI445" s="68"/>
      <c r="BM445" s="68"/>
      <c r="BN445" s="68"/>
      <c r="BO445" s="68"/>
      <c r="BP445" s="68"/>
      <c r="BQ445" s="68"/>
      <c r="BR445" s="68"/>
    </row>
    <row r="446" spans="11:70">
      <c r="K446" s="68"/>
      <c r="L446" s="68"/>
      <c r="M446" s="68"/>
      <c r="N446" s="68"/>
      <c r="O446" s="68"/>
      <c r="P446" s="68"/>
      <c r="T446" s="68"/>
      <c r="U446" s="68"/>
      <c r="V446" s="68"/>
      <c r="W446" s="68"/>
      <c r="X446" s="68"/>
      <c r="Y446" s="68"/>
      <c r="AC446" s="68"/>
      <c r="AD446" s="68"/>
      <c r="AE446" s="68"/>
      <c r="AF446" s="68"/>
      <c r="AG446" s="68"/>
      <c r="AH446" s="68"/>
      <c r="AL446" s="68"/>
      <c r="AM446" s="68"/>
      <c r="AN446" s="68"/>
      <c r="AO446" s="68"/>
      <c r="AP446" s="68"/>
      <c r="AQ446" s="68"/>
      <c r="AU446" s="68"/>
      <c r="AV446" s="68"/>
      <c r="AW446" s="68"/>
      <c r="AX446" s="68"/>
      <c r="AY446" s="68"/>
      <c r="AZ446" s="68"/>
      <c r="BD446" s="68"/>
      <c r="BE446" s="68"/>
      <c r="BF446" s="68"/>
      <c r="BG446" s="68"/>
      <c r="BH446" s="68"/>
      <c r="BI446" s="68"/>
      <c r="BM446" s="68"/>
      <c r="BN446" s="68"/>
      <c r="BO446" s="68"/>
      <c r="BP446" s="68"/>
      <c r="BQ446" s="68"/>
      <c r="BR446" s="68"/>
    </row>
    <row r="447" spans="11:70">
      <c r="K447" s="69"/>
      <c r="L447" s="68"/>
      <c r="M447" s="68"/>
      <c r="N447" s="68"/>
      <c r="O447" s="68"/>
      <c r="P447" s="68"/>
      <c r="T447" s="68"/>
      <c r="U447" s="68"/>
      <c r="V447" s="68"/>
      <c r="W447" s="68"/>
      <c r="X447" s="68"/>
      <c r="Y447" s="68"/>
      <c r="AC447" s="68"/>
      <c r="AD447" s="68"/>
      <c r="AE447" s="68"/>
      <c r="AF447" s="68"/>
      <c r="AG447" s="68"/>
      <c r="AH447" s="68"/>
      <c r="AL447" s="68"/>
      <c r="AM447" s="68"/>
      <c r="AN447" s="68"/>
      <c r="AO447" s="68"/>
      <c r="AP447" s="68"/>
      <c r="AQ447" s="68"/>
      <c r="AU447" s="68"/>
      <c r="AV447" s="68"/>
      <c r="AW447" s="68"/>
      <c r="AX447" s="68"/>
      <c r="AY447" s="68"/>
      <c r="AZ447" s="68"/>
      <c r="BD447" s="68"/>
      <c r="BE447" s="68"/>
      <c r="BF447" s="68"/>
      <c r="BG447" s="68"/>
      <c r="BH447" s="68"/>
      <c r="BI447" s="68"/>
      <c r="BM447" s="68"/>
      <c r="BN447" s="68"/>
      <c r="BO447" s="68"/>
      <c r="BP447" s="68"/>
      <c r="BQ447" s="68"/>
      <c r="BR447" s="68"/>
    </row>
    <row r="448" spans="11:70">
      <c r="K448" s="68"/>
      <c r="L448" s="68"/>
      <c r="M448" s="68"/>
      <c r="N448" s="68"/>
      <c r="O448" s="68"/>
      <c r="P448" s="68"/>
      <c r="T448" s="68"/>
      <c r="U448" s="68"/>
      <c r="V448" s="68"/>
      <c r="W448" s="68"/>
      <c r="X448" s="68"/>
      <c r="Y448" s="68"/>
      <c r="AC448" s="68"/>
      <c r="AD448" s="68"/>
      <c r="AE448" s="68"/>
      <c r="AF448" s="68"/>
      <c r="AG448" s="68"/>
      <c r="AH448" s="68"/>
      <c r="AL448" s="68"/>
      <c r="AM448" s="68"/>
      <c r="AN448" s="68"/>
      <c r="AO448" s="68"/>
      <c r="AP448" s="68"/>
      <c r="AQ448" s="68"/>
      <c r="AU448" s="68"/>
      <c r="AV448" s="68"/>
      <c r="AW448" s="68"/>
      <c r="AX448" s="68"/>
      <c r="AY448" s="68"/>
      <c r="AZ448" s="68"/>
      <c r="BD448" s="68"/>
      <c r="BE448" s="68"/>
      <c r="BF448" s="68"/>
      <c r="BG448" s="68"/>
      <c r="BH448" s="68"/>
      <c r="BI448" s="68"/>
      <c r="BM448" s="68"/>
      <c r="BN448" s="68"/>
      <c r="BO448" s="68"/>
      <c r="BP448" s="68"/>
      <c r="BQ448" s="68"/>
      <c r="BR448" s="68"/>
    </row>
    <row r="449" spans="11:70">
      <c r="K449" s="68"/>
      <c r="L449" s="68"/>
      <c r="M449" s="68"/>
      <c r="N449" s="68"/>
      <c r="O449" s="68"/>
      <c r="P449" s="68"/>
      <c r="T449" s="68"/>
      <c r="U449" s="68"/>
      <c r="V449" s="68"/>
      <c r="W449" s="68"/>
      <c r="X449" s="68"/>
      <c r="Y449" s="68"/>
      <c r="AC449" s="68"/>
      <c r="AD449" s="68"/>
      <c r="AE449" s="68"/>
      <c r="AF449" s="68"/>
      <c r="AG449" s="68"/>
      <c r="AH449" s="68"/>
      <c r="AL449" s="68"/>
      <c r="AM449" s="68"/>
      <c r="AN449" s="68"/>
      <c r="AO449" s="68"/>
      <c r="AP449" s="68"/>
      <c r="AQ449" s="68"/>
      <c r="AU449" s="68"/>
      <c r="AV449" s="68"/>
      <c r="AW449" s="68"/>
      <c r="AX449" s="68"/>
      <c r="AY449" s="68"/>
      <c r="AZ449" s="68"/>
      <c r="BD449" s="68"/>
      <c r="BE449" s="68"/>
      <c r="BF449" s="68"/>
      <c r="BG449" s="68"/>
      <c r="BH449" s="68"/>
      <c r="BI449" s="68"/>
      <c r="BM449" s="68"/>
      <c r="BN449" s="68"/>
      <c r="BO449" s="68"/>
      <c r="BP449" s="68"/>
      <c r="BQ449" s="68"/>
      <c r="BR449" s="68"/>
    </row>
    <row r="450" spans="11:70">
      <c r="K450" s="68"/>
      <c r="L450" s="68"/>
      <c r="M450" s="68"/>
      <c r="N450" s="68"/>
      <c r="O450" s="68"/>
      <c r="P450" s="68"/>
      <c r="T450" s="68"/>
      <c r="U450" s="68"/>
      <c r="V450" s="68"/>
      <c r="W450" s="68"/>
      <c r="X450" s="68"/>
      <c r="Y450" s="68"/>
      <c r="AC450" s="68"/>
      <c r="AD450" s="68"/>
      <c r="AE450" s="68"/>
      <c r="AF450" s="68"/>
      <c r="AG450" s="68"/>
      <c r="AH450" s="68"/>
      <c r="AL450" s="68"/>
      <c r="AM450" s="68"/>
      <c r="AN450" s="68"/>
      <c r="AO450" s="68"/>
      <c r="AP450" s="68"/>
      <c r="AQ450" s="68"/>
      <c r="AU450" s="68"/>
      <c r="AV450" s="68"/>
      <c r="AW450" s="68"/>
      <c r="AX450" s="68"/>
      <c r="AY450" s="68"/>
      <c r="AZ450" s="68"/>
      <c r="BD450" s="68"/>
      <c r="BE450" s="68"/>
      <c r="BF450" s="68"/>
      <c r="BG450" s="68"/>
      <c r="BH450" s="68"/>
      <c r="BI450" s="68"/>
      <c r="BM450" s="68"/>
      <c r="BN450" s="68"/>
      <c r="BO450" s="68"/>
      <c r="BP450" s="68"/>
      <c r="BQ450" s="68"/>
      <c r="BR450" s="68"/>
    </row>
    <row r="451" spans="11:70">
      <c r="K451" s="69"/>
      <c r="L451" s="68"/>
      <c r="M451" s="68"/>
      <c r="N451" s="68"/>
      <c r="O451" s="68"/>
      <c r="P451" s="68"/>
      <c r="T451" s="68"/>
      <c r="U451" s="68"/>
      <c r="V451" s="68"/>
      <c r="W451" s="68"/>
      <c r="X451" s="68"/>
      <c r="Y451" s="68"/>
      <c r="AC451" s="68"/>
      <c r="AD451" s="68"/>
      <c r="AE451" s="68"/>
      <c r="AF451" s="68"/>
      <c r="AG451" s="68"/>
      <c r="AH451" s="68"/>
      <c r="AL451" s="68"/>
      <c r="AM451" s="68"/>
      <c r="AN451" s="68"/>
      <c r="AO451" s="68"/>
      <c r="AP451" s="68"/>
      <c r="AQ451" s="68"/>
      <c r="AU451" s="68"/>
      <c r="AV451" s="68"/>
      <c r="AW451" s="68"/>
      <c r="AX451" s="68"/>
      <c r="AY451" s="68"/>
      <c r="AZ451" s="68"/>
      <c r="BD451" s="68"/>
      <c r="BE451" s="68"/>
      <c r="BF451" s="68"/>
      <c r="BG451" s="68"/>
      <c r="BH451" s="68"/>
      <c r="BI451" s="68"/>
      <c r="BM451" s="68"/>
      <c r="BN451" s="68"/>
      <c r="BO451" s="68"/>
      <c r="BP451" s="68"/>
      <c r="BQ451" s="68"/>
      <c r="BR451" s="68"/>
    </row>
    <row r="452" spans="11:70">
      <c r="K452" s="68"/>
      <c r="L452" s="68"/>
      <c r="M452" s="68"/>
      <c r="N452" s="68"/>
      <c r="O452" s="68"/>
      <c r="P452" s="68"/>
      <c r="T452" s="68"/>
      <c r="U452" s="68"/>
      <c r="V452" s="68"/>
      <c r="W452" s="68"/>
      <c r="X452" s="68"/>
      <c r="Y452" s="68"/>
      <c r="AC452" s="68"/>
      <c r="AD452" s="68"/>
      <c r="AE452" s="68"/>
      <c r="AF452" s="68"/>
      <c r="AG452" s="68"/>
      <c r="AH452" s="68"/>
      <c r="AL452" s="68"/>
      <c r="AM452" s="68"/>
      <c r="AN452" s="68"/>
      <c r="AO452" s="68"/>
      <c r="AP452" s="68"/>
      <c r="AQ452" s="68"/>
      <c r="AU452" s="68"/>
      <c r="AV452" s="68"/>
      <c r="AW452" s="68"/>
      <c r="AX452" s="68"/>
      <c r="AY452" s="68"/>
      <c r="AZ452" s="68"/>
      <c r="BD452" s="68"/>
      <c r="BE452" s="68"/>
      <c r="BF452" s="68"/>
      <c r="BG452" s="68"/>
      <c r="BH452" s="68"/>
      <c r="BI452" s="68"/>
      <c r="BM452" s="68"/>
      <c r="BN452" s="68"/>
      <c r="BO452" s="68"/>
      <c r="BP452" s="68"/>
      <c r="BQ452" s="68"/>
      <c r="BR452" s="68"/>
    </row>
    <row r="453" spans="11:70">
      <c r="K453" s="68"/>
      <c r="L453" s="68"/>
      <c r="M453" s="68"/>
      <c r="N453" s="68"/>
      <c r="O453" s="68"/>
      <c r="P453" s="68"/>
      <c r="T453" s="68"/>
      <c r="U453" s="68"/>
      <c r="V453" s="68"/>
      <c r="W453" s="68"/>
      <c r="X453" s="68"/>
      <c r="Y453" s="68"/>
      <c r="AC453" s="68"/>
      <c r="AD453" s="68"/>
      <c r="AE453" s="68"/>
      <c r="AF453" s="68"/>
      <c r="AG453" s="68"/>
      <c r="AH453" s="68"/>
      <c r="AL453" s="68"/>
      <c r="AM453" s="68"/>
      <c r="AN453" s="68"/>
      <c r="AO453" s="68"/>
      <c r="AP453" s="68"/>
      <c r="AQ453" s="68"/>
      <c r="AU453" s="68"/>
      <c r="AV453" s="68"/>
      <c r="AW453" s="68"/>
      <c r="AX453" s="68"/>
      <c r="AY453" s="68"/>
      <c r="AZ453" s="68"/>
      <c r="BD453" s="68"/>
      <c r="BE453" s="68"/>
      <c r="BF453" s="68"/>
      <c r="BG453" s="68"/>
      <c r="BH453" s="68"/>
      <c r="BI453" s="68"/>
      <c r="BM453" s="68"/>
      <c r="BN453" s="68"/>
      <c r="BO453" s="68"/>
      <c r="BP453" s="68"/>
      <c r="BQ453" s="68"/>
      <c r="BR453" s="68"/>
    </row>
    <row r="454" spans="11:70">
      <c r="K454" s="68"/>
      <c r="L454" s="68"/>
      <c r="M454" s="68"/>
      <c r="N454" s="68"/>
      <c r="O454" s="68"/>
      <c r="P454" s="68"/>
      <c r="T454" s="68"/>
      <c r="U454" s="68"/>
      <c r="V454" s="68"/>
      <c r="W454" s="68"/>
      <c r="X454" s="68"/>
      <c r="Y454" s="68"/>
      <c r="AC454" s="68"/>
      <c r="AD454" s="68"/>
      <c r="AE454" s="68"/>
      <c r="AF454" s="68"/>
      <c r="AG454" s="68"/>
      <c r="AH454" s="68"/>
      <c r="AL454" s="68"/>
      <c r="AM454" s="68"/>
      <c r="AN454" s="68"/>
      <c r="AO454" s="68"/>
      <c r="AP454" s="68"/>
      <c r="AQ454" s="68"/>
      <c r="AU454" s="68"/>
      <c r="AV454" s="68"/>
      <c r="AW454" s="68"/>
      <c r="AX454" s="68"/>
      <c r="AY454" s="68"/>
      <c r="AZ454" s="68"/>
      <c r="BD454" s="68"/>
      <c r="BE454" s="68"/>
      <c r="BF454" s="68"/>
      <c r="BG454" s="68"/>
      <c r="BH454" s="68"/>
      <c r="BI454" s="68"/>
      <c r="BM454" s="68"/>
      <c r="BN454" s="68"/>
      <c r="BO454" s="68"/>
      <c r="BP454" s="68"/>
      <c r="BQ454" s="68"/>
      <c r="BR454" s="68"/>
    </row>
    <row r="455" spans="11:70">
      <c r="K455" s="69"/>
      <c r="L455" s="68"/>
      <c r="M455" s="68"/>
      <c r="N455" s="68"/>
      <c r="O455" s="68"/>
      <c r="P455" s="68"/>
      <c r="T455" s="68"/>
      <c r="U455" s="68"/>
      <c r="V455" s="68"/>
      <c r="W455" s="68"/>
      <c r="X455" s="68"/>
      <c r="Y455" s="68"/>
      <c r="AC455" s="68"/>
      <c r="AD455" s="68"/>
      <c r="AE455" s="68"/>
      <c r="AF455" s="68"/>
      <c r="AG455" s="68"/>
      <c r="AH455" s="68"/>
      <c r="AL455" s="68"/>
      <c r="AM455" s="68"/>
      <c r="AN455" s="68"/>
      <c r="AO455" s="68"/>
      <c r="AP455" s="68"/>
      <c r="AQ455" s="68"/>
      <c r="AU455" s="68"/>
      <c r="AV455" s="68"/>
      <c r="AW455" s="68"/>
      <c r="AX455" s="68"/>
      <c r="AY455" s="68"/>
      <c r="AZ455" s="68"/>
      <c r="BD455" s="68"/>
      <c r="BE455" s="68"/>
      <c r="BF455" s="68"/>
      <c r="BG455" s="68"/>
      <c r="BH455" s="68"/>
      <c r="BI455" s="68"/>
      <c r="BM455" s="68"/>
      <c r="BN455" s="68"/>
      <c r="BO455" s="68"/>
      <c r="BP455" s="68"/>
      <c r="BQ455" s="68"/>
      <c r="BR455" s="68"/>
    </row>
    <row r="456" spans="11:70">
      <c r="K456" s="68"/>
      <c r="L456" s="68"/>
      <c r="M456" s="68"/>
      <c r="N456" s="68"/>
      <c r="O456" s="68"/>
      <c r="P456" s="68"/>
      <c r="T456" s="68"/>
      <c r="U456" s="68"/>
      <c r="V456" s="68"/>
      <c r="W456" s="68"/>
      <c r="X456" s="68"/>
      <c r="Y456" s="68"/>
      <c r="AC456" s="68"/>
      <c r="AD456" s="68"/>
      <c r="AE456" s="68"/>
      <c r="AF456" s="68"/>
      <c r="AG456" s="68"/>
      <c r="AH456" s="68"/>
      <c r="AL456" s="68"/>
      <c r="AM456" s="68"/>
      <c r="AN456" s="68"/>
      <c r="AO456" s="68"/>
      <c r="AP456" s="68"/>
      <c r="AQ456" s="68"/>
      <c r="AU456" s="68"/>
      <c r="AV456" s="68"/>
      <c r="AW456" s="68"/>
      <c r="AX456" s="68"/>
      <c r="AY456" s="68"/>
      <c r="AZ456" s="68"/>
      <c r="BD456" s="68"/>
      <c r="BE456" s="68"/>
      <c r="BF456" s="68"/>
      <c r="BG456" s="68"/>
      <c r="BH456" s="68"/>
      <c r="BI456" s="68"/>
      <c r="BM456" s="68"/>
      <c r="BN456" s="68"/>
      <c r="BO456" s="68"/>
      <c r="BP456" s="68"/>
      <c r="BQ456" s="68"/>
      <c r="BR456" s="68"/>
    </row>
    <row r="457" spans="11:70">
      <c r="K457" s="68"/>
      <c r="L457" s="68"/>
      <c r="M457" s="68"/>
      <c r="N457" s="68"/>
      <c r="O457" s="68"/>
      <c r="P457" s="68"/>
      <c r="T457" s="68"/>
      <c r="U457" s="68"/>
      <c r="V457" s="68"/>
      <c r="W457" s="68"/>
      <c r="X457" s="68"/>
      <c r="Y457" s="68"/>
      <c r="AC457" s="68"/>
      <c r="AD457" s="68"/>
      <c r="AE457" s="68"/>
      <c r="AF457" s="68"/>
      <c r="AG457" s="68"/>
      <c r="AH457" s="68"/>
      <c r="AL457" s="68"/>
      <c r="AM457" s="68"/>
      <c r="AN457" s="68"/>
      <c r="AO457" s="68"/>
      <c r="AP457" s="68"/>
      <c r="AQ457" s="68"/>
      <c r="AU457" s="68"/>
      <c r="AV457" s="68"/>
      <c r="AW457" s="68"/>
      <c r="AX457" s="68"/>
      <c r="AY457" s="68"/>
      <c r="AZ457" s="68"/>
      <c r="BD457" s="68"/>
      <c r="BE457" s="68"/>
      <c r="BF457" s="68"/>
      <c r="BG457" s="68"/>
      <c r="BH457" s="68"/>
      <c r="BI457" s="68"/>
      <c r="BM457" s="68"/>
      <c r="BN457" s="68"/>
      <c r="BO457" s="68"/>
      <c r="BP457" s="68"/>
      <c r="BQ457" s="68"/>
      <c r="BR457" s="68"/>
    </row>
    <row r="458" spans="11:70">
      <c r="K458" s="68"/>
      <c r="L458" s="68"/>
      <c r="M458" s="68"/>
      <c r="N458" s="68"/>
      <c r="O458" s="68"/>
      <c r="P458" s="68"/>
      <c r="T458" s="68"/>
      <c r="U458" s="68"/>
      <c r="V458" s="68"/>
      <c r="W458" s="68"/>
      <c r="X458" s="68"/>
      <c r="Y458" s="68"/>
      <c r="AC458" s="68"/>
      <c r="AD458" s="68"/>
      <c r="AE458" s="68"/>
      <c r="AF458" s="68"/>
      <c r="AG458" s="68"/>
      <c r="AH458" s="68"/>
      <c r="AL458" s="68"/>
      <c r="AM458" s="68"/>
      <c r="AN458" s="68"/>
      <c r="AO458" s="68"/>
      <c r="AP458" s="68"/>
      <c r="AQ458" s="68"/>
      <c r="AU458" s="68"/>
      <c r="AV458" s="68"/>
      <c r="AW458" s="68"/>
      <c r="AX458" s="68"/>
      <c r="AY458" s="68"/>
      <c r="AZ458" s="68"/>
      <c r="BD458" s="68"/>
      <c r="BE458" s="68"/>
      <c r="BF458" s="68"/>
      <c r="BG458" s="68"/>
      <c r="BH458" s="68"/>
      <c r="BI458" s="68"/>
      <c r="BM458" s="68"/>
      <c r="BN458" s="68"/>
      <c r="BO458" s="68"/>
      <c r="BP458" s="68"/>
      <c r="BQ458" s="68"/>
      <c r="BR458" s="68"/>
    </row>
    <row r="459" spans="11:70">
      <c r="K459" s="69"/>
      <c r="L459" s="68"/>
      <c r="M459" s="68"/>
      <c r="N459" s="68"/>
      <c r="O459" s="68"/>
      <c r="P459" s="68"/>
      <c r="T459" s="68"/>
      <c r="U459" s="68"/>
      <c r="V459" s="68"/>
      <c r="W459" s="68"/>
      <c r="X459" s="68"/>
      <c r="Y459" s="68"/>
      <c r="AC459" s="68"/>
      <c r="AD459" s="68"/>
      <c r="AE459" s="68"/>
      <c r="AF459" s="68"/>
      <c r="AG459" s="68"/>
      <c r="AH459" s="68"/>
      <c r="AL459" s="68"/>
      <c r="AM459" s="68"/>
      <c r="AN459" s="68"/>
      <c r="AO459" s="68"/>
      <c r="AP459" s="68"/>
      <c r="AQ459" s="68"/>
      <c r="AU459" s="68"/>
      <c r="AV459" s="68"/>
      <c r="AW459" s="68"/>
      <c r="AX459" s="68"/>
      <c r="AY459" s="68"/>
      <c r="AZ459" s="68"/>
      <c r="BD459" s="68"/>
      <c r="BE459" s="68"/>
      <c r="BF459" s="68"/>
      <c r="BG459" s="68"/>
      <c r="BH459" s="68"/>
      <c r="BI459" s="68"/>
      <c r="BM459" s="68"/>
      <c r="BN459" s="68"/>
      <c r="BO459" s="68"/>
      <c r="BP459" s="68"/>
      <c r="BQ459" s="68"/>
      <c r="BR459" s="68"/>
    </row>
    <row r="460" spans="11:70">
      <c r="K460" s="68"/>
      <c r="L460" s="68"/>
      <c r="M460" s="68"/>
      <c r="N460" s="68"/>
      <c r="O460" s="68"/>
      <c r="P460" s="68"/>
      <c r="T460" s="68"/>
      <c r="U460" s="68"/>
      <c r="V460" s="68"/>
      <c r="W460" s="68"/>
      <c r="X460" s="68"/>
      <c r="Y460" s="68"/>
      <c r="AC460" s="68"/>
      <c r="AD460" s="68"/>
      <c r="AE460" s="68"/>
      <c r="AF460" s="68"/>
      <c r="AG460" s="68"/>
      <c r="AH460" s="68"/>
      <c r="AL460" s="68"/>
      <c r="AM460" s="68"/>
      <c r="AN460" s="68"/>
      <c r="AO460" s="68"/>
      <c r="AP460" s="68"/>
      <c r="AQ460" s="68"/>
      <c r="AU460" s="68"/>
      <c r="AV460" s="68"/>
      <c r="AW460" s="68"/>
      <c r="AX460" s="68"/>
      <c r="AY460" s="68"/>
      <c r="AZ460" s="68"/>
      <c r="BD460" s="68"/>
      <c r="BE460" s="68"/>
      <c r="BF460" s="68"/>
      <c r="BG460" s="68"/>
      <c r="BH460" s="68"/>
      <c r="BI460" s="68"/>
      <c r="BM460" s="68"/>
      <c r="BN460" s="68"/>
      <c r="BO460" s="68"/>
      <c r="BP460" s="68"/>
      <c r="BQ460" s="68"/>
      <c r="BR460" s="68"/>
    </row>
    <row r="461" spans="11:70">
      <c r="K461" s="68"/>
      <c r="L461" s="68"/>
      <c r="M461" s="68"/>
      <c r="N461" s="68"/>
      <c r="O461" s="68"/>
      <c r="P461" s="68"/>
      <c r="T461" s="68"/>
      <c r="U461" s="68"/>
      <c r="V461" s="68"/>
      <c r="W461" s="68"/>
      <c r="X461" s="68"/>
      <c r="Y461" s="68"/>
      <c r="AC461" s="68"/>
      <c r="AD461" s="68"/>
      <c r="AE461" s="68"/>
      <c r="AF461" s="68"/>
      <c r="AG461" s="68"/>
      <c r="AH461" s="68"/>
      <c r="AL461" s="68"/>
      <c r="AM461" s="68"/>
      <c r="AN461" s="68"/>
      <c r="AO461" s="68"/>
      <c r="AP461" s="68"/>
      <c r="AQ461" s="68"/>
      <c r="AU461" s="68"/>
      <c r="AV461" s="68"/>
      <c r="AW461" s="68"/>
      <c r="AX461" s="68"/>
      <c r="AY461" s="68"/>
      <c r="AZ461" s="68"/>
      <c r="BD461" s="68"/>
      <c r="BE461" s="68"/>
      <c r="BF461" s="68"/>
      <c r="BG461" s="68"/>
      <c r="BH461" s="68"/>
      <c r="BI461" s="68"/>
      <c r="BM461" s="68"/>
      <c r="BN461" s="68"/>
      <c r="BO461" s="68"/>
      <c r="BP461" s="68"/>
      <c r="BQ461" s="68"/>
      <c r="BR461" s="68"/>
    </row>
    <row r="462" spans="11:70">
      <c r="K462" s="68"/>
      <c r="L462" s="68"/>
      <c r="M462" s="68"/>
      <c r="N462" s="68"/>
      <c r="O462" s="68"/>
      <c r="P462" s="68"/>
      <c r="T462" s="68"/>
      <c r="U462" s="68"/>
      <c r="V462" s="68"/>
      <c r="W462" s="68"/>
      <c r="X462" s="68"/>
      <c r="Y462" s="68"/>
      <c r="AC462" s="68"/>
      <c r="AD462" s="68"/>
      <c r="AE462" s="68"/>
      <c r="AF462" s="68"/>
      <c r="AG462" s="68"/>
      <c r="AH462" s="68"/>
      <c r="AL462" s="68"/>
      <c r="AM462" s="68"/>
      <c r="AN462" s="68"/>
      <c r="AO462" s="68"/>
      <c r="AP462" s="68"/>
      <c r="AQ462" s="68"/>
      <c r="AU462" s="68"/>
      <c r="AV462" s="68"/>
      <c r="AW462" s="68"/>
      <c r="AX462" s="68"/>
      <c r="AY462" s="68"/>
      <c r="AZ462" s="68"/>
      <c r="BD462" s="68"/>
      <c r="BE462" s="68"/>
      <c r="BF462" s="68"/>
      <c r="BG462" s="68"/>
      <c r="BH462" s="68"/>
      <c r="BI462" s="68"/>
      <c r="BM462" s="68"/>
      <c r="BN462" s="68"/>
      <c r="BO462" s="68"/>
      <c r="BP462" s="68"/>
      <c r="BQ462" s="68"/>
      <c r="BR462" s="68"/>
    </row>
    <row r="463" spans="11:70">
      <c r="K463" s="69"/>
      <c r="L463" s="68"/>
      <c r="M463" s="68"/>
      <c r="N463" s="68"/>
      <c r="O463" s="68"/>
      <c r="P463" s="68"/>
      <c r="T463" s="68"/>
      <c r="U463" s="68"/>
      <c r="V463" s="68"/>
      <c r="W463" s="68"/>
      <c r="X463" s="68"/>
      <c r="Y463" s="68"/>
      <c r="AC463" s="68"/>
      <c r="AD463" s="68"/>
      <c r="AE463" s="68"/>
      <c r="AF463" s="68"/>
      <c r="AG463" s="68"/>
      <c r="AH463" s="68"/>
      <c r="AL463" s="68"/>
      <c r="AM463" s="68"/>
      <c r="AN463" s="68"/>
      <c r="AO463" s="68"/>
      <c r="AP463" s="68"/>
      <c r="AQ463" s="68"/>
      <c r="AU463" s="68"/>
      <c r="AV463" s="68"/>
      <c r="AW463" s="68"/>
      <c r="AX463" s="68"/>
      <c r="AY463" s="68"/>
      <c r="AZ463" s="68"/>
      <c r="BD463" s="68"/>
      <c r="BE463" s="68"/>
      <c r="BF463" s="68"/>
      <c r="BG463" s="68"/>
      <c r="BH463" s="68"/>
      <c r="BI463" s="68"/>
      <c r="BM463" s="68"/>
      <c r="BN463" s="68"/>
      <c r="BO463" s="68"/>
      <c r="BP463" s="68"/>
      <c r="BQ463" s="68"/>
      <c r="BR463" s="68"/>
    </row>
    <row r="464" spans="11:70">
      <c r="K464" s="68"/>
      <c r="L464" s="68"/>
      <c r="M464" s="68"/>
      <c r="N464" s="68"/>
      <c r="O464" s="68"/>
      <c r="P464" s="68"/>
      <c r="T464" s="68"/>
      <c r="U464" s="68"/>
      <c r="V464" s="68"/>
      <c r="W464" s="68"/>
      <c r="X464" s="68"/>
      <c r="Y464" s="68"/>
      <c r="AC464" s="68"/>
      <c r="AD464" s="68"/>
      <c r="AE464" s="68"/>
      <c r="AF464" s="68"/>
      <c r="AG464" s="68"/>
      <c r="AH464" s="68"/>
      <c r="AL464" s="68"/>
      <c r="AM464" s="68"/>
      <c r="AN464" s="68"/>
      <c r="AO464" s="68"/>
      <c r="AP464" s="68"/>
      <c r="AQ464" s="68"/>
      <c r="AU464" s="68"/>
      <c r="AV464" s="68"/>
      <c r="AW464" s="68"/>
      <c r="AX464" s="68"/>
      <c r="AY464" s="68"/>
      <c r="AZ464" s="68"/>
      <c r="BD464" s="68"/>
      <c r="BE464" s="68"/>
      <c r="BF464" s="68"/>
      <c r="BG464" s="68"/>
      <c r="BH464" s="68"/>
      <c r="BI464" s="68"/>
      <c r="BM464" s="68"/>
      <c r="BN464" s="68"/>
      <c r="BO464" s="68"/>
      <c r="BP464" s="68"/>
      <c r="BQ464" s="68"/>
      <c r="BR464" s="68"/>
    </row>
    <row r="465" spans="11:70">
      <c r="K465" s="68"/>
      <c r="L465" s="68"/>
      <c r="M465" s="68"/>
      <c r="N465" s="68"/>
      <c r="O465" s="68"/>
      <c r="P465" s="68"/>
      <c r="T465" s="68"/>
      <c r="U465" s="68"/>
      <c r="V465" s="68"/>
      <c r="W465" s="68"/>
      <c r="X465" s="68"/>
      <c r="Y465" s="68"/>
      <c r="AC465" s="68"/>
      <c r="AD465" s="68"/>
      <c r="AE465" s="68"/>
      <c r="AF465" s="68"/>
      <c r="AG465" s="68"/>
      <c r="AH465" s="68"/>
      <c r="AL465" s="68"/>
      <c r="AM465" s="68"/>
      <c r="AN465" s="68"/>
      <c r="AO465" s="68"/>
      <c r="AP465" s="68"/>
      <c r="AQ465" s="68"/>
      <c r="AU465" s="68"/>
      <c r="AV465" s="68"/>
      <c r="AW465" s="68"/>
      <c r="AX465" s="68"/>
      <c r="AY465" s="68"/>
      <c r="AZ465" s="68"/>
      <c r="BD465" s="68"/>
      <c r="BE465" s="68"/>
      <c r="BF465" s="68"/>
      <c r="BG465" s="68"/>
      <c r="BH465" s="68"/>
      <c r="BI465" s="68"/>
      <c r="BM465" s="68"/>
      <c r="BN465" s="68"/>
      <c r="BO465" s="68"/>
      <c r="BP465" s="68"/>
      <c r="BQ465" s="68"/>
      <c r="BR465" s="68"/>
    </row>
    <row r="466" spans="11:70">
      <c r="K466" s="68"/>
      <c r="L466" s="68"/>
      <c r="M466" s="68"/>
      <c r="N466" s="68"/>
      <c r="O466" s="68"/>
      <c r="P466" s="68"/>
      <c r="T466" s="68"/>
      <c r="U466" s="68"/>
      <c r="V466" s="68"/>
      <c r="W466" s="68"/>
      <c r="X466" s="68"/>
      <c r="Y466" s="68"/>
      <c r="AC466" s="68"/>
      <c r="AD466" s="68"/>
      <c r="AE466" s="68"/>
      <c r="AF466" s="68"/>
      <c r="AG466" s="68"/>
      <c r="AH466" s="68"/>
      <c r="AL466" s="68"/>
      <c r="AM466" s="68"/>
      <c r="AN466" s="68"/>
      <c r="AO466" s="68"/>
      <c r="AP466" s="68"/>
      <c r="AQ466" s="68"/>
      <c r="AU466" s="68"/>
      <c r="AV466" s="68"/>
      <c r="AW466" s="68"/>
      <c r="AX466" s="68"/>
      <c r="AY466" s="68"/>
      <c r="AZ466" s="68"/>
      <c r="BD466" s="68"/>
      <c r="BE466" s="68"/>
      <c r="BF466" s="68"/>
      <c r="BG466" s="68"/>
      <c r="BH466" s="68"/>
      <c r="BI466" s="68"/>
      <c r="BM466" s="68"/>
      <c r="BN466" s="68"/>
      <c r="BO466" s="68"/>
      <c r="BP466" s="68"/>
      <c r="BQ466" s="68"/>
      <c r="BR466" s="68"/>
    </row>
    <row r="467" spans="11:70">
      <c r="K467" s="69"/>
      <c r="L467" s="68"/>
      <c r="M467" s="68"/>
      <c r="N467" s="68"/>
      <c r="O467" s="68"/>
      <c r="P467" s="68"/>
      <c r="T467" s="68"/>
      <c r="U467" s="68"/>
      <c r="V467" s="68"/>
      <c r="W467" s="68"/>
      <c r="X467" s="68"/>
      <c r="Y467" s="68"/>
      <c r="AC467" s="68"/>
      <c r="AD467" s="68"/>
      <c r="AE467" s="68"/>
      <c r="AF467" s="68"/>
      <c r="AG467" s="68"/>
      <c r="AH467" s="68"/>
      <c r="AL467" s="68"/>
      <c r="AM467" s="68"/>
      <c r="AN467" s="68"/>
      <c r="AO467" s="68"/>
      <c r="AP467" s="68"/>
      <c r="AQ467" s="68"/>
      <c r="AU467" s="68"/>
      <c r="AV467" s="68"/>
      <c r="AW467" s="68"/>
      <c r="AX467" s="68"/>
      <c r="AY467" s="68"/>
      <c r="AZ467" s="68"/>
      <c r="BD467" s="68"/>
      <c r="BE467" s="68"/>
      <c r="BF467" s="68"/>
      <c r="BG467" s="68"/>
      <c r="BH467" s="68"/>
      <c r="BI467" s="68"/>
      <c r="BM467" s="68"/>
      <c r="BN467" s="68"/>
      <c r="BO467" s="68"/>
      <c r="BP467" s="68"/>
      <c r="BQ467" s="68"/>
      <c r="BR467" s="68"/>
    </row>
    <row r="468" spans="11:70">
      <c r="K468" s="68"/>
      <c r="L468" s="68"/>
      <c r="M468" s="68"/>
      <c r="N468" s="68"/>
      <c r="O468" s="68"/>
      <c r="P468" s="68"/>
      <c r="T468" s="68"/>
      <c r="U468" s="68"/>
      <c r="V468" s="68"/>
      <c r="W468" s="68"/>
      <c r="X468" s="68"/>
      <c r="Y468" s="68"/>
      <c r="AC468" s="68"/>
      <c r="AD468" s="68"/>
      <c r="AE468" s="68"/>
      <c r="AF468" s="68"/>
      <c r="AG468" s="68"/>
      <c r="AH468" s="68"/>
      <c r="AL468" s="68"/>
      <c r="AM468" s="68"/>
      <c r="AN468" s="68"/>
      <c r="AO468" s="68"/>
      <c r="AP468" s="68"/>
      <c r="AQ468" s="68"/>
      <c r="AU468" s="68"/>
      <c r="AV468" s="68"/>
      <c r="AW468" s="68"/>
      <c r="AX468" s="68"/>
      <c r="AY468" s="68"/>
      <c r="AZ468" s="68"/>
      <c r="BD468" s="68"/>
      <c r="BE468" s="68"/>
      <c r="BF468" s="68"/>
      <c r="BG468" s="68"/>
      <c r="BH468" s="68"/>
      <c r="BI468" s="68"/>
      <c r="BM468" s="68"/>
      <c r="BN468" s="68"/>
      <c r="BO468" s="68"/>
      <c r="BP468" s="68"/>
      <c r="BQ468" s="68"/>
      <c r="BR468" s="68"/>
    </row>
    <row r="469" spans="11:70">
      <c r="K469" s="68"/>
      <c r="L469" s="68"/>
      <c r="M469" s="68"/>
      <c r="N469" s="68"/>
      <c r="O469" s="68"/>
      <c r="P469" s="68"/>
      <c r="T469" s="68"/>
      <c r="U469" s="68"/>
      <c r="V469" s="68"/>
      <c r="W469" s="68"/>
      <c r="X469" s="68"/>
      <c r="Y469" s="68"/>
      <c r="AC469" s="68"/>
      <c r="AD469" s="68"/>
      <c r="AE469" s="68"/>
      <c r="AF469" s="68"/>
      <c r="AG469" s="68"/>
      <c r="AH469" s="68"/>
      <c r="AL469" s="68"/>
      <c r="AM469" s="68"/>
      <c r="AN469" s="68"/>
      <c r="AO469" s="68"/>
      <c r="AP469" s="68"/>
      <c r="AQ469" s="68"/>
      <c r="AU469" s="68"/>
      <c r="AV469" s="68"/>
      <c r="AW469" s="68"/>
      <c r="AX469" s="68"/>
      <c r="AY469" s="68"/>
      <c r="AZ469" s="68"/>
      <c r="BD469" s="68"/>
      <c r="BE469" s="68"/>
      <c r="BF469" s="68"/>
      <c r="BG469" s="68"/>
      <c r="BH469" s="68"/>
      <c r="BI469" s="68"/>
      <c r="BM469" s="68"/>
      <c r="BN469" s="68"/>
      <c r="BO469" s="68"/>
      <c r="BP469" s="68"/>
      <c r="BQ469" s="68"/>
      <c r="BR469" s="68"/>
    </row>
    <row r="470" spans="11:70">
      <c r="K470" s="68"/>
      <c r="L470" s="68"/>
      <c r="M470" s="68"/>
      <c r="N470" s="68"/>
      <c r="O470" s="68"/>
      <c r="P470" s="68"/>
      <c r="T470" s="68"/>
      <c r="U470" s="68"/>
      <c r="V470" s="68"/>
      <c r="W470" s="68"/>
      <c r="X470" s="68"/>
      <c r="Y470" s="68"/>
      <c r="AC470" s="68"/>
      <c r="AD470" s="68"/>
      <c r="AE470" s="68"/>
      <c r="AF470" s="68"/>
      <c r="AG470" s="68"/>
      <c r="AH470" s="68"/>
      <c r="AL470" s="68"/>
      <c r="AM470" s="68"/>
      <c r="AN470" s="68"/>
      <c r="AO470" s="68"/>
      <c r="AP470" s="68"/>
      <c r="AQ470" s="68"/>
      <c r="AU470" s="68"/>
      <c r="AV470" s="68"/>
      <c r="AW470" s="68"/>
      <c r="AX470" s="68"/>
      <c r="AY470" s="68"/>
      <c r="AZ470" s="68"/>
      <c r="BD470" s="68"/>
      <c r="BE470" s="68"/>
      <c r="BF470" s="68"/>
      <c r="BG470" s="68"/>
      <c r="BH470" s="68"/>
      <c r="BI470" s="68"/>
      <c r="BM470" s="68"/>
      <c r="BN470" s="68"/>
      <c r="BO470" s="68"/>
      <c r="BP470" s="68"/>
      <c r="BQ470" s="68"/>
      <c r="BR470" s="68"/>
    </row>
    <row r="471" spans="11:70">
      <c r="K471" s="69"/>
      <c r="L471" s="68"/>
      <c r="M471" s="68"/>
      <c r="N471" s="68"/>
      <c r="O471" s="68"/>
      <c r="P471" s="68"/>
      <c r="T471" s="68"/>
      <c r="U471" s="68"/>
      <c r="V471" s="68"/>
      <c r="W471" s="68"/>
      <c r="X471" s="68"/>
      <c r="Y471" s="68"/>
      <c r="AC471" s="68"/>
      <c r="AD471" s="68"/>
      <c r="AE471" s="68"/>
      <c r="AF471" s="68"/>
      <c r="AG471" s="68"/>
      <c r="AH471" s="68"/>
      <c r="AL471" s="68"/>
      <c r="AM471" s="68"/>
      <c r="AN471" s="68"/>
      <c r="AO471" s="68"/>
      <c r="AP471" s="68"/>
      <c r="AQ471" s="68"/>
      <c r="AU471" s="68"/>
      <c r="AV471" s="68"/>
      <c r="AW471" s="68"/>
      <c r="AX471" s="68"/>
      <c r="AY471" s="68"/>
      <c r="AZ471" s="68"/>
      <c r="BD471" s="68"/>
      <c r="BE471" s="68"/>
      <c r="BF471" s="68"/>
      <c r="BG471" s="68"/>
      <c r="BH471" s="68"/>
      <c r="BI471" s="68"/>
      <c r="BM471" s="68"/>
      <c r="BN471" s="68"/>
      <c r="BO471" s="68"/>
      <c r="BP471" s="68"/>
      <c r="BQ471" s="68"/>
      <c r="BR471" s="68"/>
    </row>
    <row r="472" spans="11:70">
      <c r="K472" s="68"/>
      <c r="L472" s="68"/>
      <c r="M472" s="68"/>
      <c r="N472" s="68"/>
      <c r="O472" s="68"/>
      <c r="P472" s="68"/>
      <c r="T472" s="68"/>
      <c r="U472" s="68"/>
      <c r="V472" s="68"/>
      <c r="W472" s="68"/>
      <c r="X472" s="68"/>
      <c r="Y472" s="68"/>
      <c r="AC472" s="68"/>
      <c r="AD472" s="68"/>
      <c r="AE472" s="68"/>
      <c r="AF472" s="68"/>
      <c r="AG472" s="68"/>
      <c r="AH472" s="68"/>
      <c r="AL472" s="68"/>
      <c r="AM472" s="68"/>
      <c r="AN472" s="68"/>
      <c r="AO472" s="68"/>
      <c r="AP472" s="68"/>
      <c r="AQ472" s="68"/>
      <c r="AU472" s="68"/>
      <c r="AV472" s="68"/>
      <c r="AW472" s="68"/>
      <c r="AX472" s="68"/>
      <c r="AY472" s="68"/>
      <c r="AZ472" s="68"/>
      <c r="BD472" s="68"/>
      <c r="BE472" s="68"/>
      <c r="BF472" s="68"/>
      <c r="BG472" s="68"/>
      <c r="BH472" s="68"/>
      <c r="BI472" s="68"/>
      <c r="BM472" s="68"/>
      <c r="BN472" s="68"/>
      <c r="BO472" s="68"/>
      <c r="BP472" s="68"/>
      <c r="BQ472" s="68"/>
      <c r="BR472" s="68"/>
    </row>
    <row r="473" spans="11:70">
      <c r="K473" s="68"/>
      <c r="L473" s="68"/>
      <c r="M473" s="68"/>
      <c r="N473" s="68"/>
      <c r="O473" s="68"/>
      <c r="P473" s="68"/>
      <c r="T473" s="68"/>
      <c r="U473" s="68"/>
      <c r="V473" s="68"/>
      <c r="W473" s="68"/>
      <c r="X473" s="68"/>
      <c r="Y473" s="68"/>
      <c r="AC473" s="68"/>
      <c r="AD473" s="68"/>
      <c r="AE473" s="68"/>
      <c r="AF473" s="68"/>
      <c r="AG473" s="68"/>
      <c r="AH473" s="68"/>
      <c r="AL473" s="68"/>
      <c r="AM473" s="68"/>
      <c r="AN473" s="68"/>
      <c r="AO473" s="68"/>
      <c r="AP473" s="68"/>
      <c r="AQ473" s="68"/>
      <c r="AU473" s="68"/>
      <c r="AV473" s="68"/>
      <c r="AW473" s="68"/>
      <c r="AX473" s="68"/>
      <c r="AY473" s="68"/>
      <c r="AZ473" s="68"/>
      <c r="BD473" s="68"/>
      <c r="BE473" s="68"/>
      <c r="BF473" s="68"/>
      <c r="BG473" s="68"/>
      <c r="BH473" s="68"/>
      <c r="BI473" s="68"/>
      <c r="BM473" s="68"/>
      <c r="BN473" s="68"/>
      <c r="BO473" s="68"/>
      <c r="BP473" s="68"/>
      <c r="BQ473" s="68"/>
      <c r="BR473" s="68"/>
    </row>
    <row r="474" spans="11:70">
      <c r="K474" s="68"/>
      <c r="L474" s="68"/>
      <c r="M474" s="68"/>
      <c r="N474" s="68"/>
      <c r="O474" s="68"/>
      <c r="P474" s="68"/>
      <c r="T474" s="68"/>
      <c r="U474" s="68"/>
      <c r="V474" s="68"/>
      <c r="W474" s="68"/>
      <c r="X474" s="68"/>
      <c r="Y474" s="68"/>
      <c r="AC474" s="68"/>
      <c r="AD474" s="68"/>
      <c r="AE474" s="68"/>
      <c r="AF474" s="68"/>
      <c r="AG474" s="68"/>
      <c r="AH474" s="68"/>
      <c r="AL474" s="68"/>
      <c r="AM474" s="68"/>
      <c r="AN474" s="68"/>
      <c r="AO474" s="68"/>
      <c r="AP474" s="68"/>
      <c r="AQ474" s="68"/>
      <c r="AU474" s="68"/>
      <c r="AV474" s="68"/>
      <c r="AW474" s="68"/>
      <c r="AX474" s="68"/>
      <c r="AY474" s="68"/>
      <c r="AZ474" s="68"/>
      <c r="BD474" s="68"/>
      <c r="BE474" s="68"/>
      <c r="BF474" s="68"/>
      <c r="BG474" s="68"/>
      <c r="BH474" s="68"/>
      <c r="BI474" s="68"/>
      <c r="BM474" s="68"/>
      <c r="BN474" s="68"/>
      <c r="BO474" s="68"/>
      <c r="BP474" s="68"/>
      <c r="BQ474" s="68"/>
      <c r="BR474" s="68"/>
    </row>
    <row r="475" spans="11:70">
      <c r="K475" s="69"/>
      <c r="L475" s="68"/>
      <c r="M475" s="68"/>
      <c r="N475" s="68"/>
      <c r="O475" s="68"/>
      <c r="P475" s="68"/>
      <c r="T475" s="68"/>
      <c r="U475" s="68"/>
      <c r="V475" s="68"/>
      <c r="W475" s="68"/>
      <c r="X475" s="68"/>
      <c r="Y475" s="68"/>
      <c r="AC475" s="68"/>
      <c r="AD475" s="68"/>
      <c r="AE475" s="68"/>
      <c r="AF475" s="68"/>
      <c r="AG475" s="68"/>
      <c r="AH475" s="68"/>
      <c r="AL475" s="68"/>
      <c r="AM475" s="68"/>
      <c r="AN475" s="68"/>
      <c r="AO475" s="68"/>
      <c r="AP475" s="68"/>
      <c r="AQ475" s="68"/>
      <c r="AU475" s="68"/>
      <c r="AV475" s="68"/>
      <c r="AW475" s="68"/>
      <c r="AX475" s="68"/>
      <c r="AY475" s="68"/>
      <c r="AZ475" s="68"/>
      <c r="BD475" s="68"/>
      <c r="BE475" s="68"/>
      <c r="BF475" s="68"/>
      <c r="BG475" s="68"/>
      <c r="BH475" s="68"/>
      <c r="BI475" s="68"/>
      <c r="BM475" s="68"/>
      <c r="BN475" s="68"/>
      <c r="BO475" s="68"/>
      <c r="BP475" s="68"/>
      <c r="BQ475" s="68"/>
      <c r="BR475" s="68"/>
    </row>
    <row r="476" spans="11:70">
      <c r="K476" s="68"/>
      <c r="L476" s="68"/>
      <c r="M476" s="68"/>
      <c r="N476" s="68"/>
      <c r="O476" s="68"/>
      <c r="P476" s="68"/>
      <c r="T476" s="68"/>
      <c r="U476" s="68"/>
      <c r="V476" s="68"/>
      <c r="W476" s="68"/>
      <c r="X476" s="68"/>
      <c r="Y476" s="68"/>
      <c r="AC476" s="68"/>
      <c r="AD476" s="68"/>
      <c r="AE476" s="68"/>
      <c r="AF476" s="68"/>
      <c r="AG476" s="68"/>
      <c r="AH476" s="68"/>
      <c r="AL476" s="68"/>
      <c r="AM476" s="68"/>
      <c r="AN476" s="68"/>
      <c r="AO476" s="68"/>
      <c r="AP476" s="68"/>
      <c r="AQ476" s="68"/>
      <c r="AU476" s="68"/>
      <c r="AV476" s="68"/>
      <c r="AW476" s="68"/>
      <c r="AX476" s="68"/>
      <c r="AY476" s="68"/>
      <c r="AZ476" s="68"/>
      <c r="BD476" s="68"/>
      <c r="BE476" s="68"/>
      <c r="BF476" s="68"/>
      <c r="BG476" s="68"/>
      <c r="BH476" s="68"/>
      <c r="BI476" s="68"/>
      <c r="BM476" s="68"/>
      <c r="BN476" s="68"/>
      <c r="BO476" s="68"/>
      <c r="BP476" s="68"/>
      <c r="BQ476" s="68"/>
      <c r="BR476" s="68"/>
    </row>
    <row r="477" spans="11:70">
      <c r="K477" s="68"/>
      <c r="L477" s="68"/>
      <c r="M477" s="68"/>
      <c r="N477" s="68"/>
      <c r="O477" s="68"/>
      <c r="P477" s="68"/>
      <c r="T477" s="68"/>
      <c r="U477" s="68"/>
      <c r="V477" s="68"/>
      <c r="W477" s="68"/>
      <c r="X477" s="68"/>
      <c r="Y477" s="68"/>
      <c r="AC477" s="68"/>
      <c r="AD477" s="68"/>
      <c r="AE477" s="68"/>
      <c r="AF477" s="68"/>
      <c r="AG477" s="68"/>
      <c r="AH477" s="68"/>
      <c r="AL477" s="68"/>
      <c r="AM477" s="68"/>
      <c r="AN477" s="68"/>
      <c r="AO477" s="68"/>
      <c r="AP477" s="68"/>
      <c r="AQ477" s="68"/>
      <c r="AU477" s="68"/>
      <c r="AV477" s="68"/>
      <c r="AW477" s="68"/>
      <c r="AX477" s="68"/>
      <c r="AY477" s="68"/>
      <c r="AZ477" s="68"/>
      <c r="BD477" s="68"/>
      <c r="BE477" s="68"/>
      <c r="BF477" s="68"/>
      <c r="BG477" s="68"/>
      <c r="BH477" s="68"/>
      <c r="BI477" s="68"/>
      <c r="BM477" s="68"/>
      <c r="BN477" s="68"/>
      <c r="BO477" s="68"/>
      <c r="BP477" s="68"/>
      <c r="BQ477" s="68"/>
      <c r="BR477" s="68"/>
    </row>
    <row r="478" spans="11:70">
      <c r="K478" s="68"/>
      <c r="L478" s="68"/>
      <c r="M478" s="68"/>
      <c r="N478" s="68"/>
      <c r="O478" s="68"/>
      <c r="P478" s="68"/>
      <c r="T478" s="68"/>
      <c r="U478" s="68"/>
      <c r="V478" s="68"/>
      <c r="W478" s="68"/>
      <c r="X478" s="68"/>
      <c r="Y478" s="68"/>
      <c r="AC478" s="68"/>
      <c r="AD478" s="68"/>
      <c r="AE478" s="68"/>
      <c r="AF478" s="68"/>
      <c r="AG478" s="68"/>
      <c r="AH478" s="68"/>
      <c r="AL478" s="68"/>
      <c r="AM478" s="68"/>
      <c r="AN478" s="68"/>
      <c r="AO478" s="68"/>
      <c r="AP478" s="68"/>
      <c r="AQ478" s="68"/>
      <c r="AU478" s="68"/>
      <c r="AV478" s="68"/>
      <c r="AW478" s="68"/>
      <c r="AX478" s="68"/>
      <c r="AY478" s="68"/>
      <c r="AZ478" s="68"/>
      <c r="BD478" s="68"/>
      <c r="BE478" s="68"/>
      <c r="BF478" s="68"/>
      <c r="BG478" s="68"/>
      <c r="BH478" s="68"/>
      <c r="BI478" s="68"/>
      <c r="BM478" s="68"/>
      <c r="BN478" s="68"/>
      <c r="BO478" s="68"/>
      <c r="BP478" s="68"/>
      <c r="BQ478" s="68"/>
      <c r="BR478" s="68"/>
    </row>
    <row r="479" spans="11:70">
      <c r="K479" s="69"/>
      <c r="L479" s="68"/>
      <c r="M479" s="68"/>
      <c r="N479" s="68"/>
      <c r="O479" s="68"/>
      <c r="P479" s="68"/>
      <c r="T479" s="68"/>
      <c r="U479" s="68"/>
      <c r="V479" s="68"/>
      <c r="W479" s="68"/>
      <c r="X479" s="68"/>
      <c r="Y479" s="68"/>
      <c r="AC479" s="68"/>
      <c r="AD479" s="68"/>
      <c r="AE479" s="68"/>
      <c r="AF479" s="68"/>
      <c r="AG479" s="68"/>
      <c r="AH479" s="68"/>
      <c r="AL479" s="68"/>
      <c r="AM479" s="68"/>
      <c r="AN479" s="68"/>
      <c r="AO479" s="68"/>
      <c r="AP479" s="68"/>
      <c r="AQ479" s="68"/>
      <c r="AU479" s="68"/>
      <c r="AV479" s="68"/>
      <c r="AW479" s="68"/>
      <c r="AX479" s="68"/>
      <c r="AY479" s="68"/>
      <c r="AZ479" s="68"/>
      <c r="BD479" s="68"/>
      <c r="BE479" s="68"/>
      <c r="BF479" s="68"/>
      <c r="BG479" s="68"/>
      <c r="BH479" s="68"/>
      <c r="BI479" s="68"/>
      <c r="BM479" s="68"/>
      <c r="BN479" s="68"/>
      <c r="BO479" s="68"/>
      <c r="BP479" s="68"/>
      <c r="BQ479" s="68"/>
      <c r="BR479" s="68"/>
    </row>
    <row r="480" spans="11:70">
      <c r="K480" s="68"/>
      <c r="L480" s="68"/>
      <c r="M480" s="68"/>
      <c r="N480" s="68"/>
      <c r="O480" s="68"/>
      <c r="P480" s="68"/>
      <c r="T480" s="68"/>
      <c r="U480" s="68"/>
      <c r="V480" s="68"/>
      <c r="W480" s="68"/>
      <c r="X480" s="68"/>
      <c r="Y480" s="68"/>
      <c r="AC480" s="68"/>
      <c r="AD480" s="68"/>
      <c r="AE480" s="68"/>
      <c r="AF480" s="68"/>
      <c r="AG480" s="68"/>
      <c r="AH480" s="68"/>
      <c r="AL480" s="68"/>
      <c r="AM480" s="68"/>
      <c r="AN480" s="68"/>
      <c r="AO480" s="68"/>
      <c r="AP480" s="68"/>
      <c r="AQ480" s="68"/>
      <c r="AU480" s="68"/>
      <c r="AV480" s="68"/>
      <c r="AW480" s="68"/>
      <c r="AX480" s="68"/>
      <c r="AY480" s="68"/>
      <c r="AZ480" s="68"/>
      <c r="BD480" s="68"/>
      <c r="BE480" s="68"/>
      <c r="BF480" s="68"/>
      <c r="BG480" s="68"/>
      <c r="BH480" s="68"/>
      <c r="BI480" s="68"/>
      <c r="BM480" s="68"/>
      <c r="BN480" s="68"/>
      <c r="BO480" s="68"/>
      <c r="BP480" s="68"/>
      <c r="BQ480" s="68"/>
      <c r="BR480" s="68"/>
    </row>
    <row r="481" spans="11:70">
      <c r="K481" s="68"/>
      <c r="L481" s="68"/>
      <c r="M481" s="68"/>
      <c r="N481" s="68"/>
      <c r="O481" s="68"/>
      <c r="P481" s="68"/>
      <c r="T481" s="68"/>
      <c r="U481" s="68"/>
      <c r="V481" s="68"/>
      <c r="W481" s="68"/>
      <c r="X481" s="68"/>
      <c r="Y481" s="68"/>
      <c r="AC481" s="68"/>
      <c r="AD481" s="68"/>
      <c r="AE481" s="68"/>
      <c r="AF481" s="68"/>
      <c r="AG481" s="68"/>
      <c r="AH481" s="68"/>
      <c r="AL481" s="68"/>
      <c r="AM481" s="68"/>
      <c r="AN481" s="68"/>
      <c r="AO481" s="68"/>
      <c r="AP481" s="68"/>
      <c r="AQ481" s="68"/>
      <c r="AU481" s="68"/>
      <c r="AV481" s="68"/>
      <c r="AW481" s="68"/>
      <c r="AX481" s="68"/>
      <c r="AY481" s="68"/>
      <c r="AZ481" s="68"/>
      <c r="BD481" s="68"/>
      <c r="BE481" s="68"/>
      <c r="BF481" s="68"/>
      <c r="BG481" s="68"/>
      <c r="BH481" s="68"/>
      <c r="BI481" s="68"/>
      <c r="BM481" s="68"/>
      <c r="BN481" s="68"/>
      <c r="BO481" s="68"/>
      <c r="BP481" s="68"/>
      <c r="BQ481" s="68"/>
      <c r="BR481" s="68"/>
    </row>
    <row r="482" spans="11:70">
      <c r="K482" s="68"/>
      <c r="L482" s="68"/>
      <c r="M482" s="68"/>
      <c r="N482" s="68"/>
      <c r="O482" s="68"/>
      <c r="P482" s="68"/>
      <c r="T482" s="68"/>
      <c r="U482" s="68"/>
      <c r="V482" s="68"/>
      <c r="W482" s="68"/>
      <c r="X482" s="68"/>
      <c r="Y482" s="68"/>
      <c r="AC482" s="68"/>
      <c r="AD482" s="68"/>
      <c r="AE482" s="68"/>
      <c r="AF482" s="68"/>
      <c r="AG482" s="68"/>
      <c r="AH482" s="68"/>
      <c r="AL482" s="68"/>
      <c r="AM482" s="68"/>
      <c r="AN482" s="68"/>
      <c r="AO482" s="68"/>
      <c r="AP482" s="68"/>
      <c r="AQ482" s="68"/>
      <c r="AU482" s="68"/>
      <c r="AV482" s="68"/>
      <c r="AW482" s="68"/>
      <c r="AX482" s="68"/>
      <c r="AY482" s="68"/>
      <c r="AZ482" s="68"/>
      <c r="BD482" s="68"/>
      <c r="BE482" s="68"/>
      <c r="BF482" s="68"/>
      <c r="BG482" s="68"/>
      <c r="BH482" s="68"/>
      <c r="BI482" s="68"/>
      <c r="BM482" s="68"/>
      <c r="BN482" s="68"/>
      <c r="BO482" s="68"/>
      <c r="BP482" s="68"/>
      <c r="BQ482" s="68"/>
      <c r="BR482" s="68"/>
    </row>
    <row r="483" spans="11:70">
      <c r="K483" s="69"/>
      <c r="L483" s="68"/>
      <c r="M483" s="68"/>
      <c r="N483" s="68"/>
      <c r="O483" s="68"/>
      <c r="P483" s="68"/>
      <c r="T483" s="68"/>
      <c r="U483" s="68"/>
      <c r="V483" s="68"/>
      <c r="W483" s="68"/>
      <c r="X483" s="68"/>
      <c r="Y483" s="68"/>
      <c r="AC483" s="68"/>
      <c r="AD483" s="68"/>
      <c r="AE483" s="68"/>
      <c r="AF483" s="68"/>
      <c r="AG483" s="68"/>
      <c r="AH483" s="68"/>
      <c r="AL483" s="68"/>
      <c r="AM483" s="68"/>
      <c r="AN483" s="68"/>
      <c r="AO483" s="68"/>
      <c r="AP483" s="68"/>
      <c r="AQ483" s="68"/>
      <c r="AU483" s="68"/>
      <c r="AV483" s="68"/>
      <c r="AW483" s="68"/>
      <c r="AX483" s="68"/>
      <c r="AY483" s="68"/>
      <c r="AZ483" s="68"/>
      <c r="BD483" s="68"/>
      <c r="BE483" s="68"/>
      <c r="BF483" s="68"/>
      <c r="BG483" s="68"/>
      <c r="BH483" s="68"/>
      <c r="BI483" s="68"/>
      <c r="BM483" s="68"/>
      <c r="BN483" s="68"/>
      <c r="BO483" s="68"/>
      <c r="BP483" s="68"/>
      <c r="BQ483" s="68"/>
      <c r="BR483" s="68"/>
    </row>
    <row r="484" spans="11:70">
      <c r="K484" s="68"/>
      <c r="L484" s="68"/>
      <c r="M484" s="68"/>
      <c r="N484" s="68"/>
      <c r="O484" s="68"/>
      <c r="P484" s="68"/>
      <c r="T484" s="68"/>
      <c r="U484" s="68"/>
      <c r="V484" s="68"/>
      <c r="W484" s="68"/>
      <c r="X484" s="68"/>
      <c r="Y484" s="68"/>
      <c r="AC484" s="68"/>
      <c r="AD484" s="68"/>
      <c r="AE484" s="68"/>
      <c r="AF484" s="68"/>
      <c r="AG484" s="68"/>
      <c r="AH484" s="68"/>
      <c r="AL484" s="68"/>
      <c r="AM484" s="68"/>
      <c r="AN484" s="68"/>
      <c r="AO484" s="68"/>
      <c r="AP484" s="68"/>
      <c r="AQ484" s="68"/>
      <c r="AU484" s="68"/>
      <c r="AV484" s="68"/>
      <c r="AW484" s="68"/>
      <c r="AX484" s="68"/>
      <c r="AY484" s="68"/>
      <c r="AZ484" s="68"/>
      <c r="BD484" s="68"/>
      <c r="BE484" s="68"/>
      <c r="BF484" s="68"/>
      <c r="BG484" s="68"/>
      <c r="BH484" s="68"/>
      <c r="BI484" s="68"/>
      <c r="BM484" s="68"/>
      <c r="BN484" s="68"/>
      <c r="BO484" s="68"/>
      <c r="BP484" s="68"/>
      <c r="BQ484" s="68"/>
      <c r="BR484" s="68"/>
    </row>
    <row r="485" spans="11:70">
      <c r="K485" s="68"/>
      <c r="L485" s="68"/>
      <c r="M485" s="68"/>
      <c r="N485" s="68"/>
      <c r="O485" s="68"/>
      <c r="P485" s="68"/>
      <c r="T485" s="68"/>
      <c r="U485" s="68"/>
      <c r="V485" s="68"/>
      <c r="W485" s="68"/>
      <c r="X485" s="68"/>
      <c r="Y485" s="68"/>
      <c r="AC485" s="68"/>
      <c r="AD485" s="68"/>
      <c r="AE485" s="68"/>
      <c r="AF485" s="68"/>
      <c r="AG485" s="68"/>
      <c r="AH485" s="68"/>
      <c r="AL485" s="68"/>
      <c r="AM485" s="68"/>
      <c r="AN485" s="68"/>
      <c r="AO485" s="68"/>
      <c r="AP485" s="68"/>
      <c r="AQ485" s="68"/>
      <c r="AU485" s="68"/>
      <c r="AV485" s="68"/>
      <c r="AW485" s="68"/>
      <c r="AX485" s="68"/>
      <c r="AY485" s="68"/>
      <c r="AZ485" s="68"/>
      <c r="BD485" s="68"/>
      <c r="BE485" s="68"/>
      <c r="BF485" s="68"/>
      <c r="BG485" s="68"/>
      <c r="BH485" s="68"/>
      <c r="BI485" s="68"/>
      <c r="BM485" s="68"/>
      <c r="BN485" s="68"/>
      <c r="BO485" s="68"/>
      <c r="BP485" s="68"/>
      <c r="BQ485" s="68"/>
      <c r="BR485" s="68"/>
    </row>
    <row r="486" spans="11:70">
      <c r="K486" s="68"/>
      <c r="L486" s="68"/>
      <c r="M486" s="68"/>
      <c r="N486" s="68"/>
      <c r="O486" s="68"/>
      <c r="P486" s="68"/>
      <c r="T486" s="68"/>
      <c r="U486" s="68"/>
      <c r="V486" s="68"/>
      <c r="W486" s="68"/>
      <c r="X486" s="68"/>
      <c r="Y486" s="68"/>
      <c r="AC486" s="68"/>
      <c r="AD486" s="68"/>
      <c r="AE486" s="68"/>
      <c r="AF486" s="68"/>
      <c r="AG486" s="68"/>
      <c r="AH486" s="68"/>
      <c r="AL486" s="68"/>
      <c r="AM486" s="68"/>
      <c r="AN486" s="68"/>
      <c r="AO486" s="68"/>
      <c r="AP486" s="68"/>
      <c r="AQ486" s="68"/>
      <c r="AU486" s="68"/>
      <c r="AV486" s="68"/>
      <c r="AW486" s="68"/>
      <c r="AX486" s="68"/>
      <c r="AY486" s="68"/>
      <c r="AZ486" s="68"/>
      <c r="BD486" s="68"/>
      <c r="BE486" s="68"/>
      <c r="BF486" s="68"/>
      <c r="BG486" s="68"/>
      <c r="BH486" s="68"/>
      <c r="BI486" s="68"/>
      <c r="BM486" s="68"/>
      <c r="BN486" s="68"/>
      <c r="BO486" s="68"/>
      <c r="BP486" s="68"/>
      <c r="BQ486" s="68"/>
      <c r="BR486" s="68"/>
    </row>
    <row r="487" spans="11:70">
      <c r="K487" s="69"/>
      <c r="L487" s="68"/>
      <c r="M487" s="68"/>
      <c r="N487" s="68"/>
      <c r="O487" s="68"/>
      <c r="P487" s="68"/>
      <c r="T487" s="68"/>
      <c r="U487" s="68"/>
      <c r="V487" s="68"/>
      <c r="W487" s="68"/>
      <c r="X487" s="68"/>
      <c r="Y487" s="68"/>
      <c r="AC487" s="68"/>
      <c r="AD487" s="68"/>
      <c r="AE487" s="68"/>
      <c r="AF487" s="68"/>
      <c r="AG487" s="68"/>
      <c r="AH487" s="68"/>
      <c r="AL487" s="68"/>
      <c r="AM487" s="68"/>
      <c r="AN487" s="68"/>
      <c r="AO487" s="68"/>
      <c r="AP487" s="68"/>
      <c r="AQ487" s="68"/>
      <c r="AU487" s="68"/>
      <c r="AV487" s="68"/>
      <c r="AW487" s="68"/>
      <c r="AX487" s="68"/>
      <c r="AY487" s="68"/>
      <c r="AZ487" s="68"/>
      <c r="BD487" s="68"/>
      <c r="BE487" s="68"/>
      <c r="BF487" s="68"/>
      <c r="BG487" s="68"/>
      <c r="BH487" s="68"/>
      <c r="BI487" s="68"/>
      <c r="BM487" s="68"/>
      <c r="BN487" s="68"/>
      <c r="BO487" s="68"/>
      <c r="BP487" s="68"/>
      <c r="BQ487" s="68"/>
      <c r="BR487" s="68"/>
    </row>
    <row r="488" spans="11:70">
      <c r="K488" s="68"/>
      <c r="L488" s="68"/>
      <c r="M488" s="68"/>
      <c r="N488" s="68"/>
      <c r="O488" s="68"/>
      <c r="P488" s="68"/>
      <c r="T488" s="68"/>
      <c r="U488" s="68"/>
      <c r="V488" s="68"/>
      <c r="W488" s="68"/>
      <c r="X488" s="68"/>
      <c r="Y488" s="68"/>
      <c r="AC488" s="68"/>
      <c r="AD488" s="68"/>
      <c r="AE488" s="68"/>
      <c r="AF488" s="68"/>
      <c r="AG488" s="68"/>
      <c r="AH488" s="68"/>
      <c r="AL488" s="68"/>
      <c r="AM488" s="68"/>
      <c r="AN488" s="68"/>
      <c r="AO488" s="68"/>
      <c r="AP488" s="68"/>
      <c r="AQ488" s="68"/>
      <c r="AU488" s="68"/>
      <c r="AV488" s="68"/>
      <c r="AW488" s="68"/>
      <c r="AX488" s="68"/>
      <c r="AY488" s="68"/>
      <c r="AZ488" s="68"/>
      <c r="BD488" s="68"/>
      <c r="BE488" s="68"/>
      <c r="BF488" s="68"/>
      <c r="BG488" s="68"/>
      <c r="BH488" s="68"/>
      <c r="BI488" s="68"/>
      <c r="BM488" s="68"/>
      <c r="BN488" s="68"/>
      <c r="BO488" s="68"/>
      <c r="BP488" s="68"/>
      <c r="BQ488" s="68"/>
      <c r="BR488" s="68"/>
    </row>
    <row r="489" spans="11:70">
      <c r="K489" s="68"/>
      <c r="L489" s="68"/>
      <c r="M489" s="68"/>
      <c r="N489" s="68"/>
      <c r="O489" s="68"/>
      <c r="P489" s="68"/>
      <c r="T489" s="68"/>
      <c r="U489" s="68"/>
      <c r="V489" s="68"/>
      <c r="W489" s="68"/>
      <c r="X489" s="68"/>
      <c r="Y489" s="68"/>
      <c r="AC489" s="68"/>
      <c r="AD489" s="68"/>
      <c r="AE489" s="68"/>
      <c r="AF489" s="68"/>
      <c r="AG489" s="68"/>
      <c r="AH489" s="68"/>
      <c r="AL489" s="68"/>
      <c r="AM489" s="68"/>
      <c r="AN489" s="68"/>
      <c r="AO489" s="68"/>
      <c r="AP489" s="68"/>
      <c r="AQ489" s="68"/>
      <c r="AU489" s="68"/>
      <c r="AV489" s="68"/>
      <c r="AW489" s="68"/>
      <c r="AX489" s="68"/>
      <c r="AY489" s="68"/>
      <c r="AZ489" s="68"/>
      <c r="BD489" s="68"/>
      <c r="BE489" s="68"/>
      <c r="BF489" s="68"/>
      <c r="BG489" s="68"/>
      <c r="BH489" s="68"/>
      <c r="BI489" s="68"/>
      <c r="BM489" s="68"/>
      <c r="BN489" s="68"/>
      <c r="BO489" s="68"/>
      <c r="BP489" s="68"/>
      <c r="BQ489" s="68"/>
      <c r="BR489" s="68"/>
    </row>
    <row r="490" spans="11:70">
      <c r="K490" s="68"/>
      <c r="L490" s="68"/>
      <c r="M490" s="68"/>
      <c r="N490" s="68"/>
      <c r="O490" s="68"/>
      <c r="P490" s="68"/>
      <c r="T490" s="68"/>
      <c r="U490" s="68"/>
      <c r="V490" s="68"/>
      <c r="W490" s="68"/>
      <c r="X490" s="68"/>
      <c r="Y490" s="68"/>
      <c r="AC490" s="68"/>
      <c r="AD490" s="68"/>
      <c r="AE490" s="68"/>
      <c r="AF490" s="68"/>
      <c r="AG490" s="68"/>
      <c r="AH490" s="68"/>
      <c r="AL490" s="68"/>
      <c r="AM490" s="68"/>
      <c r="AN490" s="68"/>
      <c r="AO490" s="68"/>
      <c r="AP490" s="68"/>
      <c r="AQ490" s="68"/>
      <c r="AU490" s="68"/>
      <c r="AV490" s="68"/>
      <c r="AW490" s="68"/>
      <c r="AX490" s="68"/>
      <c r="AY490" s="68"/>
      <c r="AZ490" s="68"/>
      <c r="BD490" s="68"/>
      <c r="BE490" s="68"/>
      <c r="BF490" s="68"/>
      <c r="BG490" s="68"/>
      <c r="BH490" s="68"/>
      <c r="BI490" s="68"/>
      <c r="BM490" s="68"/>
      <c r="BN490" s="68"/>
      <c r="BO490" s="68"/>
      <c r="BP490" s="68"/>
      <c r="BQ490" s="68"/>
      <c r="BR490" s="68"/>
    </row>
    <row r="491" spans="11:70">
      <c r="K491" s="69"/>
      <c r="L491" s="68"/>
      <c r="M491" s="68"/>
      <c r="N491" s="68"/>
      <c r="O491" s="68"/>
      <c r="P491" s="68"/>
      <c r="T491" s="68"/>
      <c r="U491" s="68"/>
      <c r="V491" s="68"/>
      <c r="W491" s="68"/>
      <c r="X491" s="68"/>
      <c r="Y491" s="68"/>
      <c r="AC491" s="68"/>
      <c r="AD491" s="68"/>
      <c r="AE491" s="68"/>
      <c r="AF491" s="68"/>
      <c r="AG491" s="68"/>
      <c r="AH491" s="68"/>
      <c r="AL491" s="68"/>
      <c r="AM491" s="68"/>
      <c r="AN491" s="68"/>
      <c r="AO491" s="68"/>
      <c r="AP491" s="68"/>
      <c r="AQ491" s="68"/>
      <c r="AU491" s="68"/>
      <c r="AV491" s="68"/>
      <c r="AW491" s="68"/>
      <c r="AX491" s="68"/>
      <c r="AY491" s="68"/>
      <c r="AZ491" s="68"/>
      <c r="BD491" s="68"/>
      <c r="BE491" s="68"/>
      <c r="BF491" s="68"/>
      <c r="BG491" s="68"/>
      <c r="BH491" s="68"/>
      <c r="BI491" s="68"/>
      <c r="BM491" s="68"/>
      <c r="BN491" s="68"/>
      <c r="BO491" s="68"/>
      <c r="BP491" s="68"/>
      <c r="BQ491" s="68"/>
      <c r="BR491" s="68"/>
    </row>
    <row r="492" spans="11:70">
      <c r="K492" s="68"/>
      <c r="L492" s="68"/>
      <c r="M492" s="68"/>
      <c r="N492" s="68"/>
      <c r="O492" s="68"/>
      <c r="P492" s="68"/>
      <c r="T492" s="68"/>
      <c r="U492" s="68"/>
      <c r="V492" s="68"/>
      <c r="W492" s="68"/>
      <c r="X492" s="68"/>
      <c r="Y492" s="68"/>
      <c r="AC492" s="68"/>
      <c r="AD492" s="68"/>
      <c r="AE492" s="68"/>
      <c r="AF492" s="68"/>
      <c r="AG492" s="68"/>
      <c r="AH492" s="68"/>
      <c r="AL492" s="68"/>
      <c r="AM492" s="68"/>
      <c r="AN492" s="68"/>
      <c r="AO492" s="68"/>
      <c r="AP492" s="68"/>
      <c r="AQ492" s="68"/>
      <c r="AU492" s="68"/>
      <c r="AV492" s="68"/>
      <c r="AW492" s="68"/>
      <c r="AX492" s="68"/>
      <c r="AY492" s="68"/>
      <c r="AZ492" s="68"/>
      <c r="BD492" s="68"/>
      <c r="BE492" s="68"/>
      <c r="BF492" s="68"/>
      <c r="BG492" s="68"/>
      <c r="BH492" s="68"/>
      <c r="BI492" s="68"/>
      <c r="BM492" s="68"/>
      <c r="BN492" s="68"/>
      <c r="BO492" s="68"/>
      <c r="BP492" s="68"/>
      <c r="BQ492" s="68"/>
      <c r="BR492" s="68"/>
    </row>
    <row r="493" spans="11:70">
      <c r="K493" s="68"/>
      <c r="L493" s="68"/>
      <c r="M493" s="68"/>
      <c r="N493" s="68"/>
      <c r="O493" s="68"/>
      <c r="P493" s="68"/>
      <c r="T493" s="68"/>
      <c r="U493" s="68"/>
      <c r="V493" s="68"/>
      <c r="W493" s="68"/>
      <c r="X493" s="68"/>
      <c r="Y493" s="68"/>
      <c r="AC493" s="68"/>
      <c r="AD493" s="68"/>
      <c r="AE493" s="68"/>
      <c r="AF493" s="68"/>
      <c r="AG493" s="68"/>
      <c r="AH493" s="68"/>
      <c r="AL493" s="68"/>
      <c r="AM493" s="68"/>
      <c r="AN493" s="68"/>
      <c r="AO493" s="68"/>
      <c r="AP493" s="68"/>
      <c r="AQ493" s="68"/>
      <c r="AU493" s="68"/>
      <c r="AV493" s="68"/>
      <c r="AW493" s="68"/>
      <c r="AX493" s="68"/>
      <c r="AY493" s="68"/>
      <c r="AZ493" s="68"/>
      <c r="BD493" s="68"/>
      <c r="BE493" s="68"/>
      <c r="BF493" s="68"/>
      <c r="BG493" s="68"/>
      <c r="BH493" s="68"/>
      <c r="BI493" s="68"/>
      <c r="BM493" s="68"/>
      <c r="BN493" s="68"/>
      <c r="BO493" s="68"/>
      <c r="BP493" s="68"/>
      <c r="BQ493" s="68"/>
      <c r="BR493" s="68"/>
    </row>
    <row r="494" spans="11:70">
      <c r="K494" s="68"/>
      <c r="L494" s="68"/>
      <c r="M494" s="68"/>
      <c r="N494" s="68"/>
      <c r="O494" s="68"/>
      <c r="P494" s="68"/>
      <c r="T494" s="68"/>
      <c r="U494" s="68"/>
      <c r="V494" s="68"/>
      <c r="W494" s="68"/>
      <c r="X494" s="68"/>
      <c r="Y494" s="68"/>
      <c r="AC494" s="68"/>
      <c r="AD494" s="68"/>
      <c r="AE494" s="68"/>
      <c r="AF494" s="68"/>
      <c r="AG494" s="68"/>
      <c r="AH494" s="68"/>
      <c r="AL494" s="68"/>
      <c r="AM494" s="68"/>
      <c r="AN494" s="68"/>
      <c r="AO494" s="68"/>
      <c r="AP494" s="68"/>
      <c r="AQ494" s="68"/>
      <c r="AU494" s="68"/>
      <c r="AV494" s="68"/>
      <c r="AW494" s="68"/>
      <c r="AX494" s="68"/>
      <c r="AY494" s="68"/>
      <c r="AZ494" s="68"/>
      <c r="BD494" s="68"/>
      <c r="BE494" s="68"/>
      <c r="BF494" s="68"/>
      <c r="BG494" s="68"/>
      <c r="BH494" s="68"/>
      <c r="BI494" s="68"/>
      <c r="BM494" s="68"/>
      <c r="BN494" s="68"/>
      <c r="BO494" s="68"/>
      <c r="BP494" s="68"/>
      <c r="BQ494" s="68"/>
      <c r="BR494" s="68"/>
    </row>
    <row r="495" spans="11:70">
      <c r="K495" s="69"/>
      <c r="L495" s="68"/>
      <c r="M495" s="68"/>
      <c r="N495" s="68"/>
      <c r="O495" s="68"/>
      <c r="P495" s="68"/>
      <c r="T495" s="68"/>
      <c r="U495" s="68"/>
      <c r="V495" s="68"/>
      <c r="W495" s="68"/>
      <c r="X495" s="68"/>
      <c r="Y495" s="68"/>
      <c r="AC495" s="68"/>
      <c r="AD495" s="68"/>
      <c r="AE495" s="68"/>
      <c r="AF495" s="68"/>
      <c r="AG495" s="68"/>
      <c r="AH495" s="68"/>
      <c r="AL495" s="68"/>
      <c r="AM495" s="68"/>
      <c r="AN495" s="68"/>
      <c r="AO495" s="68"/>
      <c r="AP495" s="68"/>
      <c r="AQ495" s="68"/>
      <c r="AU495" s="68"/>
      <c r="AV495" s="68"/>
      <c r="AW495" s="68"/>
      <c r="AX495" s="68"/>
      <c r="AY495" s="68"/>
      <c r="AZ495" s="68"/>
      <c r="BD495" s="68"/>
      <c r="BE495" s="68"/>
      <c r="BF495" s="68"/>
      <c r="BG495" s="68"/>
      <c r="BH495" s="68"/>
      <c r="BI495" s="68"/>
      <c r="BM495" s="68"/>
      <c r="BN495" s="68"/>
      <c r="BO495" s="68"/>
      <c r="BP495" s="68"/>
      <c r="BQ495" s="68"/>
      <c r="BR495" s="68"/>
    </row>
    <row r="496" spans="11:70">
      <c r="K496" s="68"/>
      <c r="L496" s="68"/>
      <c r="M496" s="68"/>
      <c r="N496" s="68"/>
      <c r="O496" s="68"/>
      <c r="P496" s="68"/>
      <c r="T496" s="68"/>
      <c r="U496" s="68"/>
      <c r="V496" s="68"/>
      <c r="W496" s="68"/>
      <c r="X496" s="68"/>
      <c r="Y496" s="68"/>
      <c r="AC496" s="68"/>
      <c r="AD496" s="68"/>
      <c r="AE496" s="68"/>
      <c r="AF496" s="68"/>
      <c r="AG496" s="68"/>
      <c r="AH496" s="68"/>
      <c r="AL496" s="68"/>
      <c r="AM496" s="68"/>
      <c r="AN496" s="68"/>
      <c r="AO496" s="68"/>
      <c r="AP496" s="68"/>
      <c r="AQ496" s="68"/>
      <c r="AU496" s="68"/>
      <c r="AV496" s="68"/>
      <c r="AW496" s="68"/>
      <c r="AX496" s="68"/>
      <c r="AY496" s="68"/>
      <c r="AZ496" s="68"/>
      <c r="BD496" s="68"/>
      <c r="BE496" s="68"/>
      <c r="BF496" s="68"/>
      <c r="BG496" s="68"/>
      <c r="BH496" s="68"/>
      <c r="BI496" s="68"/>
      <c r="BM496" s="68"/>
      <c r="BN496" s="68"/>
      <c r="BO496" s="68"/>
      <c r="BP496" s="68"/>
      <c r="BQ496" s="68"/>
      <c r="BR496" s="68"/>
    </row>
    <row r="497" spans="11:70">
      <c r="K497" s="68"/>
      <c r="L497" s="68"/>
      <c r="M497" s="68"/>
      <c r="N497" s="68"/>
      <c r="O497" s="68"/>
      <c r="P497" s="68"/>
      <c r="T497" s="68"/>
      <c r="U497" s="68"/>
      <c r="V497" s="68"/>
      <c r="W497" s="68"/>
      <c r="X497" s="68"/>
      <c r="Y497" s="68"/>
      <c r="AC497" s="68"/>
      <c r="AD497" s="68"/>
      <c r="AE497" s="68"/>
      <c r="AF497" s="68"/>
      <c r="AG497" s="68"/>
      <c r="AH497" s="68"/>
      <c r="AL497" s="68"/>
      <c r="AM497" s="68"/>
      <c r="AN497" s="68"/>
      <c r="AO497" s="68"/>
      <c r="AP497" s="68"/>
      <c r="AQ497" s="68"/>
      <c r="AU497" s="68"/>
      <c r="AV497" s="68"/>
      <c r="AW497" s="68"/>
      <c r="AX497" s="68"/>
      <c r="AY497" s="68"/>
      <c r="AZ497" s="68"/>
      <c r="BD497" s="68"/>
      <c r="BE497" s="68"/>
      <c r="BF497" s="68"/>
      <c r="BG497" s="68"/>
      <c r="BH497" s="68"/>
      <c r="BI497" s="68"/>
      <c r="BM497" s="68"/>
      <c r="BN497" s="68"/>
      <c r="BO497" s="68"/>
      <c r="BP497" s="68"/>
      <c r="BQ497" s="68"/>
      <c r="BR497" s="68"/>
    </row>
    <row r="498" spans="11:70">
      <c r="K498" s="68"/>
      <c r="L498" s="68"/>
      <c r="M498" s="68"/>
      <c r="N498" s="68"/>
      <c r="O498" s="68"/>
      <c r="P498" s="68"/>
      <c r="T498" s="68"/>
      <c r="U498" s="68"/>
      <c r="V498" s="68"/>
      <c r="W498" s="68"/>
      <c r="X498" s="68"/>
      <c r="Y498" s="68"/>
      <c r="AC498" s="68"/>
      <c r="AD498" s="68"/>
      <c r="AE498" s="68"/>
      <c r="AF498" s="68"/>
      <c r="AG498" s="68"/>
      <c r="AH498" s="68"/>
      <c r="AL498" s="68"/>
      <c r="AM498" s="68"/>
      <c r="AN498" s="68"/>
      <c r="AO498" s="68"/>
      <c r="AP498" s="68"/>
      <c r="AQ498" s="68"/>
      <c r="AU498" s="68"/>
      <c r="AV498" s="68"/>
      <c r="AW498" s="68"/>
      <c r="AX498" s="68"/>
      <c r="AY498" s="68"/>
      <c r="AZ498" s="68"/>
      <c r="BD498" s="68"/>
      <c r="BE498" s="68"/>
      <c r="BF498" s="68"/>
      <c r="BG498" s="68"/>
      <c r="BH498" s="68"/>
      <c r="BI498" s="68"/>
      <c r="BM498" s="68"/>
      <c r="BN498" s="68"/>
      <c r="BO498" s="68"/>
      <c r="BP498" s="68"/>
      <c r="BQ498" s="68"/>
      <c r="BR498" s="68"/>
    </row>
    <row r="499" spans="11:70">
      <c r="K499" s="69"/>
      <c r="L499" s="68"/>
      <c r="M499" s="68"/>
      <c r="N499" s="68"/>
      <c r="O499" s="68"/>
      <c r="P499" s="68"/>
      <c r="T499" s="68"/>
      <c r="U499" s="68"/>
      <c r="V499" s="68"/>
      <c r="W499" s="68"/>
      <c r="X499" s="68"/>
      <c r="Y499" s="68"/>
      <c r="AC499" s="68"/>
      <c r="AD499" s="68"/>
      <c r="AE499" s="68"/>
      <c r="AF499" s="68"/>
      <c r="AG499" s="68"/>
      <c r="AH499" s="68"/>
      <c r="AL499" s="68"/>
      <c r="AM499" s="68"/>
      <c r="AN499" s="68"/>
      <c r="AO499" s="68"/>
      <c r="AP499" s="68"/>
      <c r="AQ499" s="68"/>
      <c r="AU499" s="68"/>
      <c r="AV499" s="68"/>
      <c r="AW499" s="68"/>
      <c r="AX499" s="68"/>
      <c r="AY499" s="68"/>
      <c r="AZ499" s="68"/>
      <c r="BD499" s="68"/>
      <c r="BE499" s="68"/>
      <c r="BF499" s="68"/>
      <c r="BG499" s="68"/>
      <c r="BH499" s="68"/>
      <c r="BI499" s="68"/>
      <c r="BM499" s="68"/>
      <c r="BN499" s="68"/>
      <c r="BO499" s="68"/>
      <c r="BP499" s="68"/>
      <c r="BQ499" s="68"/>
      <c r="BR499" s="68"/>
    </row>
    <row r="500" spans="11:70">
      <c r="K500" s="68"/>
      <c r="L500" s="68"/>
      <c r="M500" s="68"/>
      <c r="N500" s="68"/>
      <c r="O500" s="68"/>
      <c r="P500" s="68"/>
      <c r="T500" s="68"/>
      <c r="U500" s="68"/>
      <c r="V500" s="68"/>
      <c r="W500" s="68"/>
      <c r="X500" s="68"/>
      <c r="Y500" s="68"/>
      <c r="AC500" s="68"/>
      <c r="AD500" s="68"/>
      <c r="AE500" s="68"/>
      <c r="AF500" s="68"/>
      <c r="AG500" s="68"/>
      <c r="AH500" s="68"/>
      <c r="AL500" s="68"/>
      <c r="AM500" s="68"/>
      <c r="AN500" s="68"/>
      <c r="AO500" s="68"/>
      <c r="AP500" s="68"/>
      <c r="AQ500" s="68"/>
      <c r="AU500" s="68"/>
      <c r="AV500" s="68"/>
      <c r="AW500" s="68"/>
      <c r="AX500" s="68"/>
      <c r="AY500" s="68"/>
      <c r="AZ500" s="68"/>
      <c r="BD500" s="68"/>
      <c r="BE500" s="68"/>
      <c r="BF500" s="68"/>
      <c r="BG500" s="68"/>
      <c r="BH500" s="68"/>
      <c r="BI500" s="68"/>
      <c r="BM500" s="68"/>
      <c r="BN500" s="68"/>
      <c r="BO500" s="68"/>
      <c r="BP500" s="68"/>
      <c r="BQ500" s="68"/>
      <c r="BR500" s="68"/>
    </row>
    <row r="501" spans="11:70">
      <c r="K501" s="68"/>
      <c r="L501" s="68"/>
      <c r="M501" s="68"/>
      <c r="N501" s="68"/>
      <c r="O501" s="68"/>
      <c r="P501" s="68"/>
      <c r="T501" s="68"/>
      <c r="U501" s="68"/>
      <c r="V501" s="68"/>
      <c r="W501" s="68"/>
      <c r="X501" s="68"/>
      <c r="Y501" s="68"/>
      <c r="AC501" s="68"/>
      <c r="AD501" s="68"/>
      <c r="AE501" s="68"/>
      <c r="AF501" s="68"/>
      <c r="AG501" s="68"/>
      <c r="AH501" s="68"/>
      <c r="AL501" s="68"/>
      <c r="AM501" s="68"/>
      <c r="AN501" s="68"/>
      <c r="AO501" s="68"/>
      <c r="AP501" s="68"/>
      <c r="AQ501" s="68"/>
      <c r="AU501" s="68"/>
      <c r="AV501" s="68"/>
      <c r="AW501" s="68"/>
      <c r="AX501" s="68"/>
      <c r="AY501" s="68"/>
      <c r="AZ501" s="68"/>
      <c r="BD501" s="68"/>
      <c r="BE501" s="68"/>
      <c r="BF501" s="68"/>
      <c r="BG501" s="68"/>
      <c r="BH501" s="68"/>
      <c r="BI501" s="68"/>
      <c r="BM501" s="68"/>
      <c r="BN501" s="68"/>
      <c r="BO501" s="68"/>
      <c r="BP501" s="68"/>
      <c r="BQ501" s="68"/>
      <c r="BR501" s="68"/>
    </row>
    <row r="502" spans="11:70">
      <c r="K502" s="68"/>
      <c r="L502" s="68"/>
      <c r="M502" s="68"/>
      <c r="N502" s="68"/>
      <c r="O502" s="68"/>
      <c r="P502" s="68"/>
      <c r="T502" s="68"/>
      <c r="U502" s="68"/>
      <c r="V502" s="68"/>
      <c r="W502" s="68"/>
      <c r="X502" s="68"/>
      <c r="Y502" s="68"/>
      <c r="AC502" s="68"/>
      <c r="AD502" s="68"/>
      <c r="AE502" s="68"/>
      <c r="AF502" s="68"/>
      <c r="AG502" s="68"/>
      <c r="AH502" s="68"/>
      <c r="AL502" s="68"/>
      <c r="AM502" s="68"/>
      <c r="AN502" s="68"/>
      <c r="AO502" s="68"/>
      <c r="AP502" s="68"/>
      <c r="AQ502" s="68"/>
      <c r="AU502" s="68"/>
      <c r="AV502" s="68"/>
      <c r="AW502" s="68"/>
      <c r="AX502" s="68"/>
      <c r="AY502" s="68"/>
      <c r="AZ502" s="68"/>
      <c r="BD502" s="68"/>
      <c r="BE502" s="68"/>
      <c r="BF502" s="68"/>
      <c r="BG502" s="68"/>
      <c r="BH502" s="68"/>
      <c r="BI502" s="68"/>
      <c r="BM502" s="68"/>
      <c r="BN502" s="68"/>
      <c r="BO502" s="68"/>
      <c r="BP502" s="68"/>
      <c r="BQ502" s="68"/>
      <c r="BR502" s="68"/>
    </row>
    <row r="503" spans="11:70">
      <c r="K503" s="69"/>
      <c r="L503" s="68"/>
      <c r="M503" s="68"/>
      <c r="N503" s="68"/>
      <c r="O503" s="68"/>
      <c r="P503" s="68"/>
      <c r="T503" s="68"/>
      <c r="U503" s="68"/>
      <c r="V503" s="68"/>
      <c r="W503" s="68"/>
      <c r="X503" s="68"/>
      <c r="Y503" s="68"/>
      <c r="AC503" s="68"/>
      <c r="AD503" s="68"/>
      <c r="AE503" s="68"/>
      <c r="AF503" s="68"/>
      <c r="AG503" s="68"/>
      <c r="AH503" s="68"/>
      <c r="AL503" s="68"/>
      <c r="AM503" s="68"/>
      <c r="AN503" s="68"/>
      <c r="AO503" s="68"/>
      <c r="AP503" s="68"/>
      <c r="AQ503" s="68"/>
      <c r="AU503" s="68"/>
      <c r="AV503" s="68"/>
      <c r="AW503" s="68"/>
      <c r="AX503" s="68"/>
      <c r="AY503" s="68"/>
      <c r="AZ503" s="68"/>
      <c r="BD503" s="68"/>
      <c r="BE503" s="68"/>
      <c r="BF503" s="68"/>
      <c r="BG503" s="68"/>
      <c r="BH503" s="68"/>
      <c r="BI503" s="68"/>
      <c r="BM503" s="68"/>
      <c r="BN503" s="68"/>
      <c r="BO503" s="68"/>
      <c r="BP503" s="68"/>
      <c r="BQ503" s="68"/>
      <c r="BR503" s="68"/>
    </row>
    <row r="504" spans="11:70">
      <c r="K504" s="68"/>
      <c r="L504" s="68"/>
      <c r="M504" s="68"/>
      <c r="N504" s="68"/>
      <c r="O504" s="68"/>
      <c r="P504" s="68"/>
      <c r="T504" s="68"/>
      <c r="U504" s="68"/>
      <c r="V504" s="68"/>
      <c r="W504" s="68"/>
      <c r="X504" s="68"/>
      <c r="Y504" s="68"/>
      <c r="AC504" s="68"/>
      <c r="AD504" s="68"/>
      <c r="AE504" s="68"/>
      <c r="AF504" s="68"/>
      <c r="AG504" s="68"/>
      <c r="AH504" s="68"/>
      <c r="AL504" s="68"/>
      <c r="AM504" s="68"/>
      <c r="AN504" s="68"/>
      <c r="AO504" s="68"/>
      <c r="AP504" s="68"/>
      <c r="AQ504" s="68"/>
      <c r="AU504" s="68"/>
      <c r="AV504" s="68"/>
      <c r="AW504" s="68"/>
      <c r="AX504" s="68"/>
      <c r="AY504" s="68"/>
      <c r="AZ504" s="68"/>
      <c r="BD504" s="68"/>
      <c r="BE504" s="68"/>
      <c r="BF504" s="68"/>
      <c r="BG504" s="68"/>
      <c r="BH504" s="68"/>
      <c r="BI504" s="68"/>
      <c r="BM504" s="68"/>
      <c r="BN504" s="68"/>
      <c r="BO504" s="68"/>
      <c r="BP504" s="68"/>
      <c r="BQ504" s="68"/>
      <c r="BR504" s="68"/>
    </row>
    <row r="505" spans="11:70">
      <c r="K505" s="68"/>
      <c r="L505" s="68"/>
      <c r="M505" s="68"/>
      <c r="N505" s="68"/>
      <c r="O505" s="68"/>
      <c r="P505" s="68"/>
      <c r="T505" s="68"/>
      <c r="U505" s="68"/>
      <c r="V505" s="68"/>
      <c r="W505" s="68"/>
      <c r="X505" s="68"/>
      <c r="Y505" s="68"/>
      <c r="AC505" s="68"/>
      <c r="AD505" s="68"/>
      <c r="AE505" s="68"/>
      <c r="AF505" s="68"/>
      <c r="AG505" s="68"/>
      <c r="AH505" s="68"/>
      <c r="AL505" s="68"/>
      <c r="AM505" s="68"/>
      <c r="AN505" s="68"/>
      <c r="AO505" s="68"/>
      <c r="AP505" s="68"/>
      <c r="AQ505" s="68"/>
      <c r="AU505" s="68"/>
      <c r="AV505" s="68"/>
      <c r="AW505" s="68"/>
      <c r="AX505" s="68"/>
      <c r="AY505" s="68"/>
      <c r="AZ505" s="68"/>
      <c r="BD505" s="68"/>
      <c r="BE505" s="68"/>
      <c r="BF505" s="68"/>
      <c r="BG505" s="68"/>
      <c r="BH505" s="68"/>
      <c r="BI505" s="68"/>
      <c r="BM505" s="68"/>
      <c r="BN505" s="68"/>
      <c r="BO505" s="68"/>
      <c r="BP505" s="68"/>
      <c r="BQ505" s="68"/>
      <c r="BR505" s="68"/>
    </row>
    <row r="506" spans="11:70">
      <c r="K506" s="68"/>
      <c r="L506" s="68"/>
      <c r="M506" s="68"/>
      <c r="N506" s="68"/>
      <c r="O506" s="68"/>
      <c r="P506" s="68"/>
      <c r="T506" s="68"/>
      <c r="U506" s="68"/>
      <c r="V506" s="68"/>
      <c r="W506" s="68"/>
      <c r="X506" s="68"/>
      <c r="Y506" s="68"/>
      <c r="AC506" s="68"/>
      <c r="AD506" s="68"/>
      <c r="AE506" s="68"/>
      <c r="AF506" s="68"/>
      <c r="AG506" s="68"/>
      <c r="AH506" s="68"/>
      <c r="AL506" s="68"/>
      <c r="AM506" s="68"/>
      <c r="AN506" s="68"/>
      <c r="AO506" s="68"/>
      <c r="AP506" s="68"/>
      <c r="AQ506" s="68"/>
      <c r="AU506" s="68"/>
      <c r="AV506" s="68"/>
      <c r="AW506" s="68"/>
      <c r="AX506" s="68"/>
      <c r="AY506" s="68"/>
      <c r="AZ506" s="68"/>
      <c r="BD506" s="68"/>
      <c r="BE506" s="68"/>
      <c r="BF506" s="68"/>
      <c r="BG506" s="68"/>
      <c r="BH506" s="68"/>
      <c r="BI506" s="68"/>
      <c r="BM506" s="68"/>
      <c r="BN506" s="68"/>
      <c r="BO506" s="68"/>
      <c r="BP506" s="68"/>
      <c r="BQ506" s="68"/>
      <c r="BR506" s="68"/>
    </row>
    <row r="507" spans="11:70">
      <c r="K507" s="69"/>
      <c r="L507" s="68"/>
      <c r="M507" s="68"/>
      <c r="N507" s="68"/>
      <c r="O507" s="68"/>
      <c r="P507" s="68"/>
      <c r="T507" s="68"/>
      <c r="U507" s="68"/>
      <c r="V507" s="68"/>
      <c r="W507" s="68"/>
      <c r="X507" s="68"/>
      <c r="Y507" s="68"/>
      <c r="AC507" s="68"/>
      <c r="AD507" s="68"/>
      <c r="AE507" s="68"/>
      <c r="AF507" s="68"/>
      <c r="AG507" s="68"/>
      <c r="AH507" s="68"/>
      <c r="AL507" s="68"/>
      <c r="AM507" s="68"/>
      <c r="AN507" s="68"/>
      <c r="AO507" s="68"/>
      <c r="AP507" s="68"/>
      <c r="AQ507" s="68"/>
      <c r="AU507" s="68"/>
      <c r="AV507" s="68"/>
      <c r="AW507" s="68"/>
      <c r="AX507" s="68"/>
      <c r="AY507" s="68"/>
      <c r="AZ507" s="68"/>
      <c r="BD507" s="68"/>
      <c r="BE507" s="68"/>
      <c r="BF507" s="68"/>
      <c r="BG507" s="68"/>
      <c r="BH507" s="68"/>
      <c r="BI507" s="68"/>
      <c r="BM507" s="68"/>
      <c r="BN507" s="68"/>
      <c r="BO507" s="68"/>
      <c r="BP507" s="68"/>
      <c r="BQ507" s="68"/>
      <c r="BR507" s="68"/>
    </row>
    <row r="508" spans="11:70">
      <c r="K508" s="68"/>
      <c r="L508" s="68"/>
      <c r="M508" s="68"/>
      <c r="N508" s="68"/>
      <c r="O508" s="68"/>
      <c r="P508" s="68"/>
      <c r="T508" s="68"/>
      <c r="U508" s="68"/>
      <c r="V508" s="68"/>
      <c r="W508" s="68"/>
      <c r="X508" s="68"/>
      <c r="Y508" s="68"/>
      <c r="AC508" s="68"/>
      <c r="AD508" s="68"/>
      <c r="AE508" s="68"/>
      <c r="AF508" s="68"/>
      <c r="AG508" s="68"/>
      <c r="AH508" s="68"/>
      <c r="AL508" s="68"/>
      <c r="AM508" s="68"/>
      <c r="AN508" s="68"/>
      <c r="AO508" s="68"/>
      <c r="AP508" s="68"/>
      <c r="AQ508" s="68"/>
      <c r="AU508" s="68"/>
      <c r="AV508" s="68"/>
      <c r="AW508" s="68"/>
      <c r="AX508" s="68"/>
      <c r="AY508" s="68"/>
      <c r="AZ508" s="68"/>
      <c r="BD508" s="68"/>
      <c r="BE508" s="68"/>
      <c r="BF508" s="68"/>
      <c r="BG508" s="68"/>
      <c r="BH508" s="68"/>
      <c r="BI508" s="68"/>
      <c r="BM508" s="68"/>
      <c r="BN508" s="68"/>
      <c r="BO508" s="68"/>
      <c r="BP508" s="68"/>
      <c r="BQ508" s="68"/>
      <c r="BR508" s="68"/>
    </row>
    <row r="509" spans="11:70">
      <c r="K509" s="68"/>
      <c r="L509" s="68"/>
      <c r="M509" s="68"/>
      <c r="N509" s="68"/>
      <c r="O509" s="68"/>
      <c r="P509" s="68"/>
      <c r="T509" s="68"/>
      <c r="U509" s="68"/>
      <c r="V509" s="68"/>
      <c r="W509" s="68"/>
      <c r="X509" s="68"/>
      <c r="Y509" s="68"/>
      <c r="AC509" s="68"/>
      <c r="AD509" s="68"/>
      <c r="AE509" s="68"/>
      <c r="AF509" s="68"/>
      <c r="AG509" s="68"/>
      <c r="AH509" s="68"/>
      <c r="AL509" s="68"/>
      <c r="AM509" s="68"/>
      <c r="AN509" s="68"/>
      <c r="AO509" s="68"/>
      <c r="AP509" s="68"/>
      <c r="AQ509" s="68"/>
      <c r="AU509" s="68"/>
      <c r="AV509" s="68"/>
      <c r="AW509" s="68"/>
      <c r="AX509" s="68"/>
      <c r="AY509" s="68"/>
      <c r="AZ509" s="68"/>
      <c r="BD509" s="68"/>
      <c r="BE509" s="68"/>
      <c r="BF509" s="68"/>
      <c r="BG509" s="68"/>
      <c r="BH509" s="68"/>
      <c r="BI509" s="68"/>
      <c r="BM509" s="68"/>
      <c r="BN509" s="68"/>
      <c r="BO509" s="68"/>
      <c r="BP509" s="68"/>
      <c r="BQ509" s="68"/>
      <c r="BR509" s="68"/>
    </row>
    <row r="510" spans="11:70">
      <c r="K510" s="68"/>
      <c r="L510" s="68"/>
      <c r="M510" s="68"/>
      <c r="N510" s="68"/>
      <c r="O510" s="68"/>
      <c r="P510" s="68"/>
      <c r="T510" s="68"/>
      <c r="U510" s="68"/>
      <c r="V510" s="68"/>
      <c r="W510" s="68"/>
      <c r="X510" s="68"/>
      <c r="Y510" s="68"/>
      <c r="AC510" s="68"/>
      <c r="AD510" s="68"/>
      <c r="AE510" s="68"/>
      <c r="AF510" s="68"/>
      <c r="AG510" s="68"/>
      <c r="AH510" s="68"/>
      <c r="AL510" s="68"/>
      <c r="AM510" s="68"/>
      <c r="AN510" s="68"/>
      <c r="AO510" s="68"/>
      <c r="AP510" s="68"/>
      <c r="AQ510" s="68"/>
      <c r="AU510" s="68"/>
      <c r="AV510" s="68"/>
      <c r="AW510" s="68"/>
      <c r="AX510" s="68"/>
      <c r="AY510" s="68"/>
      <c r="AZ510" s="68"/>
      <c r="BD510" s="68"/>
      <c r="BE510" s="68"/>
      <c r="BF510" s="68"/>
      <c r="BG510" s="68"/>
      <c r="BH510" s="68"/>
      <c r="BI510" s="68"/>
      <c r="BM510" s="68"/>
      <c r="BN510" s="68"/>
      <c r="BO510" s="68"/>
      <c r="BP510" s="68"/>
      <c r="BQ510" s="68"/>
      <c r="BR510" s="68"/>
    </row>
    <row r="511" spans="11:70">
      <c r="K511" s="69"/>
      <c r="L511" s="68"/>
      <c r="M511" s="68"/>
      <c r="N511" s="68"/>
      <c r="O511" s="68"/>
      <c r="P511" s="68"/>
      <c r="T511" s="68"/>
      <c r="U511" s="68"/>
      <c r="V511" s="68"/>
      <c r="W511" s="68"/>
      <c r="X511" s="68"/>
      <c r="Y511" s="68"/>
      <c r="AC511" s="68"/>
      <c r="AD511" s="68"/>
      <c r="AE511" s="68"/>
      <c r="AF511" s="68"/>
      <c r="AG511" s="68"/>
      <c r="AH511" s="68"/>
      <c r="AL511" s="68"/>
      <c r="AM511" s="68"/>
      <c r="AN511" s="68"/>
      <c r="AO511" s="68"/>
      <c r="AP511" s="68"/>
      <c r="AQ511" s="68"/>
      <c r="AU511" s="68"/>
      <c r="AV511" s="68"/>
      <c r="AW511" s="68"/>
      <c r="AX511" s="68"/>
      <c r="AY511" s="68"/>
      <c r="AZ511" s="68"/>
      <c r="BD511" s="68"/>
      <c r="BE511" s="68"/>
      <c r="BF511" s="68"/>
      <c r="BG511" s="68"/>
      <c r="BH511" s="68"/>
      <c r="BI511" s="68"/>
      <c r="BM511" s="68"/>
      <c r="BN511" s="68"/>
      <c r="BO511" s="68"/>
      <c r="BP511" s="68"/>
      <c r="BQ511" s="68"/>
      <c r="BR511" s="68"/>
    </row>
    <row r="512" spans="11:70">
      <c r="K512" s="68"/>
      <c r="L512" s="68"/>
      <c r="M512" s="68"/>
      <c r="N512" s="68"/>
      <c r="O512" s="68"/>
      <c r="P512" s="68"/>
      <c r="T512" s="68"/>
      <c r="U512" s="68"/>
      <c r="V512" s="68"/>
      <c r="W512" s="68"/>
      <c r="X512" s="68"/>
      <c r="Y512" s="68"/>
      <c r="AC512" s="68"/>
      <c r="AD512" s="68"/>
      <c r="AE512" s="68"/>
      <c r="AF512" s="68"/>
      <c r="AG512" s="68"/>
      <c r="AH512" s="68"/>
      <c r="AL512" s="68"/>
      <c r="AM512" s="68"/>
      <c r="AN512" s="68"/>
      <c r="AO512" s="68"/>
      <c r="AP512" s="68"/>
      <c r="AQ512" s="68"/>
      <c r="AU512" s="68"/>
      <c r="AV512" s="68"/>
      <c r="AW512" s="68"/>
      <c r="AX512" s="68"/>
      <c r="AY512" s="68"/>
      <c r="AZ512" s="68"/>
      <c r="BD512" s="68"/>
      <c r="BE512" s="68"/>
      <c r="BF512" s="68"/>
      <c r="BG512" s="68"/>
      <c r="BH512" s="68"/>
      <c r="BI512" s="68"/>
      <c r="BM512" s="68"/>
      <c r="BN512" s="68"/>
      <c r="BO512" s="68"/>
      <c r="BP512" s="68"/>
      <c r="BQ512" s="68"/>
      <c r="BR512" s="68"/>
    </row>
    <row r="513" spans="11:70">
      <c r="K513" s="68"/>
      <c r="L513" s="68"/>
      <c r="M513" s="68"/>
      <c r="N513" s="68"/>
      <c r="O513" s="68"/>
      <c r="P513" s="68"/>
      <c r="T513" s="68"/>
      <c r="U513" s="68"/>
      <c r="V513" s="68"/>
      <c r="W513" s="68"/>
      <c r="X513" s="68"/>
      <c r="Y513" s="68"/>
      <c r="AC513" s="68"/>
      <c r="AD513" s="68"/>
      <c r="AE513" s="68"/>
      <c r="AF513" s="68"/>
      <c r="AG513" s="68"/>
      <c r="AH513" s="68"/>
      <c r="AL513" s="68"/>
      <c r="AM513" s="68"/>
      <c r="AN513" s="68"/>
      <c r="AO513" s="68"/>
      <c r="AP513" s="68"/>
      <c r="AQ513" s="68"/>
      <c r="AU513" s="68"/>
      <c r="AV513" s="68"/>
      <c r="AW513" s="68"/>
      <c r="AX513" s="68"/>
      <c r="AY513" s="68"/>
      <c r="AZ513" s="68"/>
      <c r="BD513" s="68"/>
      <c r="BE513" s="68"/>
      <c r="BF513" s="68"/>
      <c r="BG513" s="68"/>
      <c r="BH513" s="68"/>
      <c r="BI513" s="68"/>
      <c r="BM513" s="68"/>
      <c r="BN513" s="68"/>
      <c r="BO513" s="68"/>
      <c r="BP513" s="68"/>
      <c r="BQ513" s="68"/>
      <c r="BR513" s="68"/>
    </row>
    <row r="514" spans="11:70">
      <c r="K514" s="68"/>
      <c r="L514" s="68"/>
      <c r="M514" s="68"/>
      <c r="N514" s="68"/>
      <c r="O514" s="68"/>
      <c r="P514" s="68"/>
      <c r="T514" s="68"/>
      <c r="U514" s="68"/>
      <c r="V514" s="68"/>
      <c r="W514" s="68"/>
      <c r="X514" s="68"/>
      <c r="Y514" s="68"/>
      <c r="AC514" s="68"/>
      <c r="AD514" s="68"/>
      <c r="AE514" s="68"/>
      <c r="AF514" s="68"/>
      <c r="AG514" s="68"/>
      <c r="AH514" s="68"/>
      <c r="AL514" s="68"/>
      <c r="AM514" s="68"/>
      <c r="AN514" s="68"/>
      <c r="AO514" s="68"/>
      <c r="AP514" s="68"/>
      <c r="AQ514" s="68"/>
      <c r="AU514" s="68"/>
      <c r="AV514" s="68"/>
      <c r="AW514" s="68"/>
      <c r="AX514" s="68"/>
      <c r="AY514" s="68"/>
      <c r="AZ514" s="68"/>
      <c r="BD514" s="68"/>
      <c r="BE514" s="68"/>
      <c r="BF514" s="68"/>
      <c r="BG514" s="68"/>
      <c r="BH514" s="68"/>
      <c r="BI514" s="68"/>
      <c r="BM514" s="68"/>
      <c r="BN514" s="68"/>
      <c r="BO514" s="68"/>
      <c r="BP514" s="68"/>
      <c r="BQ514" s="68"/>
      <c r="BR514" s="68"/>
    </row>
    <row r="515" spans="11:70">
      <c r="K515" s="69"/>
      <c r="L515" s="68"/>
      <c r="M515" s="68"/>
      <c r="N515" s="68"/>
      <c r="O515" s="68"/>
      <c r="P515" s="68"/>
      <c r="T515" s="68"/>
      <c r="U515" s="68"/>
      <c r="V515" s="68"/>
      <c r="W515" s="68"/>
      <c r="X515" s="68"/>
      <c r="Y515" s="68"/>
      <c r="AC515" s="68"/>
      <c r="AD515" s="68"/>
      <c r="AE515" s="68"/>
      <c r="AF515" s="68"/>
      <c r="AG515" s="68"/>
      <c r="AH515" s="68"/>
      <c r="AL515" s="68"/>
      <c r="AM515" s="68"/>
      <c r="AN515" s="68"/>
      <c r="AO515" s="68"/>
      <c r="AP515" s="68"/>
      <c r="AQ515" s="68"/>
      <c r="AU515" s="68"/>
      <c r="AV515" s="68"/>
      <c r="AW515" s="68"/>
      <c r="AX515" s="68"/>
      <c r="AY515" s="68"/>
      <c r="AZ515" s="68"/>
      <c r="BD515" s="68"/>
      <c r="BE515" s="68"/>
      <c r="BF515" s="68"/>
      <c r="BG515" s="68"/>
      <c r="BH515" s="68"/>
      <c r="BI515" s="68"/>
      <c r="BM515" s="68"/>
      <c r="BN515" s="68"/>
      <c r="BO515" s="68"/>
      <c r="BP515" s="68"/>
      <c r="BQ515" s="68"/>
      <c r="BR515" s="68"/>
    </row>
    <row r="516" spans="11:70">
      <c r="K516" s="68"/>
      <c r="L516" s="68"/>
      <c r="M516" s="68"/>
      <c r="N516" s="68"/>
      <c r="O516" s="68"/>
      <c r="P516" s="68"/>
      <c r="T516" s="68"/>
      <c r="U516" s="68"/>
      <c r="V516" s="68"/>
      <c r="W516" s="68"/>
      <c r="X516" s="68"/>
      <c r="Y516" s="68"/>
      <c r="AC516" s="68"/>
      <c r="AD516" s="68"/>
      <c r="AE516" s="68"/>
      <c r="AF516" s="68"/>
      <c r="AG516" s="68"/>
      <c r="AH516" s="68"/>
      <c r="AL516" s="68"/>
      <c r="AM516" s="68"/>
      <c r="AN516" s="68"/>
      <c r="AO516" s="68"/>
      <c r="AP516" s="68"/>
      <c r="AQ516" s="68"/>
      <c r="AU516" s="68"/>
      <c r="AV516" s="68"/>
      <c r="AW516" s="68"/>
      <c r="AX516" s="68"/>
      <c r="AY516" s="68"/>
      <c r="AZ516" s="68"/>
      <c r="BD516" s="68"/>
      <c r="BE516" s="68"/>
      <c r="BF516" s="68"/>
      <c r="BG516" s="68"/>
      <c r="BH516" s="68"/>
      <c r="BI516" s="68"/>
      <c r="BM516" s="68"/>
      <c r="BN516" s="68"/>
      <c r="BO516" s="68"/>
      <c r="BP516" s="68"/>
      <c r="BQ516" s="68"/>
      <c r="BR516" s="68"/>
    </row>
    <row r="517" spans="11:70">
      <c r="K517" s="68"/>
      <c r="L517" s="68"/>
      <c r="M517" s="68"/>
      <c r="N517" s="68"/>
      <c r="O517" s="68"/>
      <c r="P517" s="68"/>
      <c r="T517" s="68"/>
      <c r="U517" s="68"/>
      <c r="V517" s="68"/>
      <c r="W517" s="68"/>
      <c r="X517" s="68"/>
      <c r="Y517" s="68"/>
      <c r="AC517" s="68"/>
      <c r="AD517" s="68"/>
      <c r="AE517" s="68"/>
      <c r="AF517" s="68"/>
      <c r="AG517" s="68"/>
      <c r="AH517" s="68"/>
      <c r="AL517" s="68"/>
      <c r="AM517" s="68"/>
      <c r="AN517" s="68"/>
      <c r="AO517" s="68"/>
      <c r="AP517" s="68"/>
      <c r="AQ517" s="68"/>
      <c r="AU517" s="68"/>
      <c r="AV517" s="68"/>
      <c r="AW517" s="68"/>
      <c r="AX517" s="68"/>
      <c r="AY517" s="68"/>
      <c r="AZ517" s="68"/>
      <c r="BD517" s="68"/>
      <c r="BE517" s="68"/>
      <c r="BF517" s="68"/>
      <c r="BG517" s="68"/>
      <c r="BH517" s="68"/>
      <c r="BI517" s="68"/>
      <c r="BM517" s="68"/>
      <c r="BN517" s="68"/>
      <c r="BO517" s="68"/>
      <c r="BP517" s="68"/>
      <c r="BQ517" s="68"/>
      <c r="BR517" s="68"/>
    </row>
    <row r="518" spans="11:70">
      <c r="K518" s="68"/>
      <c r="L518" s="68"/>
      <c r="M518" s="68"/>
      <c r="N518" s="68"/>
      <c r="O518" s="68"/>
      <c r="P518" s="68"/>
      <c r="T518" s="68"/>
      <c r="U518" s="68"/>
      <c r="V518" s="68"/>
      <c r="W518" s="68"/>
      <c r="X518" s="68"/>
      <c r="Y518" s="68"/>
      <c r="AC518" s="68"/>
      <c r="AD518" s="68"/>
      <c r="AE518" s="68"/>
      <c r="AF518" s="68"/>
      <c r="AG518" s="68"/>
      <c r="AH518" s="68"/>
      <c r="AL518" s="68"/>
      <c r="AM518" s="68"/>
      <c r="AN518" s="68"/>
      <c r="AO518" s="68"/>
      <c r="AP518" s="68"/>
      <c r="AQ518" s="68"/>
      <c r="AU518" s="68"/>
      <c r="AV518" s="68"/>
      <c r="AW518" s="68"/>
      <c r="AX518" s="68"/>
      <c r="AY518" s="68"/>
      <c r="AZ518" s="68"/>
      <c r="BD518" s="68"/>
      <c r="BE518" s="68"/>
      <c r="BF518" s="68"/>
      <c r="BG518" s="68"/>
      <c r="BH518" s="68"/>
      <c r="BI518" s="68"/>
      <c r="BM518" s="68"/>
      <c r="BN518" s="68"/>
      <c r="BO518" s="68"/>
      <c r="BP518" s="68"/>
      <c r="BQ518" s="68"/>
      <c r="BR518" s="68"/>
    </row>
    <row r="519" spans="11:70">
      <c r="K519" s="69"/>
      <c r="L519" s="68"/>
      <c r="M519" s="68"/>
      <c r="N519" s="68"/>
      <c r="O519" s="68"/>
      <c r="P519" s="68"/>
      <c r="T519" s="68"/>
      <c r="U519" s="68"/>
      <c r="V519" s="68"/>
      <c r="W519" s="68"/>
      <c r="X519" s="68"/>
      <c r="Y519" s="68"/>
      <c r="AC519" s="68"/>
      <c r="AD519" s="68"/>
      <c r="AE519" s="68"/>
      <c r="AF519" s="68"/>
      <c r="AG519" s="68"/>
      <c r="AH519" s="68"/>
      <c r="AL519" s="68"/>
      <c r="AM519" s="68"/>
      <c r="AN519" s="68"/>
      <c r="AO519" s="68"/>
      <c r="AP519" s="68"/>
      <c r="AQ519" s="68"/>
      <c r="AU519" s="68"/>
      <c r="AV519" s="68"/>
      <c r="AW519" s="68"/>
      <c r="AX519" s="68"/>
      <c r="AY519" s="68"/>
      <c r="AZ519" s="68"/>
      <c r="BD519" s="68"/>
      <c r="BE519" s="68"/>
      <c r="BF519" s="68"/>
      <c r="BG519" s="68"/>
      <c r="BH519" s="68"/>
      <c r="BI519" s="68"/>
      <c r="BM519" s="68"/>
      <c r="BN519" s="68"/>
      <c r="BO519" s="68"/>
      <c r="BP519" s="68"/>
      <c r="BQ519" s="68"/>
      <c r="BR519" s="68"/>
    </row>
    <row r="520" spans="11:70">
      <c r="K520" s="68"/>
      <c r="L520" s="68"/>
      <c r="M520" s="68"/>
      <c r="N520" s="68"/>
      <c r="O520" s="68"/>
      <c r="P520" s="68"/>
      <c r="T520" s="68"/>
      <c r="U520" s="68"/>
      <c r="V520" s="68"/>
      <c r="W520" s="68"/>
      <c r="X520" s="68"/>
      <c r="Y520" s="68"/>
      <c r="AC520" s="68"/>
      <c r="AD520" s="68"/>
      <c r="AE520" s="68"/>
      <c r="AF520" s="68"/>
      <c r="AG520" s="68"/>
      <c r="AH520" s="68"/>
      <c r="AL520" s="68"/>
      <c r="AM520" s="68"/>
      <c r="AN520" s="68"/>
      <c r="AO520" s="68"/>
      <c r="AP520" s="68"/>
      <c r="AQ520" s="68"/>
      <c r="AU520" s="68"/>
      <c r="AV520" s="68"/>
      <c r="AW520" s="68"/>
      <c r="AX520" s="68"/>
      <c r="AY520" s="68"/>
      <c r="AZ520" s="68"/>
      <c r="BD520" s="68"/>
      <c r="BE520" s="68"/>
      <c r="BF520" s="68"/>
      <c r="BG520" s="68"/>
      <c r="BH520" s="68"/>
      <c r="BI520" s="68"/>
      <c r="BM520" s="68"/>
      <c r="BN520" s="68"/>
      <c r="BO520" s="68"/>
      <c r="BP520" s="68"/>
      <c r="BQ520" s="68"/>
      <c r="BR520" s="68"/>
    </row>
    <row r="521" spans="11:70">
      <c r="K521" s="68"/>
      <c r="L521" s="68"/>
      <c r="M521" s="68"/>
      <c r="N521" s="68"/>
      <c r="O521" s="68"/>
      <c r="P521" s="68"/>
      <c r="T521" s="68"/>
      <c r="U521" s="68"/>
      <c r="V521" s="68"/>
      <c r="W521" s="68"/>
      <c r="X521" s="68"/>
      <c r="Y521" s="68"/>
      <c r="AC521" s="68"/>
      <c r="AD521" s="68"/>
      <c r="AE521" s="68"/>
      <c r="AF521" s="68"/>
      <c r="AG521" s="68"/>
      <c r="AH521" s="68"/>
      <c r="AL521" s="68"/>
      <c r="AM521" s="68"/>
      <c r="AN521" s="68"/>
      <c r="AO521" s="68"/>
      <c r="AP521" s="68"/>
      <c r="AQ521" s="68"/>
      <c r="AU521" s="68"/>
      <c r="AV521" s="68"/>
      <c r="AW521" s="68"/>
      <c r="AX521" s="68"/>
      <c r="AY521" s="68"/>
      <c r="AZ521" s="68"/>
      <c r="BD521" s="68"/>
      <c r="BE521" s="68"/>
      <c r="BF521" s="68"/>
      <c r="BG521" s="68"/>
      <c r="BH521" s="68"/>
      <c r="BI521" s="68"/>
      <c r="BM521" s="68"/>
      <c r="BN521" s="68"/>
      <c r="BO521" s="68"/>
      <c r="BP521" s="68"/>
      <c r="BQ521" s="68"/>
      <c r="BR521" s="68"/>
    </row>
    <row r="522" spans="11:70">
      <c r="K522" s="68"/>
      <c r="L522" s="68"/>
      <c r="M522" s="68"/>
      <c r="N522" s="68"/>
      <c r="O522" s="68"/>
      <c r="P522" s="68"/>
      <c r="T522" s="68"/>
      <c r="U522" s="68"/>
      <c r="V522" s="68"/>
      <c r="W522" s="68"/>
      <c r="X522" s="68"/>
      <c r="Y522" s="68"/>
      <c r="AC522" s="68"/>
      <c r="AD522" s="68"/>
      <c r="AE522" s="68"/>
      <c r="AF522" s="68"/>
      <c r="AG522" s="68"/>
      <c r="AH522" s="68"/>
      <c r="AL522" s="68"/>
      <c r="AM522" s="68"/>
      <c r="AN522" s="68"/>
      <c r="AO522" s="68"/>
      <c r="AP522" s="68"/>
      <c r="AQ522" s="68"/>
      <c r="AU522" s="68"/>
      <c r="AV522" s="68"/>
      <c r="AW522" s="68"/>
      <c r="AX522" s="68"/>
      <c r="AY522" s="68"/>
      <c r="AZ522" s="68"/>
      <c r="BD522" s="68"/>
      <c r="BE522" s="68"/>
      <c r="BF522" s="68"/>
      <c r="BG522" s="68"/>
      <c r="BH522" s="68"/>
      <c r="BI522" s="68"/>
      <c r="BM522" s="68"/>
      <c r="BN522" s="68"/>
      <c r="BO522" s="68"/>
      <c r="BP522" s="68"/>
      <c r="BQ522" s="68"/>
      <c r="BR522" s="68"/>
    </row>
    <row r="523" spans="11:70">
      <c r="K523" s="69"/>
      <c r="L523" s="68"/>
      <c r="M523" s="68"/>
      <c r="N523" s="68"/>
      <c r="O523" s="68"/>
      <c r="P523" s="68"/>
      <c r="T523" s="68"/>
      <c r="U523" s="68"/>
      <c r="V523" s="68"/>
      <c r="W523" s="68"/>
      <c r="X523" s="68"/>
      <c r="Y523" s="68"/>
      <c r="AC523" s="68"/>
      <c r="AD523" s="68"/>
      <c r="AE523" s="68"/>
      <c r="AF523" s="68"/>
      <c r="AG523" s="68"/>
      <c r="AH523" s="68"/>
      <c r="AL523" s="68"/>
      <c r="AM523" s="68"/>
      <c r="AN523" s="68"/>
      <c r="AO523" s="68"/>
      <c r="AP523" s="68"/>
      <c r="AQ523" s="68"/>
      <c r="AU523" s="68"/>
      <c r="AV523" s="68"/>
      <c r="AW523" s="68"/>
      <c r="AX523" s="68"/>
      <c r="AY523" s="68"/>
      <c r="AZ523" s="68"/>
      <c r="BD523" s="68"/>
      <c r="BE523" s="68"/>
      <c r="BF523" s="68"/>
      <c r="BG523" s="68"/>
      <c r="BH523" s="68"/>
      <c r="BI523" s="68"/>
      <c r="BM523" s="68"/>
      <c r="BN523" s="68"/>
      <c r="BO523" s="68"/>
      <c r="BP523" s="68"/>
      <c r="BQ523" s="68"/>
      <c r="BR523" s="68"/>
    </row>
    <row r="524" spans="11:70">
      <c r="K524" s="68"/>
      <c r="L524" s="68"/>
      <c r="M524" s="68"/>
      <c r="N524" s="68"/>
      <c r="O524" s="68"/>
      <c r="P524" s="68"/>
      <c r="T524" s="68"/>
      <c r="U524" s="68"/>
      <c r="V524" s="68"/>
      <c r="W524" s="68"/>
      <c r="X524" s="68"/>
      <c r="Y524" s="68"/>
      <c r="AC524" s="68"/>
      <c r="AD524" s="68"/>
      <c r="AE524" s="68"/>
      <c r="AF524" s="68"/>
      <c r="AG524" s="68"/>
      <c r="AH524" s="68"/>
      <c r="AL524" s="68"/>
      <c r="AM524" s="68"/>
      <c r="AN524" s="68"/>
      <c r="AO524" s="68"/>
      <c r="AP524" s="68"/>
      <c r="AQ524" s="68"/>
      <c r="AU524" s="68"/>
      <c r="AV524" s="68"/>
      <c r="AW524" s="68"/>
      <c r="AX524" s="68"/>
      <c r="AY524" s="68"/>
      <c r="AZ524" s="68"/>
      <c r="BD524" s="68"/>
      <c r="BE524" s="68"/>
      <c r="BF524" s="68"/>
      <c r="BG524" s="68"/>
      <c r="BH524" s="68"/>
      <c r="BI524" s="68"/>
      <c r="BM524" s="68"/>
      <c r="BN524" s="68"/>
      <c r="BO524" s="68"/>
      <c r="BP524" s="68"/>
      <c r="BQ524" s="68"/>
      <c r="BR524" s="68"/>
    </row>
    <row r="525" spans="11:70">
      <c r="K525" s="68"/>
      <c r="L525" s="68"/>
      <c r="M525" s="68"/>
      <c r="N525" s="68"/>
      <c r="O525" s="68"/>
      <c r="P525" s="68"/>
      <c r="T525" s="68"/>
      <c r="U525" s="68"/>
      <c r="V525" s="68"/>
      <c r="W525" s="68"/>
      <c r="X525" s="68"/>
      <c r="Y525" s="68"/>
      <c r="AC525" s="68"/>
      <c r="AD525" s="68"/>
      <c r="AE525" s="68"/>
      <c r="AF525" s="68"/>
      <c r="AG525" s="68"/>
      <c r="AH525" s="68"/>
      <c r="AL525" s="68"/>
      <c r="AM525" s="68"/>
      <c r="AN525" s="68"/>
      <c r="AO525" s="68"/>
      <c r="AP525" s="68"/>
      <c r="AQ525" s="68"/>
      <c r="AU525" s="68"/>
      <c r="AV525" s="68"/>
      <c r="AW525" s="68"/>
      <c r="AX525" s="68"/>
      <c r="AY525" s="68"/>
      <c r="AZ525" s="68"/>
      <c r="BD525" s="68"/>
      <c r="BE525" s="68"/>
      <c r="BF525" s="68"/>
      <c r="BG525" s="68"/>
      <c r="BH525" s="68"/>
      <c r="BI525" s="68"/>
      <c r="BM525" s="68"/>
      <c r="BN525" s="68"/>
      <c r="BO525" s="68"/>
      <c r="BP525" s="68"/>
      <c r="BQ525" s="68"/>
      <c r="BR525" s="68"/>
    </row>
    <row r="526" spans="11:70">
      <c r="K526" s="68"/>
      <c r="L526" s="68"/>
      <c r="M526" s="68"/>
      <c r="N526" s="68"/>
      <c r="O526" s="68"/>
      <c r="P526" s="68"/>
      <c r="T526" s="68"/>
      <c r="U526" s="68"/>
      <c r="V526" s="68"/>
      <c r="W526" s="68"/>
      <c r="X526" s="68"/>
      <c r="Y526" s="68"/>
      <c r="AC526" s="68"/>
      <c r="AD526" s="68"/>
      <c r="AE526" s="68"/>
      <c r="AF526" s="68"/>
      <c r="AG526" s="68"/>
      <c r="AH526" s="68"/>
      <c r="AL526" s="68"/>
      <c r="AM526" s="68"/>
      <c r="AN526" s="68"/>
      <c r="AO526" s="68"/>
      <c r="AP526" s="68"/>
      <c r="AQ526" s="68"/>
      <c r="AU526" s="68"/>
      <c r="AV526" s="68"/>
      <c r="AW526" s="68"/>
      <c r="AX526" s="68"/>
      <c r="AY526" s="68"/>
      <c r="AZ526" s="68"/>
      <c r="BD526" s="68"/>
      <c r="BE526" s="68"/>
      <c r="BF526" s="68"/>
      <c r="BG526" s="68"/>
      <c r="BH526" s="68"/>
      <c r="BI526" s="68"/>
      <c r="BM526" s="68"/>
      <c r="BN526" s="68"/>
      <c r="BO526" s="68"/>
      <c r="BP526" s="68"/>
      <c r="BQ526" s="68"/>
      <c r="BR526" s="68"/>
    </row>
    <row r="527" spans="11:70">
      <c r="K527" s="69"/>
      <c r="L527" s="68"/>
      <c r="M527" s="68"/>
      <c r="N527" s="68"/>
      <c r="O527" s="68"/>
      <c r="P527" s="68"/>
      <c r="T527" s="68"/>
      <c r="U527" s="68"/>
      <c r="V527" s="68"/>
      <c r="W527" s="68"/>
      <c r="X527" s="68"/>
      <c r="Y527" s="68"/>
      <c r="AC527" s="68"/>
      <c r="AD527" s="68"/>
      <c r="AE527" s="68"/>
      <c r="AF527" s="68"/>
      <c r="AG527" s="68"/>
      <c r="AH527" s="68"/>
      <c r="AL527" s="68"/>
      <c r="AM527" s="68"/>
      <c r="AN527" s="68"/>
      <c r="AO527" s="68"/>
      <c r="AP527" s="68"/>
      <c r="AQ527" s="68"/>
      <c r="AU527" s="68"/>
      <c r="AV527" s="68"/>
      <c r="AW527" s="68"/>
      <c r="AX527" s="68"/>
      <c r="AY527" s="68"/>
      <c r="AZ527" s="68"/>
      <c r="BD527" s="68"/>
      <c r="BE527" s="68"/>
      <c r="BF527" s="68"/>
      <c r="BG527" s="68"/>
      <c r="BH527" s="68"/>
      <c r="BI527" s="68"/>
      <c r="BM527" s="68"/>
      <c r="BN527" s="68"/>
      <c r="BO527" s="68"/>
      <c r="BP527" s="68"/>
      <c r="BQ527" s="68"/>
      <c r="BR527" s="68"/>
    </row>
    <row r="528" spans="11:70">
      <c r="K528" s="68"/>
      <c r="L528" s="68"/>
      <c r="M528" s="68"/>
      <c r="N528" s="68"/>
      <c r="O528" s="68"/>
      <c r="P528" s="68"/>
      <c r="T528" s="68"/>
      <c r="U528" s="68"/>
      <c r="V528" s="68"/>
      <c r="W528" s="68"/>
      <c r="X528" s="68"/>
      <c r="Y528" s="68"/>
      <c r="AC528" s="68"/>
      <c r="AD528" s="68"/>
      <c r="AE528" s="68"/>
      <c r="AF528" s="68"/>
      <c r="AG528" s="68"/>
      <c r="AH528" s="68"/>
      <c r="AL528" s="68"/>
      <c r="AM528" s="68"/>
      <c r="AN528" s="68"/>
      <c r="AO528" s="68"/>
      <c r="AP528" s="68"/>
      <c r="AQ528" s="68"/>
      <c r="AU528" s="68"/>
      <c r="AV528" s="68"/>
      <c r="AW528" s="68"/>
      <c r="AX528" s="68"/>
      <c r="AY528" s="68"/>
      <c r="AZ528" s="68"/>
      <c r="BD528" s="68"/>
      <c r="BE528" s="68"/>
      <c r="BF528" s="68"/>
      <c r="BG528" s="68"/>
      <c r="BH528" s="68"/>
      <c r="BI528" s="68"/>
      <c r="BM528" s="68"/>
      <c r="BN528" s="68"/>
      <c r="BO528" s="68"/>
      <c r="BP528" s="68"/>
      <c r="BQ528" s="68"/>
      <c r="BR528" s="68"/>
    </row>
    <row r="529" spans="11:70">
      <c r="K529" s="68"/>
      <c r="L529" s="68"/>
      <c r="M529" s="68"/>
      <c r="N529" s="68"/>
      <c r="O529" s="68"/>
      <c r="P529" s="68"/>
      <c r="T529" s="68"/>
      <c r="U529" s="68"/>
      <c r="V529" s="68"/>
      <c r="W529" s="68"/>
      <c r="X529" s="68"/>
      <c r="Y529" s="68"/>
      <c r="AC529" s="68"/>
      <c r="AD529" s="68"/>
      <c r="AE529" s="68"/>
      <c r="AF529" s="68"/>
      <c r="AG529" s="68"/>
      <c r="AH529" s="68"/>
      <c r="AL529" s="68"/>
      <c r="AM529" s="68"/>
      <c r="AN529" s="68"/>
      <c r="AO529" s="68"/>
      <c r="AP529" s="68"/>
      <c r="AQ529" s="68"/>
      <c r="AU529" s="68"/>
      <c r="AV529" s="68"/>
      <c r="AW529" s="68"/>
      <c r="AX529" s="68"/>
      <c r="AY529" s="68"/>
      <c r="AZ529" s="68"/>
      <c r="BD529" s="68"/>
      <c r="BE529" s="68"/>
      <c r="BF529" s="68"/>
      <c r="BG529" s="68"/>
      <c r="BH529" s="68"/>
      <c r="BI529" s="68"/>
      <c r="BM529" s="68"/>
      <c r="BN529" s="68"/>
      <c r="BO529" s="68"/>
      <c r="BP529" s="68"/>
      <c r="BQ529" s="68"/>
      <c r="BR529" s="68"/>
    </row>
    <row r="530" spans="11:70">
      <c r="K530" s="68"/>
      <c r="L530" s="68"/>
      <c r="M530" s="68"/>
      <c r="N530" s="68"/>
      <c r="O530" s="68"/>
      <c r="P530" s="68"/>
      <c r="T530" s="68"/>
      <c r="U530" s="68"/>
      <c r="V530" s="68"/>
      <c r="W530" s="68"/>
      <c r="X530" s="68"/>
      <c r="Y530" s="68"/>
      <c r="AC530" s="68"/>
      <c r="AD530" s="68"/>
      <c r="AE530" s="68"/>
      <c r="AF530" s="68"/>
      <c r="AG530" s="68"/>
      <c r="AH530" s="68"/>
      <c r="AL530" s="68"/>
      <c r="AM530" s="68"/>
      <c r="AN530" s="68"/>
      <c r="AO530" s="68"/>
      <c r="AP530" s="68"/>
      <c r="AQ530" s="68"/>
      <c r="AU530" s="68"/>
      <c r="AV530" s="68"/>
      <c r="AW530" s="68"/>
      <c r="AX530" s="68"/>
      <c r="AY530" s="68"/>
      <c r="AZ530" s="68"/>
      <c r="BD530" s="68"/>
      <c r="BE530" s="68"/>
      <c r="BF530" s="68"/>
      <c r="BG530" s="68"/>
      <c r="BH530" s="68"/>
      <c r="BI530" s="68"/>
      <c r="BM530" s="68"/>
      <c r="BN530" s="68"/>
      <c r="BO530" s="68"/>
      <c r="BP530" s="68"/>
      <c r="BQ530" s="68"/>
      <c r="BR530" s="68"/>
    </row>
    <row r="531" spans="11:70">
      <c r="K531" s="69"/>
      <c r="L531" s="68"/>
      <c r="M531" s="68"/>
      <c r="N531" s="68"/>
      <c r="O531" s="68"/>
      <c r="P531" s="68"/>
      <c r="T531" s="68"/>
      <c r="U531" s="68"/>
      <c r="V531" s="68"/>
      <c r="W531" s="68"/>
      <c r="X531" s="68"/>
      <c r="Y531" s="68"/>
      <c r="AC531" s="68"/>
      <c r="AD531" s="68"/>
      <c r="AE531" s="68"/>
      <c r="AF531" s="68"/>
      <c r="AG531" s="68"/>
      <c r="AH531" s="68"/>
      <c r="AL531" s="68"/>
      <c r="AM531" s="68"/>
      <c r="AN531" s="68"/>
      <c r="AO531" s="68"/>
      <c r="AP531" s="68"/>
      <c r="AQ531" s="68"/>
      <c r="AU531" s="68"/>
      <c r="AV531" s="68"/>
      <c r="AW531" s="68"/>
      <c r="AX531" s="68"/>
      <c r="AY531" s="68"/>
      <c r="AZ531" s="68"/>
      <c r="BD531" s="68"/>
      <c r="BE531" s="68"/>
      <c r="BF531" s="68"/>
      <c r="BG531" s="68"/>
      <c r="BH531" s="68"/>
      <c r="BI531" s="68"/>
      <c r="BM531" s="68"/>
      <c r="BN531" s="68"/>
      <c r="BO531" s="68"/>
      <c r="BP531" s="68"/>
      <c r="BQ531" s="68"/>
      <c r="BR531" s="68"/>
    </row>
    <row r="532" spans="11:70">
      <c r="K532" s="68"/>
      <c r="L532" s="68"/>
      <c r="M532" s="68"/>
      <c r="N532" s="68"/>
      <c r="O532" s="68"/>
      <c r="P532" s="68"/>
      <c r="T532" s="68"/>
      <c r="U532" s="68"/>
      <c r="V532" s="68"/>
      <c r="W532" s="68"/>
      <c r="X532" s="68"/>
      <c r="Y532" s="68"/>
      <c r="AC532" s="68"/>
      <c r="AD532" s="68"/>
      <c r="AE532" s="68"/>
      <c r="AF532" s="68"/>
      <c r="AG532" s="68"/>
      <c r="AH532" s="68"/>
      <c r="AL532" s="68"/>
      <c r="AM532" s="68"/>
      <c r="AN532" s="68"/>
      <c r="AO532" s="68"/>
      <c r="AP532" s="68"/>
      <c r="AQ532" s="68"/>
      <c r="AU532" s="68"/>
      <c r="AV532" s="68"/>
      <c r="AW532" s="68"/>
      <c r="AX532" s="68"/>
      <c r="AY532" s="68"/>
      <c r="AZ532" s="68"/>
      <c r="BD532" s="68"/>
      <c r="BE532" s="68"/>
      <c r="BF532" s="68"/>
      <c r="BG532" s="68"/>
      <c r="BH532" s="68"/>
      <c r="BI532" s="68"/>
      <c r="BM532" s="68"/>
      <c r="BN532" s="68"/>
      <c r="BO532" s="68"/>
      <c r="BP532" s="68"/>
      <c r="BQ532" s="68"/>
      <c r="BR532" s="68"/>
    </row>
    <row r="533" spans="11:70">
      <c r="K533" s="68"/>
      <c r="L533" s="68"/>
      <c r="M533" s="68"/>
      <c r="N533" s="68"/>
      <c r="O533" s="68"/>
      <c r="P533" s="68"/>
      <c r="T533" s="68"/>
      <c r="U533" s="68"/>
      <c r="V533" s="68"/>
      <c r="W533" s="68"/>
      <c r="X533" s="68"/>
      <c r="Y533" s="68"/>
      <c r="AC533" s="68"/>
      <c r="AD533" s="68"/>
      <c r="AE533" s="68"/>
      <c r="AF533" s="68"/>
      <c r="AG533" s="68"/>
      <c r="AH533" s="68"/>
      <c r="AL533" s="68"/>
      <c r="AM533" s="68"/>
      <c r="AN533" s="68"/>
      <c r="AO533" s="68"/>
      <c r="AP533" s="68"/>
      <c r="AQ533" s="68"/>
      <c r="AU533" s="68"/>
      <c r="AV533" s="68"/>
      <c r="AW533" s="68"/>
      <c r="AX533" s="68"/>
      <c r="AY533" s="68"/>
      <c r="AZ533" s="68"/>
      <c r="BD533" s="68"/>
      <c r="BE533" s="68"/>
      <c r="BF533" s="68"/>
      <c r="BG533" s="68"/>
      <c r="BH533" s="68"/>
      <c r="BI533" s="68"/>
      <c r="BM533" s="68"/>
      <c r="BN533" s="68"/>
      <c r="BO533" s="68"/>
      <c r="BP533" s="68"/>
      <c r="BQ533" s="68"/>
      <c r="BR533" s="68"/>
    </row>
    <row r="534" spans="11:70">
      <c r="K534" s="68"/>
      <c r="L534" s="68"/>
      <c r="M534" s="68"/>
      <c r="N534" s="68"/>
      <c r="O534" s="68"/>
      <c r="P534" s="68"/>
      <c r="T534" s="68"/>
      <c r="U534" s="68"/>
      <c r="V534" s="68"/>
      <c r="W534" s="68"/>
      <c r="X534" s="68"/>
      <c r="Y534" s="68"/>
      <c r="AC534" s="68"/>
      <c r="AD534" s="68"/>
      <c r="AE534" s="68"/>
      <c r="AF534" s="68"/>
      <c r="AG534" s="68"/>
      <c r="AH534" s="68"/>
      <c r="AL534" s="68"/>
      <c r="AM534" s="68"/>
      <c r="AN534" s="68"/>
      <c r="AO534" s="68"/>
      <c r="AP534" s="68"/>
      <c r="AQ534" s="68"/>
      <c r="AU534" s="68"/>
      <c r="AV534" s="68"/>
      <c r="AW534" s="68"/>
      <c r="AX534" s="68"/>
      <c r="AY534" s="68"/>
      <c r="AZ534" s="68"/>
      <c r="BD534" s="68"/>
      <c r="BE534" s="68"/>
      <c r="BF534" s="68"/>
      <c r="BG534" s="68"/>
      <c r="BH534" s="68"/>
      <c r="BI534" s="68"/>
      <c r="BM534" s="68"/>
      <c r="BN534" s="68"/>
      <c r="BO534" s="68"/>
      <c r="BP534" s="68"/>
      <c r="BQ534" s="68"/>
      <c r="BR534" s="68"/>
    </row>
    <row r="535" spans="11:70">
      <c r="K535" s="69"/>
      <c r="L535" s="68"/>
      <c r="M535" s="68"/>
      <c r="N535" s="68"/>
      <c r="O535" s="68"/>
      <c r="P535" s="68"/>
      <c r="T535" s="68"/>
      <c r="U535" s="68"/>
      <c r="V535" s="68"/>
      <c r="W535" s="68"/>
      <c r="X535" s="68"/>
      <c r="Y535" s="68"/>
      <c r="AC535" s="68"/>
      <c r="AD535" s="68"/>
      <c r="AE535" s="68"/>
      <c r="AF535" s="68"/>
      <c r="AG535" s="68"/>
      <c r="AH535" s="68"/>
      <c r="AL535" s="68"/>
      <c r="AM535" s="68"/>
      <c r="AN535" s="68"/>
      <c r="AO535" s="68"/>
      <c r="AP535" s="68"/>
      <c r="AQ535" s="68"/>
      <c r="AU535" s="68"/>
      <c r="AV535" s="68"/>
      <c r="AW535" s="68"/>
      <c r="AX535" s="68"/>
      <c r="AY535" s="68"/>
      <c r="AZ535" s="68"/>
      <c r="BD535" s="68"/>
      <c r="BE535" s="68"/>
      <c r="BF535" s="68"/>
      <c r="BG535" s="68"/>
      <c r="BH535" s="68"/>
      <c r="BI535" s="68"/>
      <c r="BM535" s="68"/>
      <c r="BN535" s="68"/>
      <c r="BO535" s="68"/>
      <c r="BP535" s="68"/>
      <c r="BQ535" s="68"/>
      <c r="BR535" s="68"/>
    </row>
    <row r="536" spans="11:70">
      <c r="K536" s="68"/>
      <c r="L536" s="68"/>
      <c r="M536" s="68"/>
      <c r="N536" s="68"/>
      <c r="O536" s="68"/>
      <c r="P536" s="68"/>
      <c r="T536" s="68"/>
      <c r="U536" s="68"/>
      <c r="V536" s="68"/>
      <c r="W536" s="68"/>
      <c r="X536" s="68"/>
      <c r="Y536" s="68"/>
      <c r="AC536" s="68"/>
      <c r="AD536" s="68"/>
      <c r="AE536" s="68"/>
      <c r="AF536" s="68"/>
      <c r="AG536" s="68"/>
      <c r="AH536" s="68"/>
      <c r="AL536" s="68"/>
      <c r="AM536" s="68"/>
      <c r="AN536" s="68"/>
      <c r="AO536" s="68"/>
      <c r="AP536" s="68"/>
      <c r="AQ536" s="68"/>
      <c r="AU536" s="68"/>
      <c r="AV536" s="68"/>
      <c r="AW536" s="68"/>
      <c r="AX536" s="68"/>
      <c r="AY536" s="68"/>
      <c r="AZ536" s="68"/>
      <c r="BD536" s="68"/>
      <c r="BE536" s="68"/>
      <c r="BF536" s="68"/>
      <c r="BG536" s="68"/>
      <c r="BH536" s="68"/>
      <c r="BI536" s="68"/>
      <c r="BM536" s="68"/>
      <c r="BN536" s="68"/>
      <c r="BO536" s="68"/>
      <c r="BP536" s="68"/>
      <c r="BQ536" s="68"/>
      <c r="BR536" s="68"/>
    </row>
    <row r="537" spans="11:70">
      <c r="K537" s="68"/>
      <c r="L537" s="68"/>
      <c r="M537" s="68"/>
      <c r="N537" s="68"/>
      <c r="O537" s="68"/>
      <c r="P537" s="68"/>
      <c r="T537" s="68"/>
      <c r="U537" s="68"/>
      <c r="V537" s="68"/>
      <c r="W537" s="68"/>
      <c r="X537" s="68"/>
      <c r="Y537" s="68"/>
      <c r="AC537" s="68"/>
      <c r="AD537" s="68"/>
      <c r="AE537" s="68"/>
      <c r="AF537" s="68"/>
      <c r="AG537" s="68"/>
      <c r="AH537" s="68"/>
      <c r="AL537" s="68"/>
      <c r="AM537" s="68"/>
      <c r="AN537" s="68"/>
      <c r="AO537" s="68"/>
      <c r="AP537" s="68"/>
      <c r="AQ537" s="68"/>
      <c r="AU537" s="68"/>
      <c r="AV537" s="68"/>
      <c r="AW537" s="68"/>
      <c r="AX537" s="68"/>
      <c r="AY537" s="68"/>
      <c r="AZ537" s="68"/>
      <c r="BD537" s="68"/>
      <c r="BE537" s="68"/>
      <c r="BF537" s="68"/>
      <c r="BG537" s="68"/>
      <c r="BH537" s="68"/>
      <c r="BI537" s="68"/>
      <c r="BM537" s="68"/>
      <c r="BN537" s="68"/>
      <c r="BO537" s="68"/>
      <c r="BP537" s="68"/>
      <c r="BQ537" s="68"/>
      <c r="BR537" s="68"/>
    </row>
    <row r="538" spans="11:70">
      <c r="K538" s="68"/>
      <c r="L538" s="68"/>
      <c r="M538" s="68"/>
      <c r="N538" s="68"/>
      <c r="O538" s="68"/>
      <c r="P538" s="68"/>
      <c r="T538" s="68"/>
      <c r="U538" s="68"/>
      <c r="V538" s="68"/>
      <c r="W538" s="68"/>
      <c r="X538" s="68"/>
      <c r="Y538" s="68"/>
      <c r="AC538" s="68"/>
      <c r="AD538" s="68"/>
      <c r="AE538" s="68"/>
      <c r="AF538" s="68"/>
      <c r="AG538" s="68"/>
      <c r="AH538" s="68"/>
      <c r="AL538" s="68"/>
      <c r="AM538" s="68"/>
      <c r="AN538" s="68"/>
      <c r="AO538" s="68"/>
      <c r="AP538" s="68"/>
      <c r="AQ538" s="68"/>
      <c r="AU538" s="68"/>
      <c r="AV538" s="68"/>
      <c r="AW538" s="68"/>
      <c r="AX538" s="68"/>
      <c r="AY538" s="68"/>
      <c r="AZ538" s="68"/>
      <c r="BD538" s="68"/>
      <c r="BE538" s="68"/>
      <c r="BF538" s="68"/>
      <c r="BG538" s="68"/>
      <c r="BH538" s="68"/>
      <c r="BI538" s="68"/>
      <c r="BM538" s="68"/>
      <c r="BN538" s="68"/>
      <c r="BO538" s="68"/>
      <c r="BP538" s="68"/>
      <c r="BQ538" s="68"/>
      <c r="BR538" s="68"/>
    </row>
    <row r="539" spans="11:70">
      <c r="K539" s="69"/>
      <c r="L539" s="68"/>
      <c r="M539" s="68"/>
      <c r="N539" s="68"/>
      <c r="O539" s="68"/>
      <c r="P539" s="68"/>
      <c r="T539" s="68"/>
      <c r="U539" s="68"/>
      <c r="V539" s="68"/>
      <c r="W539" s="68"/>
      <c r="X539" s="68"/>
      <c r="Y539" s="68"/>
      <c r="AC539" s="68"/>
      <c r="AD539" s="68"/>
      <c r="AE539" s="68"/>
      <c r="AF539" s="68"/>
      <c r="AG539" s="68"/>
      <c r="AH539" s="68"/>
      <c r="AL539" s="68"/>
      <c r="AM539" s="68"/>
      <c r="AN539" s="68"/>
      <c r="AO539" s="68"/>
      <c r="AP539" s="68"/>
      <c r="AQ539" s="68"/>
      <c r="AU539" s="68"/>
      <c r="AV539" s="68"/>
      <c r="AW539" s="68"/>
      <c r="AX539" s="68"/>
      <c r="AY539" s="68"/>
      <c r="AZ539" s="68"/>
      <c r="BD539" s="68"/>
      <c r="BE539" s="68"/>
      <c r="BF539" s="68"/>
      <c r="BG539" s="68"/>
      <c r="BH539" s="68"/>
      <c r="BI539" s="68"/>
      <c r="BM539" s="68"/>
      <c r="BN539" s="68"/>
      <c r="BO539" s="68"/>
      <c r="BP539" s="68"/>
      <c r="BQ539" s="68"/>
      <c r="BR539" s="68"/>
    </row>
    <row r="540" spans="11:70">
      <c r="K540" s="68"/>
      <c r="L540" s="68"/>
      <c r="M540" s="68"/>
      <c r="N540" s="68"/>
      <c r="O540" s="68"/>
      <c r="P540" s="68"/>
      <c r="T540" s="68"/>
      <c r="U540" s="68"/>
      <c r="V540" s="68"/>
      <c r="W540" s="68"/>
      <c r="X540" s="68"/>
      <c r="Y540" s="68"/>
      <c r="AC540" s="68"/>
      <c r="AD540" s="68"/>
      <c r="AE540" s="68"/>
      <c r="AF540" s="68"/>
      <c r="AG540" s="68"/>
      <c r="AH540" s="68"/>
      <c r="AL540" s="68"/>
      <c r="AM540" s="68"/>
      <c r="AN540" s="68"/>
      <c r="AO540" s="68"/>
      <c r="AP540" s="68"/>
      <c r="AQ540" s="68"/>
      <c r="AU540" s="68"/>
      <c r="AV540" s="68"/>
      <c r="AW540" s="68"/>
      <c r="AX540" s="68"/>
      <c r="AY540" s="68"/>
      <c r="AZ540" s="68"/>
      <c r="BD540" s="68"/>
      <c r="BE540" s="68"/>
      <c r="BF540" s="68"/>
      <c r="BG540" s="68"/>
      <c r="BH540" s="68"/>
      <c r="BI540" s="68"/>
      <c r="BM540" s="68"/>
      <c r="BN540" s="68"/>
      <c r="BO540" s="68"/>
      <c r="BP540" s="68"/>
      <c r="BQ540" s="68"/>
      <c r="BR540" s="68"/>
    </row>
    <row r="541" spans="11:70">
      <c r="K541" s="68"/>
      <c r="L541" s="68"/>
      <c r="M541" s="68"/>
      <c r="N541" s="68"/>
      <c r="O541" s="68"/>
      <c r="P541" s="68"/>
      <c r="T541" s="68"/>
      <c r="U541" s="68"/>
      <c r="V541" s="68"/>
      <c r="W541" s="68"/>
      <c r="X541" s="68"/>
      <c r="Y541" s="68"/>
      <c r="AC541" s="68"/>
      <c r="AD541" s="68"/>
      <c r="AE541" s="68"/>
      <c r="AF541" s="68"/>
      <c r="AG541" s="68"/>
      <c r="AH541" s="68"/>
      <c r="AL541" s="68"/>
      <c r="AM541" s="68"/>
      <c r="AN541" s="68"/>
      <c r="AO541" s="68"/>
      <c r="AP541" s="68"/>
      <c r="AQ541" s="68"/>
      <c r="AU541" s="68"/>
      <c r="AV541" s="68"/>
      <c r="AW541" s="68"/>
      <c r="AX541" s="68"/>
      <c r="AY541" s="68"/>
      <c r="AZ541" s="68"/>
      <c r="BD541" s="68"/>
      <c r="BE541" s="68"/>
      <c r="BF541" s="68"/>
      <c r="BG541" s="68"/>
      <c r="BH541" s="68"/>
      <c r="BI541" s="68"/>
      <c r="BM541" s="68"/>
      <c r="BN541" s="68"/>
      <c r="BO541" s="68"/>
      <c r="BP541" s="68"/>
      <c r="BQ541" s="68"/>
      <c r="BR541" s="68"/>
    </row>
    <row r="542" spans="11:70">
      <c r="K542" s="68"/>
      <c r="L542" s="68"/>
      <c r="M542" s="68"/>
      <c r="N542" s="68"/>
      <c r="O542" s="68"/>
      <c r="P542" s="68"/>
      <c r="T542" s="68"/>
      <c r="U542" s="68"/>
      <c r="V542" s="68"/>
      <c r="W542" s="68"/>
      <c r="X542" s="68"/>
      <c r="Y542" s="68"/>
      <c r="AC542" s="68"/>
      <c r="AD542" s="68"/>
      <c r="AE542" s="68"/>
      <c r="AF542" s="68"/>
      <c r="AG542" s="68"/>
      <c r="AH542" s="68"/>
      <c r="AL542" s="68"/>
      <c r="AM542" s="68"/>
      <c r="AN542" s="68"/>
      <c r="AO542" s="68"/>
      <c r="AP542" s="68"/>
      <c r="AQ542" s="68"/>
      <c r="AU542" s="68"/>
      <c r="AV542" s="68"/>
      <c r="AW542" s="68"/>
      <c r="AX542" s="68"/>
      <c r="AY542" s="68"/>
      <c r="AZ542" s="68"/>
      <c r="BD542" s="68"/>
      <c r="BE542" s="68"/>
      <c r="BF542" s="68"/>
      <c r="BG542" s="68"/>
      <c r="BH542" s="68"/>
      <c r="BI542" s="68"/>
      <c r="BM542" s="68"/>
      <c r="BN542" s="68"/>
      <c r="BO542" s="68"/>
      <c r="BP542" s="68"/>
      <c r="BQ542" s="68"/>
      <c r="BR542" s="68"/>
    </row>
    <row r="543" spans="11:70">
      <c r="K543" s="69"/>
      <c r="L543" s="68"/>
      <c r="M543" s="68"/>
      <c r="N543" s="68"/>
      <c r="O543" s="68"/>
      <c r="P543" s="68"/>
      <c r="T543" s="68"/>
      <c r="U543" s="68"/>
      <c r="V543" s="68"/>
      <c r="W543" s="68"/>
      <c r="X543" s="68"/>
      <c r="Y543" s="68"/>
      <c r="AC543" s="68"/>
      <c r="AD543" s="68"/>
      <c r="AE543" s="68"/>
      <c r="AF543" s="68"/>
      <c r="AG543" s="68"/>
      <c r="AH543" s="68"/>
      <c r="AL543" s="68"/>
      <c r="AM543" s="68"/>
      <c r="AN543" s="68"/>
      <c r="AO543" s="68"/>
      <c r="AP543" s="68"/>
      <c r="AQ543" s="68"/>
      <c r="AU543" s="68"/>
      <c r="AV543" s="68"/>
      <c r="AW543" s="68"/>
      <c r="AX543" s="68"/>
      <c r="AY543" s="68"/>
      <c r="AZ543" s="68"/>
      <c r="BD543" s="68"/>
      <c r="BE543" s="68"/>
      <c r="BF543" s="68"/>
      <c r="BG543" s="68"/>
      <c r="BH543" s="68"/>
      <c r="BI543" s="68"/>
      <c r="BM543" s="68"/>
      <c r="BN543" s="68"/>
      <c r="BO543" s="68"/>
      <c r="BP543" s="68"/>
      <c r="BQ543" s="68"/>
      <c r="BR543" s="68"/>
    </row>
    <row r="544" spans="11:70">
      <c r="K544" s="68"/>
      <c r="L544" s="68"/>
      <c r="M544" s="68"/>
      <c r="N544" s="68"/>
      <c r="O544" s="68"/>
      <c r="P544" s="68"/>
      <c r="T544" s="68"/>
      <c r="U544" s="68"/>
      <c r="V544" s="68"/>
      <c r="W544" s="68"/>
      <c r="X544" s="68"/>
      <c r="Y544" s="68"/>
      <c r="AC544" s="68"/>
      <c r="AD544" s="68"/>
      <c r="AE544" s="68"/>
      <c r="AF544" s="68"/>
      <c r="AG544" s="68"/>
      <c r="AH544" s="68"/>
      <c r="AL544" s="68"/>
      <c r="AM544" s="68"/>
      <c r="AN544" s="68"/>
      <c r="AO544" s="68"/>
      <c r="AP544" s="68"/>
      <c r="AQ544" s="68"/>
      <c r="AU544" s="68"/>
      <c r="AV544" s="68"/>
      <c r="AW544" s="68"/>
      <c r="AX544" s="68"/>
      <c r="AY544" s="68"/>
      <c r="AZ544" s="68"/>
      <c r="BD544" s="68"/>
      <c r="BE544" s="68"/>
      <c r="BF544" s="68"/>
      <c r="BG544" s="68"/>
      <c r="BH544" s="68"/>
      <c r="BI544" s="68"/>
      <c r="BM544" s="68"/>
      <c r="BN544" s="68"/>
      <c r="BO544" s="68"/>
      <c r="BP544" s="68"/>
      <c r="BQ544" s="68"/>
      <c r="BR544" s="68"/>
    </row>
    <row r="545" spans="11:70">
      <c r="K545" s="68"/>
      <c r="L545" s="68"/>
      <c r="M545" s="68"/>
      <c r="N545" s="68"/>
      <c r="O545" s="68"/>
      <c r="P545" s="68"/>
      <c r="T545" s="68"/>
      <c r="U545" s="68"/>
      <c r="V545" s="68"/>
      <c r="W545" s="68"/>
      <c r="X545" s="68"/>
      <c r="Y545" s="68"/>
      <c r="AC545" s="68"/>
      <c r="AD545" s="68"/>
      <c r="AE545" s="68"/>
      <c r="AF545" s="68"/>
      <c r="AG545" s="68"/>
      <c r="AH545" s="68"/>
      <c r="AL545" s="68"/>
      <c r="AM545" s="68"/>
      <c r="AN545" s="68"/>
      <c r="AO545" s="68"/>
      <c r="AP545" s="68"/>
      <c r="AQ545" s="68"/>
      <c r="AU545" s="68"/>
      <c r="AV545" s="68"/>
      <c r="AW545" s="68"/>
      <c r="AX545" s="68"/>
      <c r="AY545" s="68"/>
      <c r="AZ545" s="68"/>
      <c r="BD545" s="68"/>
      <c r="BE545" s="68"/>
      <c r="BF545" s="68"/>
      <c r="BG545" s="68"/>
      <c r="BH545" s="68"/>
      <c r="BI545" s="68"/>
      <c r="BM545" s="68"/>
      <c r="BN545" s="68"/>
      <c r="BO545" s="68"/>
      <c r="BP545" s="68"/>
      <c r="BQ545" s="68"/>
      <c r="BR545" s="68"/>
    </row>
    <row r="546" spans="11:70">
      <c r="K546" s="68"/>
      <c r="L546" s="68"/>
      <c r="M546" s="68"/>
      <c r="N546" s="68"/>
      <c r="O546" s="68"/>
      <c r="P546" s="68"/>
      <c r="T546" s="68"/>
      <c r="U546" s="68"/>
      <c r="V546" s="68"/>
      <c r="W546" s="68"/>
      <c r="X546" s="68"/>
      <c r="Y546" s="68"/>
      <c r="AC546" s="68"/>
      <c r="AD546" s="68"/>
      <c r="AE546" s="68"/>
      <c r="AF546" s="68"/>
      <c r="AG546" s="68"/>
      <c r="AH546" s="68"/>
      <c r="AL546" s="68"/>
      <c r="AM546" s="68"/>
      <c r="AN546" s="68"/>
      <c r="AO546" s="68"/>
      <c r="AP546" s="68"/>
      <c r="AQ546" s="68"/>
      <c r="AU546" s="68"/>
      <c r="AV546" s="68"/>
      <c r="AW546" s="68"/>
      <c r="AX546" s="68"/>
      <c r="AY546" s="68"/>
      <c r="AZ546" s="68"/>
      <c r="BD546" s="68"/>
      <c r="BE546" s="68"/>
      <c r="BF546" s="68"/>
      <c r="BG546" s="68"/>
      <c r="BH546" s="68"/>
      <c r="BI546" s="68"/>
      <c r="BM546" s="68"/>
      <c r="BN546" s="68"/>
      <c r="BO546" s="68"/>
      <c r="BP546" s="68"/>
      <c r="BQ546" s="68"/>
      <c r="BR546" s="68"/>
    </row>
    <row r="547" spans="11:70">
      <c r="K547" s="69"/>
      <c r="L547" s="68"/>
      <c r="M547" s="68"/>
      <c r="N547" s="68"/>
      <c r="O547" s="68"/>
      <c r="P547" s="68"/>
      <c r="T547" s="68"/>
      <c r="U547" s="68"/>
      <c r="V547" s="68"/>
      <c r="W547" s="68"/>
      <c r="X547" s="68"/>
      <c r="Y547" s="68"/>
      <c r="AC547" s="68"/>
      <c r="AD547" s="68"/>
      <c r="AE547" s="68"/>
      <c r="AF547" s="68"/>
      <c r="AG547" s="68"/>
      <c r="AH547" s="68"/>
      <c r="AL547" s="68"/>
      <c r="AM547" s="68"/>
      <c r="AN547" s="68"/>
      <c r="AO547" s="68"/>
      <c r="AP547" s="68"/>
      <c r="AQ547" s="68"/>
      <c r="AU547" s="68"/>
      <c r="AV547" s="68"/>
      <c r="AW547" s="68"/>
      <c r="AX547" s="68"/>
      <c r="AY547" s="68"/>
      <c r="AZ547" s="68"/>
      <c r="BD547" s="68"/>
      <c r="BE547" s="68"/>
      <c r="BF547" s="68"/>
      <c r="BG547" s="68"/>
      <c r="BH547" s="68"/>
      <c r="BI547" s="68"/>
      <c r="BM547" s="68"/>
      <c r="BN547" s="68"/>
      <c r="BO547" s="68"/>
      <c r="BP547" s="68"/>
      <c r="BQ547" s="68"/>
      <c r="BR547" s="68"/>
    </row>
    <row r="548" spans="11:70">
      <c r="K548" s="68"/>
      <c r="L548" s="68"/>
      <c r="M548" s="68"/>
      <c r="N548" s="68"/>
      <c r="O548" s="68"/>
      <c r="P548" s="68"/>
      <c r="T548" s="68"/>
      <c r="U548" s="68"/>
      <c r="V548" s="68"/>
      <c r="W548" s="68"/>
      <c r="X548" s="68"/>
      <c r="Y548" s="68"/>
      <c r="AC548" s="68"/>
      <c r="AD548" s="68"/>
      <c r="AE548" s="68"/>
      <c r="AF548" s="68"/>
      <c r="AG548" s="68"/>
      <c r="AH548" s="68"/>
      <c r="AL548" s="68"/>
      <c r="AM548" s="68"/>
      <c r="AN548" s="68"/>
      <c r="AO548" s="68"/>
      <c r="AP548" s="68"/>
      <c r="AQ548" s="68"/>
      <c r="AU548" s="68"/>
      <c r="AV548" s="68"/>
      <c r="AW548" s="68"/>
      <c r="AX548" s="68"/>
      <c r="AY548" s="68"/>
      <c r="AZ548" s="68"/>
      <c r="BD548" s="68"/>
      <c r="BE548" s="68"/>
      <c r="BF548" s="68"/>
      <c r="BG548" s="68"/>
      <c r="BH548" s="68"/>
      <c r="BI548" s="68"/>
      <c r="BM548" s="68"/>
      <c r="BN548" s="68"/>
      <c r="BO548" s="68"/>
      <c r="BP548" s="68"/>
      <c r="BQ548" s="68"/>
      <c r="BR548" s="68"/>
    </row>
    <row r="549" spans="11:70">
      <c r="K549" s="68"/>
      <c r="L549" s="68"/>
      <c r="M549" s="68"/>
      <c r="N549" s="68"/>
      <c r="O549" s="68"/>
      <c r="P549" s="68"/>
      <c r="T549" s="68"/>
      <c r="U549" s="68"/>
      <c r="V549" s="68"/>
      <c r="W549" s="68"/>
      <c r="X549" s="68"/>
      <c r="Y549" s="68"/>
      <c r="AC549" s="68"/>
      <c r="AD549" s="68"/>
      <c r="AE549" s="68"/>
      <c r="AF549" s="68"/>
      <c r="AG549" s="68"/>
      <c r="AH549" s="68"/>
      <c r="AL549" s="68"/>
      <c r="AM549" s="68"/>
      <c r="AN549" s="68"/>
      <c r="AO549" s="68"/>
      <c r="AP549" s="68"/>
      <c r="AQ549" s="68"/>
      <c r="AU549" s="68"/>
      <c r="AV549" s="68"/>
      <c r="AW549" s="68"/>
      <c r="AX549" s="68"/>
      <c r="AY549" s="68"/>
      <c r="AZ549" s="68"/>
      <c r="BD549" s="68"/>
      <c r="BE549" s="68"/>
      <c r="BF549" s="68"/>
      <c r="BG549" s="68"/>
      <c r="BH549" s="68"/>
      <c r="BI549" s="68"/>
      <c r="BM549" s="68"/>
      <c r="BN549" s="68"/>
      <c r="BO549" s="68"/>
      <c r="BP549" s="68"/>
      <c r="BQ549" s="68"/>
      <c r="BR549" s="68"/>
    </row>
    <row r="550" spans="11:70">
      <c r="K550" s="68"/>
      <c r="L550" s="68"/>
      <c r="M550" s="68"/>
      <c r="N550" s="68"/>
      <c r="O550" s="68"/>
      <c r="P550" s="68"/>
      <c r="T550" s="68"/>
      <c r="U550" s="68"/>
      <c r="V550" s="68"/>
      <c r="W550" s="68"/>
      <c r="X550" s="68"/>
      <c r="Y550" s="68"/>
      <c r="AC550" s="68"/>
      <c r="AD550" s="68"/>
      <c r="AE550" s="68"/>
      <c r="AF550" s="68"/>
      <c r="AG550" s="68"/>
      <c r="AH550" s="68"/>
      <c r="AL550" s="68"/>
      <c r="AM550" s="68"/>
      <c r="AN550" s="68"/>
      <c r="AO550" s="68"/>
      <c r="AP550" s="68"/>
      <c r="AQ550" s="68"/>
      <c r="AU550" s="68"/>
      <c r="AV550" s="68"/>
      <c r="AW550" s="68"/>
      <c r="AX550" s="68"/>
      <c r="AY550" s="68"/>
      <c r="AZ550" s="68"/>
      <c r="BD550" s="68"/>
      <c r="BE550" s="68"/>
      <c r="BF550" s="68"/>
      <c r="BG550" s="68"/>
      <c r="BH550" s="68"/>
      <c r="BI550" s="68"/>
      <c r="BM550" s="68"/>
      <c r="BN550" s="68"/>
      <c r="BO550" s="68"/>
      <c r="BP550" s="68"/>
      <c r="BQ550" s="68"/>
      <c r="BR550" s="68"/>
    </row>
    <row r="551" spans="11:70">
      <c r="K551" s="69"/>
      <c r="L551" s="68"/>
      <c r="M551" s="68"/>
      <c r="N551" s="68"/>
      <c r="O551" s="68"/>
      <c r="P551" s="68"/>
      <c r="T551" s="68"/>
      <c r="U551" s="68"/>
      <c r="V551" s="68"/>
      <c r="W551" s="68"/>
      <c r="X551" s="68"/>
      <c r="Y551" s="68"/>
      <c r="AC551" s="68"/>
      <c r="AD551" s="68"/>
      <c r="AE551" s="68"/>
      <c r="AF551" s="68"/>
      <c r="AG551" s="68"/>
      <c r="AH551" s="68"/>
      <c r="AL551" s="68"/>
      <c r="AM551" s="68"/>
      <c r="AN551" s="68"/>
      <c r="AO551" s="68"/>
      <c r="AP551" s="68"/>
      <c r="AQ551" s="68"/>
      <c r="AU551" s="68"/>
      <c r="AV551" s="68"/>
      <c r="AW551" s="68"/>
      <c r="AX551" s="68"/>
      <c r="AY551" s="68"/>
      <c r="AZ551" s="68"/>
      <c r="BD551" s="68"/>
      <c r="BE551" s="68"/>
      <c r="BF551" s="68"/>
      <c r="BG551" s="68"/>
      <c r="BH551" s="68"/>
      <c r="BI551" s="68"/>
      <c r="BM551" s="68"/>
      <c r="BN551" s="68"/>
      <c r="BO551" s="68"/>
      <c r="BP551" s="68"/>
      <c r="BQ551" s="68"/>
      <c r="BR551" s="68"/>
    </row>
    <row r="552" spans="11:70">
      <c r="K552" s="68"/>
      <c r="L552" s="68"/>
      <c r="M552" s="68"/>
      <c r="N552" s="68"/>
      <c r="O552" s="68"/>
      <c r="P552" s="68"/>
      <c r="T552" s="68"/>
      <c r="U552" s="68"/>
      <c r="V552" s="68"/>
      <c r="W552" s="68"/>
      <c r="X552" s="68"/>
      <c r="Y552" s="68"/>
      <c r="AC552" s="68"/>
      <c r="AD552" s="68"/>
      <c r="AE552" s="68"/>
      <c r="AF552" s="68"/>
      <c r="AG552" s="68"/>
      <c r="AH552" s="68"/>
      <c r="AL552" s="68"/>
      <c r="AM552" s="68"/>
      <c r="AN552" s="68"/>
      <c r="AO552" s="68"/>
      <c r="AP552" s="68"/>
      <c r="AQ552" s="68"/>
      <c r="AU552" s="68"/>
      <c r="AV552" s="68"/>
      <c r="AW552" s="68"/>
      <c r="AX552" s="68"/>
      <c r="AY552" s="68"/>
      <c r="AZ552" s="68"/>
      <c r="BD552" s="68"/>
      <c r="BE552" s="68"/>
      <c r="BF552" s="68"/>
      <c r="BG552" s="68"/>
      <c r="BH552" s="68"/>
      <c r="BI552" s="68"/>
      <c r="BM552" s="68"/>
      <c r="BN552" s="68"/>
      <c r="BO552" s="68"/>
      <c r="BP552" s="68"/>
      <c r="BQ552" s="68"/>
      <c r="BR552" s="68"/>
    </row>
    <row r="553" spans="11:70">
      <c r="K553" s="68"/>
      <c r="L553" s="68"/>
      <c r="M553" s="68"/>
      <c r="N553" s="68"/>
      <c r="O553" s="68"/>
      <c r="P553" s="68"/>
      <c r="T553" s="68"/>
      <c r="U553" s="68"/>
      <c r="V553" s="68"/>
      <c r="W553" s="68"/>
      <c r="X553" s="68"/>
      <c r="Y553" s="68"/>
      <c r="AC553" s="68"/>
      <c r="AD553" s="68"/>
      <c r="AE553" s="68"/>
      <c r="AF553" s="68"/>
      <c r="AG553" s="68"/>
      <c r="AH553" s="68"/>
      <c r="AL553" s="68"/>
      <c r="AM553" s="68"/>
      <c r="AN553" s="68"/>
      <c r="AO553" s="68"/>
      <c r="AP553" s="68"/>
      <c r="AQ553" s="68"/>
      <c r="AU553" s="68"/>
      <c r="AV553" s="68"/>
      <c r="AW553" s="68"/>
      <c r="AX553" s="68"/>
      <c r="AY553" s="68"/>
      <c r="AZ553" s="68"/>
      <c r="BD553" s="68"/>
      <c r="BE553" s="68"/>
      <c r="BF553" s="68"/>
      <c r="BG553" s="68"/>
      <c r="BH553" s="68"/>
      <c r="BI553" s="68"/>
      <c r="BM553" s="68"/>
      <c r="BN553" s="68"/>
      <c r="BO553" s="68"/>
      <c r="BP553" s="68"/>
      <c r="BQ553" s="68"/>
      <c r="BR553" s="68"/>
    </row>
    <row r="554" spans="11:70">
      <c r="K554" s="68"/>
      <c r="L554" s="68"/>
      <c r="M554" s="68"/>
      <c r="N554" s="68"/>
      <c r="O554" s="68"/>
      <c r="P554" s="68"/>
      <c r="T554" s="68"/>
      <c r="U554" s="68"/>
      <c r="V554" s="68"/>
      <c r="W554" s="68"/>
      <c r="X554" s="68"/>
      <c r="Y554" s="68"/>
      <c r="AC554" s="68"/>
      <c r="AD554" s="68"/>
      <c r="AE554" s="68"/>
      <c r="AF554" s="68"/>
      <c r="AG554" s="68"/>
      <c r="AH554" s="68"/>
      <c r="AL554" s="68"/>
      <c r="AM554" s="68"/>
      <c r="AN554" s="68"/>
      <c r="AO554" s="68"/>
      <c r="AP554" s="68"/>
      <c r="AQ554" s="68"/>
      <c r="AU554" s="68"/>
      <c r="AV554" s="68"/>
      <c r="AW554" s="68"/>
      <c r="AX554" s="68"/>
      <c r="AY554" s="68"/>
      <c r="AZ554" s="68"/>
      <c r="BD554" s="68"/>
      <c r="BE554" s="68"/>
      <c r="BF554" s="68"/>
      <c r="BG554" s="68"/>
      <c r="BH554" s="68"/>
      <c r="BI554" s="68"/>
      <c r="BM554" s="68"/>
      <c r="BN554" s="68"/>
      <c r="BO554" s="68"/>
      <c r="BP554" s="68"/>
      <c r="BQ554" s="68"/>
      <c r="BR554" s="68"/>
    </row>
    <row r="555" spans="11:70">
      <c r="K555" s="69"/>
      <c r="L555" s="68"/>
      <c r="M555" s="68"/>
      <c r="N555" s="68"/>
      <c r="O555" s="68"/>
      <c r="P555" s="68"/>
      <c r="T555" s="68"/>
      <c r="U555" s="68"/>
      <c r="V555" s="68"/>
      <c r="W555" s="68"/>
      <c r="X555" s="68"/>
      <c r="Y555" s="68"/>
      <c r="AC555" s="68"/>
      <c r="AD555" s="68"/>
      <c r="AE555" s="68"/>
      <c r="AF555" s="68"/>
      <c r="AG555" s="68"/>
      <c r="AH555" s="68"/>
      <c r="AL555" s="68"/>
      <c r="AM555" s="68"/>
      <c r="AN555" s="68"/>
      <c r="AO555" s="68"/>
      <c r="AP555" s="68"/>
      <c r="AQ555" s="68"/>
      <c r="AU555" s="68"/>
      <c r="AV555" s="68"/>
      <c r="AW555" s="68"/>
      <c r="AX555" s="68"/>
      <c r="AY555" s="68"/>
      <c r="AZ555" s="68"/>
      <c r="BD555" s="68"/>
      <c r="BE555" s="68"/>
      <c r="BF555" s="68"/>
      <c r="BG555" s="68"/>
      <c r="BH555" s="68"/>
      <c r="BI555" s="68"/>
      <c r="BM555" s="68"/>
      <c r="BN555" s="68"/>
      <c r="BO555" s="68"/>
      <c r="BP555" s="68"/>
      <c r="BQ555" s="68"/>
      <c r="BR555" s="68"/>
    </row>
    <row r="556" spans="11:70">
      <c r="K556" s="68"/>
      <c r="L556" s="68"/>
      <c r="M556" s="68"/>
      <c r="N556" s="68"/>
      <c r="O556" s="68"/>
      <c r="P556" s="68"/>
      <c r="T556" s="68"/>
      <c r="U556" s="68"/>
      <c r="V556" s="68"/>
      <c r="W556" s="68"/>
      <c r="X556" s="68"/>
      <c r="Y556" s="68"/>
      <c r="AC556" s="68"/>
      <c r="AD556" s="68"/>
      <c r="AE556" s="68"/>
      <c r="AF556" s="68"/>
      <c r="AG556" s="68"/>
      <c r="AH556" s="68"/>
      <c r="AL556" s="68"/>
      <c r="AM556" s="68"/>
      <c r="AN556" s="68"/>
      <c r="AO556" s="68"/>
      <c r="AP556" s="68"/>
      <c r="AQ556" s="68"/>
      <c r="AU556" s="68"/>
      <c r="AV556" s="68"/>
      <c r="AW556" s="68"/>
      <c r="AX556" s="68"/>
      <c r="AY556" s="68"/>
      <c r="AZ556" s="68"/>
      <c r="BD556" s="68"/>
      <c r="BE556" s="68"/>
      <c r="BF556" s="68"/>
      <c r="BG556" s="68"/>
      <c r="BH556" s="68"/>
      <c r="BI556" s="68"/>
      <c r="BM556" s="68"/>
      <c r="BN556" s="68"/>
      <c r="BO556" s="68"/>
      <c r="BP556" s="68"/>
      <c r="BQ556" s="68"/>
      <c r="BR556" s="68"/>
    </row>
    <row r="557" spans="11:70">
      <c r="K557" s="68"/>
      <c r="L557" s="68"/>
      <c r="M557" s="68"/>
      <c r="N557" s="68"/>
      <c r="O557" s="68"/>
      <c r="P557" s="68"/>
      <c r="T557" s="68"/>
      <c r="U557" s="68"/>
      <c r="V557" s="68"/>
      <c r="W557" s="68"/>
      <c r="X557" s="68"/>
      <c r="Y557" s="68"/>
      <c r="AC557" s="68"/>
      <c r="AD557" s="68"/>
      <c r="AE557" s="68"/>
      <c r="AF557" s="68"/>
      <c r="AG557" s="68"/>
      <c r="AH557" s="68"/>
      <c r="AL557" s="68"/>
      <c r="AM557" s="68"/>
      <c r="AN557" s="68"/>
      <c r="AO557" s="68"/>
      <c r="AP557" s="68"/>
      <c r="AQ557" s="68"/>
      <c r="AU557" s="68"/>
      <c r="AV557" s="68"/>
      <c r="AW557" s="68"/>
      <c r="AX557" s="68"/>
      <c r="AY557" s="68"/>
      <c r="AZ557" s="68"/>
      <c r="BD557" s="68"/>
      <c r="BE557" s="68"/>
      <c r="BF557" s="68"/>
      <c r="BG557" s="68"/>
      <c r="BH557" s="68"/>
      <c r="BI557" s="68"/>
      <c r="BM557" s="68"/>
      <c r="BN557" s="68"/>
      <c r="BO557" s="68"/>
      <c r="BP557" s="68"/>
      <c r="BQ557" s="68"/>
      <c r="BR557" s="68"/>
    </row>
    <row r="558" spans="11:70">
      <c r="K558" s="68"/>
      <c r="L558" s="68"/>
      <c r="M558" s="68"/>
      <c r="N558" s="68"/>
      <c r="O558" s="68"/>
      <c r="P558" s="68"/>
      <c r="T558" s="68"/>
      <c r="U558" s="68"/>
      <c r="V558" s="68"/>
      <c r="W558" s="68"/>
      <c r="X558" s="68"/>
      <c r="Y558" s="68"/>
      <c r="AC558" s="68"/>
      <c r="AD558" s="68"/>
      <c r="AE558" s="68"/>
      <c r="AF558" s="68"/>
      <c r="AG558" s="68"/>
      <c r="AH558" s="68"/>
      <c r="AL558" s="68"/>
      <c r="AM558" s="68"/>
      <c r="AN558" s="68"/>
      <c r="AO558" s="68"/>
      <c r="AP558" s="68"/>
      <c r="AQ558" s="68"/>
      <c r="AU558" s="68"/>
      <c r="AV558" s="68"/>
      <c r="AW558" s="68"/>
      <c r="AX558" s="68"/>
      <c r="AY558" s="68"/>
      <c r="AZ558" s="68"/>
      <c r="BD558" s="68"/>
      <c r="BE558" s="68"/>
      <c r="BF558" s="68"/>
      <c r="BG558" s="68"/>
      <c r="BH558" s="68"/>
      <c r="BI558" s="68"/>
      <c r="BM558" s="68"/>
      <c r="BN558" s="68"/>
      <c r="BO558" s="68"/>
      <c r="BP558" s="68"/>
      <c r="BQ558" s="68"/>
      <c r="BR558" s="68"/>
    </row>
    <row r="559" spans="11:70">
      <c r="K559" s="69"/>
      <c r="L559" s="68"/>
      <c r="M559" s="68"/>
      <c r="N559" s="68"/>
      <c r="O559" s="68"/>
      <c r="P559" s="68"/>
      <c r="T559" s="68"/>
      <c r="U559" s="68"/>
      <c r="V559" s="68"/>
      <c r="W559" s="68"/>
      <c r="X559" s="68"/>
      <c r="Y559" s="68"/>
      <c r="AC559" s="68"/>
      <c r="AD559" s="68"/>
      <c r="AE559" s="68"/>
      <c r="AF559" s="68"/>
      <c r="AG559" s="68"/>
      <c r="AH559" s="68"/>
      <c r="AL559" s="68"/>
      <c r="AM559" s="68"/>
      <c r="AN559" s="68"/>
      <c r="AO559" s="68"/>
      <c r="AP559" s="68"/>
      <c r="AQ559" s="68"/>
      <c r="AU559" s="68"/>
      <c r="AV559" s="68"/>
      <c r="AW559" s="68"/>
      <c r="AX559" s="68"/>
      <c r="AY559" s="68"/>
      <c r="AZ559" s="68"/>
      <c r="BD559" s="68"/>
      <c r="BE559" s="68"/>
      <c r="BF559" s="68"/>
      <c r="BG559" s="68"/>
      <c r="BH559" s="68"/>
      <c r="BI559" s="68"/>
      <c r="BM559" s="68"/>
      <c r="BN559" s="68"/>
      <c r="BO559" s="68"/>
      <c r="BP559" s="68"/>
      <c r="BQ559" s="68"/>
      <c r="BR559" s="68"/>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W74"/>
  <sheetViews>
    <sheetView zoomScale="70" zoomScaleNormal="70" topLeftCell="CT1" workbookViewId="0">
      <selection activeCell="FS53" sqref="FS53"/>
    </sheetView>
  </sheetViews>
  <sheetFormatPr defaultColWidth="9" defaultRowHeight="12.5"/>
  <cols>
    <col min="2" max="2" width="49.4545454545455" customWidth="1"/>
    <col min="4" max="22" width="9" hidden="1" customWidth="1"/>
    <col min="25" max="25" width="12.8181818181818"/>
    <col min="27" max="27" width="49.3636363636364" customWidth="1"/>
    <col min="29" max="47" width="9" hidden="1" customWidth="1"/>
    <col min="52" max="52" width="49.3636363636364" customWidth="1"/>
    <col min="54" max="72" width="9" hidden="1" customWidth="1"/>
    <col min="77" max="77" width="34.6363636363636" customWidth="1"/>
    <col min="79" max="97" width="9" hidden="1" customWidth="1"/>
    <col min="102" max="102" width="49.4545454545455" customWidth="1"/>
    <col min="104" max="122" width="9" hidden="1" customWidth="1"/>
    <col min="129" max="147" width="9" hidden="1" customWidth="1"/>
    <col min="152" max="152" width="53.9090909090909" customWidth="1"/>
    <col min="154" max="172" width="9" hidden="1" customWidth="1"/>
    <col min="175" max="175" width="12.8181818181818"/>
    <col min="179" max="179" width="12.8181818181818"/>
  </cols>
  <sheetData>
    <row r="1" ht="14.5" spans="1:173">
      <c r="A1" s="1"/>
      <c r="B1" s="1"/>
      <c r="C1" s="1"/>
      <c r="D1" s="1"/>
      <c r="E1" s="1"/>
      <c r="F1" s="1"/>
      <c r="G1" s="1"/>
      <c r="H1" s="1"/>
      <c r="I1" s="1"/>
      <c r="J1" s="1"/>
      <c r="K1" s="1"/>
      <c r="L1" s="1"/>
      <c r="M1" s="1"/>
      <c r="N1" s="1"/>
      <c r="O1" s="1"/>
      <c r="P1" s="1"/>
      <c r="Q1" s="1"/>
      <c r="R1" s="1"/>
      <c r="S1" s="1"/>
      <c r="T1" s="1"/>
      <c r="U1" s="1"/>
      <c r="V1" s="1"/>
      <c r="W1" s="1"/>
      <c r="Z1" s="1"/>
      <c r="AA1" s="1"/>
      <c r="AB1" s="1"/>
      <c r="AC1" s="1"/>
      <c r="AD1" s="1"/>
      <c r="AE1" s="1"/>
      <c r="AF1" s="1"/>
      <c r="AG1" s="1"/>
      <c r="AH1" s="1"/>
      <c r="AI1" s="1"/>
      <c r="AJ1" s="1"/>
      <c r="AK1" s="1"/>
      <c r="AL1" s="1"/>
      <c r="AM1" s="1"/>
      <c r="AN1" s="1"/>
      <c r="AO1" s="1"/>
      <c r="AP1" s="1"/>
      <c r="AQ1" s="1"/>
      <c r="AR1" s="1"/>
      <c r="AS1" s="1"/>
      <c r="AT1" s="1"/>
      <c r="AU1" s="1"/>
      <c r="AV1" s="1"/>
      <c r="AY1" s="1"/>
      <c r="AZ1" s="1"/>
      <c r="BA1" s="1"/>
      <c r="BB1" s="1"/>
      <c r="BC1" s="1"/>
      <c r="BD1" s="1"/>
      <c r="BE1" s="1"/>
      <c r="BF1" s="1"/>
      <c r="BG1" s="1"/>
      <c r="BH1" s="1"/>
      <c r="BI1" s="1"/>
      <c r="BJ1" s="1"/>
      <c r="BK1" s="1"/>
      <c r="BL1" s="1"/>
      <c r="BM1" s="1"/>
      <c r="BN1" s="1"/>
      <c r="BO1" s="1"/>
      <c r="BP1" s="1"/>
      <c r="BQ1" s="1"/>
      <c r="BR1" s="1"/>
      <c r="BS1" s="1"/>
      <c r="BT1" s="1"/>
      <c r="BU1" s="1"/>
      <c r="BX1" s="1"/>
      <c r="BY1" s="1"/>
      <c r="BZ1" s="1"/>
      <c r="CA1" s="1"/>
      <c r="CB1" s="1"/>
      <c r="CC1" s="1"/>
      <c r="CD1" s="1"/>
      <c r="CE1" s="1"/>
      <c r="CF1" s="1"/>
      <c r="CG1" s="1"/>
      <c r="CH1" s="1"/>
      <c r="CI1" s="1"/>
      <c r="CJ1" s="1"/>
      <c r="CK1" s="1"/>
      <c r="CL1" s="1"/>
      <c r="CM1" s="1"/>
      <c r="CN1" s="1"/>
      <c r="CO1" s="1"/>
      <c r="CP1" s="1"/>
      <c r="CQ1" s="1"/>
      <c r="CR1" s="1"/>
      <c r="CS1" s="1"/>
      <c r="CT1" s="1"/>
      <c r="CW1" s="1"/>
      <c r="CX1" s="1"/>
      <c r="CY1" s="1"/>
      <c r="CZ1" s="1"/>
      <c r="DA1" s="1"/>
      <c r="DB1" s="1"/>
      <c r="DC1" s="1"/>
      <c r="DD1" s="1"/>
      <c r="DE1" s="1"/>
      <c r="DF1" s="1"/>
      <c r="DG1" s="1"/>
      <c r="DH1" s="1"/>
      <c r="DI1" s="1"/>
      <c r="DJ1" s="1"/>
      <c r="DK1" s="1"/>
      <c r="DL1" s="1"/>
      <c r="DM1" s="1"/>
      <c r="DN1" s="1"/>
      <c r="DO1" s="1"/>
      <c r="DP1" s="1"/>
      <c r="DQ1" s="1"/>
      <c r="DR1" s="1"/>
      <c r="DS1" s="1"/>
      <c r="DV1" s="1"/>
      <c r="DW1" s="1"/>
      <c r="DX1" s="1"/>
      <c r="DY1" s="1"/>
      <c r="DZ1" s="1"/>
      <c r="EA1" s="1"/>
      <c r="EB1" s="1"/>
      <c r="EC1" s="1"/>
      <c r="ED1" s="1"/>
      <c r="EE1" s="1"/>
      <c r="EF1" s="1"/>
      <c r="EG1" s="1"/>
      <c r="EH1" s="1"/>
      <c r="EI1" s="1"/>
      <c r="EJ1" s="1"/>
      <c r="EK1" s="1"/>
      <c r="EL1" s="1"/>
      <c r="EM1" s="1"/>
      <c r="EN1" s="1"/>
      <c r="EO1" s="1"/>
      <c r="EP1" s="1"/>
      <c r="EQ1" s="1"/>
      <c r="ER1" s="1"/>
      <c r="EU1" s="1"/>
      <c r="EV1" s="1"/>
      <c r="EW1" s="1"/>
      <c r="EX1" s="1"/>
      <c r="EY1" s="1"/>
      <c r="EZ1" s="1"/>
      <c r="FA1" s="1"/>
      <c r="FB1" s="1"/>
      <c r="FC1" s="1"/>
      <c r="FD1" s="1"/>
      <c r="FE1" s="1"/>
      <c r="FF1" s="1"/>
      <c r="FG1" s="1"/>
      <c r="FH1" s="1"/>
      <c r="FI1" s="1"/>
      <c r="FJ1" s="1"/>
      <c r="FK1" s="1"/>
      <c r="FL1" s="1"/>
      <c r="FM1" s="1"/>
      <c r="FN1" s="1"/>
      <c r="FO1" s="1"/>
      <c r="FP1" s="1"/>
      <c r="FQ1" s="1"/>
    </row>
    <row r="2" ht="14.5" spans="1:173">
      <c r="A2" s="1"/>
      <c r="B2" s="1"/>
      <c r="C2" s="1"/>
      <c r="D2" s="1"/>
      <c r="E2" s="1"/>
      <c r="F2" s="1"/>
      <c r="G2" s="1"/>
      <c r="H2" s="1"/>
      <c r="I2" s="1"/>
      <c r="J2" s="1"/>
      <c r="K2" s="1"/>
      <c r="L2" s="1"/>
      <c r="M2" s="1"/>
      <c r="N2" s="1"/>
      <c r="O2" s="1"/>
      <c r="P2" s="1"/>
      <c r="Q2" s="1"/>
      <c r="R2" s="1"/>
      <c r="S2" s="1"/>
      <c r="T2" s="1"/>
      <c r="U2" s="1"/>
      <c r="V2" s="1"/>
      <c r="W2" s="1"/>
      <c r="Z2" s="1"/>
      <c r="AA2" s="1"/>
      <c r="AB2" s="1"/>
      <c r="AC2" s="1"/>
      <c r="AD2" s="1"/>
      <c r="AE2" s="1"/>
      <c r="AF2" s="1"/>
      <c r="AG2" s="1"/>
      <c r="AH2" s="1"/>
      <c r="AI2" s="1"/>
      <c r="AJ2" s="1"/>
      <c r="AK2" s="1"/>
      <c r="AL2" s="1"/>
      <c r="AM2" s="1"/>
      <c r="AN2" s="1"/>
      <c r="AO2" s="1"/>
      <c r="AP2" s="1"/>
      <c r="AQ2" s="1"/>
      <c r="AR2" s="1"/>
      <c r="AS2" s="1"/>
      <c r="AT2" s="1"/>
      <c r="AU2" s="1"/>
      <c r="AV2" s="1"/>
      <c r="AY2" s="1"/>
      <c r="AZ2" s="1"/>
      <c r="BA2" s="1"/>
      <c r="BB2" s="1"/>
      <c r="BC2" s="1"/>
      <c r="BD2" s="1"/>
      <c r="BE2" s="1"/>
      <c r="BF2" s="1"/>
      <c r="BG2" s="1"/>
      <c r="BH2" s="1"/>
      <c r="BI2" s="1"/>
      <c r="BJ2" s="1"/>
      <c r="BK2" s="1"/>
      <c r="BL2" s="1"/>
      <c r="BM2" s="1"/>
      <c r="BN2" s="1"/>
      <c r="BO2" s="1"/>
      <c r="BP2" s="1"/>
      <c r="BQ2" s="1"/>
      <c r="BR2" s="1"/>
      <c r="BS2" s="1"/>
      <c r="BT2" s="1"/>
      <c r="BU2" s="1"/>
      <c r="BX2" s="1"/>
      <c r="BY2" s="1"/>
      <c r="BZ2" s="1"/>
      <c r="CA2" s="1"/>
      <c r="CB2" s="1"/>
      <c r="CC2" s="1"/>
      <c r="CD2" s="1"/>
      <c r="CE2" s="1"/>
      <c r="CF2" s="1"/>
      <c r="CG2" s="1"/>
      <c r="CH2" s="1"/>
      <c r="CI2" s="1"/>
      <c r="CJ2" s="1"/>
      <c r="CK2" s="1"/>
      <c r="CL2" s="1"/>
      <c r="CM2" s="1"/>
      <c r="CN2" s="1"/>
      <c r="CO2" s="1"/>
      <c r="CP2" s="1"/>
      <c r="CQ2" s="1"/>
      <c r="CR2" s="1"/>
      <c r="CS2" s="1"/>
      <c r="CT2" s="1"/>
      <c r="CW2" s="1"/>
      <c r="CX2" s="1"/>
      <c r="CY2" s="1"/>
      <c r="CZ2" s="1"/>
      <c r="DA2" s="1"/>
      <c r="DB2" s="1"/>
      <c r="DC2" s="1"/>
      <c r="DD2" s="1"/>
      <c r="DE2" s="1"/>
      <c r="DF2" s="1"/>
      <c r="DG2" s="1"/>
      <c r="DH2" s="1"/>
      <c r="DI2" s="1"/>
      <c r="DJ2" s="1"/>
      <c r="DK2" s="1"/>
      <c r="DL2" s="1"/>
      <c r="DM2" s="1"/>
      <c r="DN2" s="1"/>
      <c r="DO2" s="1"/>
      <c r="DP2" s="1"/>
      <c r="DQ2" s="1"/>
      <c r="DR2" s="1"/>
      <c r="DS2" s="1"/>
      <c r="DV2" s="1"/>
      <c r="DW2" s="1"/>
      <c r="DX2" s="1"/>
      <c r="DY2" s="1"/>
      <c r="DZ2" s="1"/>
      <c r="EA2" s="1"/>
      <c r="EB2" s="1"/>
      <c r="EC2" s="1"/>
      <c r="ED2" s="1"/>
      <c r="EE2" s="1"/>
      <c r="EF2" s="1"/>
      <c r="EG2" s="1"/>
      <c r="EH2" s="1"/>
      <c r="EI2" s="1"/>
      <c r="EJ2" s="1"/>
      <c r="EK2" s="1"/>
      <c r="EL2" s="1"/>
      <c r="EM2" s="1"/>
      <c r="EN2" s="1"/>
      <c r="EO2" s="1"/>
      <c r="EP2" s="1"/>
      <c r="EQ2" s="1"/>
      <c r="ER2" s="1"/>
      <c r="EU2" s="1"/>
      <c r="EV2" s="1"/>
      <c r="EW2" s="1"/>
      <c r="EX2" s="1"/>
      <c r="EY2" s="1"/>
      <c r="EZ2" s="1"/>
      <c r="FA2" s="1"/>
      <c r="FB2" s="1"/>
      <c r="FC2" s="1"/>
      <c r="FD2" s="1"/>
      <c r="FE2" s="1"/>
      <c r="FF2" s="1"/>
      <c r="FG2" s="1"/>
      <c r="FH2" s="1"/>
      <c r="FI2" s="1"/>
      <c r="FJ2" s="1"/>
      <c r="FK2" s="1"/>
      <c r="FL2" s="1"/>
      <c r="FM2" s="1"/>
      <c r="FN2" s="1"/>
      <c r="FO2" s="1"/>
      <c r="FP2" s="1"/>
      <c r="FQ2" s="1"/>
    </row>
    <row r="3" ht="14.5" spans="1:173">
      <c r="A3" s="1"/>
      <c r="B3" s="1"/>
      <c r="C3" s="1"/>
      <c r="D3" s="1"/>
      <c r="E3" s="1"/>
      <c r="F3" s="1"/>
      <c r="G3" s="1"/>
      <c r="H3" s="1"/>
      <c r="I3" s="1"/>
      <c r="J3" s="1"/>
      <c r="K3" s="1"/>
      <c r="L3" s="1"/>
      <c r="M3" s="1"/>
      <c r="N3" s="1"/>
      <c r="O3" s="1"/>
      <c r="P3" s="1"/>
      <c r="Q3" s="1"/>
      <c r="R3" s="1"/>
      <c r="S3" s="1"/>
      <c r="T3" s="1"/>
      <c r="U3" s="1"/>
      <c r="V3" s="1"/>
      <c r="W3" s="1"/>
      <c r="Z3" s="1"/>
      <c r="AA3" s="1"/>
      <c r="AB3" s="1"/>
      <c r="AC3" s="1"/>
      <c r="AD3" s="1"/>
      <c r="AE3" s="1"/>
      <c r="AF3" s="1"/>
      <c r="AG3" s="1"/>
      <c r="AH3" s="1"/>
      <c r="AI3" s="1"/>
      <c r="AJ3" s="1"/>
      <c r="AK3" s="1"/>
      <c r="AL3" s="1"/>
      <c r="AM3" s="1"/>
      <c r="AN3" s="1"/>
      <c r="AO3" s="1"/>
      <c r="AP3" s="1"/>
      <c r="AQ3" s="1"/>
      <c r="AR3" s="1"/>
      <c r="AS3" s="1"/>
      <c r="AT3" s="1"/>
      <c r="AU3" s="1"/>
      <c r="AV3" s="1"/>
      <c r="AY3" s="1"/>
      <c r="AZ3" s="1"/>
      <c r="BA3" s="1"/>
      <c r="BB3" s="1"/>
      <c r="BC3" s="1"/>
      <c r="BD3" s="1"/>
      <c r="BE3" s="1"/>
      <c r="BF3" s="1"/>
      <c r="BG3" s="1"/>
      <c r="BH3" s="1"/>
      <c r="BI3" s="1"/>
      <c r="BJ3" s="1"/>
      <c r="BK3" s="1"/>
      <c r="BL3" s="1"/>
      <c r="BM3" s="1"/>
      <c r="BN3" s="1"/>
      <c r="BO3" s="1"/>
      <c r="BP3" s="1"/>
      <c r="BQ3" s="1"/>
      <c r="BR3" s="1"/>
      <c r="BS3" s="1"/>
      <c r="BT3" s="1"/>
      <c r="BU3" s="1"/>
      <c r="BX3" s="1"/>
      <c r="BY3" s="1"/>
      <c r="BZ3" s="1"/>
      <c r="CA3" s="1"/>
      <c r="CB3" s="1"/>
      <c r="CC3" s="1"/>
      <c r="CD3" s="1"/>
      <c r="CE3" s="1"/>
      <c r="CF3" s="1"/>
      <c r="CG3" s="1"/>
      <c r="CH3" s="1"/>
      <c r="CI3" s="1"/>
      <c r="CJ3" s="1"/>
      <c r="CK3" s="1"/>
      <c r="CL3" s="1"/>
      <c r="CM3" s="1"/>
      <c r="CN3" s="1"/>
      <c r="CO3" s="1"/>
      <c r="CP3" s="1"/>
      <c r="CQ3" s="1"/>
      <c r="CR3" s="1"/>
      <c r="CS3" s="1"/>
      <c r="CT3" s="1"/>
      <c r="CW3" s="1"/>
      <c r="CX3" s="1"/>
      <c r="CY3" s="1"/>
      <c r="CZ3" s="1"/>
      <c r="DA3" s="1"/>
      <c r="DB3" s="1"/>
      <c r="DC3" s="1"/>
      <c r="DD3" s="1"/>
      <c r="DE3" s="1"/>
      <c r="DF3" s="1"/>
      <c r="DG3" s="1"/>
      <c r="DH3" s="1"/>
      <c r="DI3" s="1"/>
      <c r="DJ3" s="1"/>
      <c r="DK3" s="1"/>
      <c r="DL3" s="1"/>
      <c r="DM3" s="1"/>
      <c r="DN3" s="1"/>
      <c r="DO3" s="1"/>
      <c r="DP3" s="1"/>
      <c r="DQ3" s="1"/>
      <c r="DR3" s="1"/>
      <c r="DS3" s="1"/>
      <c r="DV3" s="1"/>
      <c r="DW3" s="1"/>
      <c r="DX3" s="1"/>
      <c r="DY3" s="1"/>
      <c r="DZ3" s="1"/>
      <c r="EA3" s="1"/>
      <c r="EB3" s="1"/>
      <c r="EC3" s="1"/>
      <c r="ED3" s="1"/>
      <c r="EE3" s="1"/>
      <c r="EF3" s="1"/>
      <c r="EG3" s="1"/>
      <c r="EH3" s="1"/>
      <c r="EI3" s="1"/>
      <c r="EJ3" s="1"/>
      <c r="EK3" s="1"/>
      <c r="EL3" s="1"/>
      <c r="EM3" s="1"/>
      <c r="EN3" s="1"/>
      <c r="EO3" s="1"/>
      <c r="EP3" s="1"/>
      <c r="EQ3" s="1"/>
      <c r="ER3" s="1"/>
      <c r="EU3" s="1"/>
      <c r="EV3" s="1"/>
      <c r="EW3" s="1"/>
      <c r="EX3" s="1"/>
      <c r="EY3" s="1"/>
      <c r="EZ3" s="1"/>
      <c r="FA3" s="1"/>
      <c r="FB3" s="1"/>
      <c r="FC3" s="1"/>
      <c r="FD3" s="1"/>
      <c r="FE3" s="1"/>
      <c r="FF3" s="1"/>
      <c r="FG3" s="1"/>
      <c r="FH3" s="1"/>
      <c r="FI3" s="1"/>
      <c r="FJ3" s="1"/>
      <c r="FK3" s="1"/>
      <c r="FL3" s="1"/>
      <c r="FM3" s="1"/>
      <c r="FN3" s="1"/>
      <c r="FO3" s="1"/>
      <c r="FP3" s="1"/>
      <c r="FQ3" s="1"/>
    </row>
    <row r="4" ht="14.5" spans="1:173">
      <c r="A4" s="2" t="s">
        <v>17</v>
      </c>
      <c r="B4" s="2"/>
      <c r="C4" s="1"/>
      <c r="D4" s="1"/>
      <c r="E4" s="1"/>
      <c r="F4" s="1"/>
      <c r="G4" s="1"/>
      <c r="H4" s="1"/>
      <c r="I4" s="1"/>
      <c r="J4" s="1"/>
      <c r="K4" s="1"/>
      <c r="L4" s="1"/>
      <c r="M4" s="1"/>
      <c r="N4" s="1"/>
      <c r="O4" s="1"/>
      <c r="P4" s="1"/>
      <c r="Q4" s="1"/>
      <c r="R4" s="1"/>
      <c r="S4" s="1"/>
      <c r="T4" s="1"/>
      <c r="U4" s="1"/>
      <c r="V4" s="1"/>
      <c r="W4" s="1"/>
      <c r="Z4" s="2" t="s">
        <v>18</v>
      </c>
      <c r="AA4" s="2"/>
      <c r="AB4" s="1"/>
      <c r="AC4" s="1"/>
      <c r="AD4" s="1"/>
      <c r="AE4" s="1"/>
      <c r="AF4" s="1"/>
      <c r="AG4" s="1"/>
      <c r="AH4" s="1"/>
      <c r="AI4" s="1"/>
      <c r="AJ4" s="1"/>
      <c r="AK4" s="1"/>
      <c r="AL4" s="1"/>
      <c r="AM4" s="1"/>
      <c r="AN4" s="1"/>
      <c r="AO4" s="1"/>
      <c r="AP4" s="1"/>
      <c r="AQ4" s="1"/>
      <c r="AR4" s="1"/>
      <c r="AS4" s="1"/>
      <c r="AT4" s="1"/>
      <c r="AU4" s="1"/>
      <c r="AV4" s="1"/>
      <c r="AY4" s="2" t="s">
        <v>19</v>
      </c>
      <c r="AZ4" s="2"/>
      <c r="BA4" s="1"/>
      <c r="BB4" s="1"/>
      <c r="BC4" s="1"/>
      <c r="BD4" s="1"/>
      <c r="BE4" s="1"/>
      <c r="BF4" s="1"/>
      <c r="BG4" s="1"/>
      <c r="BH4" s="1"/>
      <c r="BI4" s="1"/>
      <c r="BJ4" s="1"/>
      <c r="BK4" s="1"/>
      <c r="BL4" s="1"/>
      <c r="BM4" s="1"/>
      <c r="BN4" s="1"/>
      <c r="BO4" s="1"/>
      <c r="BP4" s="1"/>
      <c r="BQ4" s="1"/>
      <c r="BR4" s="1"/>
      <c r="BS4" s="1"/>
      <c r="BT4" s="1"/>
      <c r="BU4" s="1"/>
      <c r="BX4" s="2" t="s">
        <v>20</v>
      </c>
      <c r="BY4" s="2"/>
      <c r="BZ4" s="1"/>
      <c r="CA4" s="1"/>
      <c r="CB4" s="1"/>
      <c r="CC4" s="1"/>
      <c r="CD4" s="1"/>
      <c r="CE4" s="1"/>
      <c r="CF4" s="1"/>
      <c r="CG4" s="1"/>
      <c r="CH4" s="1"/>
      <c r="CI4" s="1"/>
      <c r="CJ4" s="1"/>
      <c r="CK4" s="1"/>
      <c r="CL4" s="1"/>
      <c r="CM4" s="1"/>
      <c r="CN4" s="1"/>
      <c r="CO4" s="1"/>
      <c r="CP4" s="1"/>
      <c r="CQ4" s="1"/>
      <c r="CR4" s="1"/>
      <c r="CS4" s="1"/>
      <c r="CT4" s="1"/>
      <c r="CW4" s="2" t="s">
        <v>21</v>
      </c>
      <c r="CX4" s="2"/>
      <c r="CY4" s="1"/>
      <c r="CZ4" s="1"/>
      <c r="DA4" s="1"/>
      <c r="DB4" s="1"/>
      <c r="DC4" s="1"/>
      <c r="DD4" s="1"/>
      <c r="DE4" s="1"/>
      <c r="DF4" s="1"/>
      <c r="DG4" s="1"/>
      <c r="DH4" s="1"/>
      <c r="DI4" s="1"/>
      <c r="DJ4" s="1"/>
      <c r="DK4" s="1"/>
      <c r="DL4" s="1"/>
      <c r="DM4" s="1"/>
      <c r="DN4" s="1"/>
      <c r="DO4" s="1"/>
      <c r="DP4" s="1"/>
      <c r="DQ4" s="1"/>
      <c r="DR4" s="1"/>
      <c r="DS4" s="1"/>
      <c r="DV4" s="2" t="s">
        <v>22</v>
      </c>
      <c r="DW4" s="2"/>
      <c r="DX4" s="1"/>
      <c r="DY4" s="1"/>
      <c r="DZ4" s="1"/>
      <c r="EA4" s="1"/>
      <c r="EB4" s="1"/>
      <c r="EC4" s="1"/>
      <c r="ED4" s="1"/>
      <c r="EE4" s="1"/>
      <c r="EF4" s="1"/>
      <c r="EG4" s="1"/>
      <c r="EH4" s="1"/>
      <c r="EI4" s="1"/>
      <c r="EJ4" s="1"/>
      <c r="EK4" s="1"/>
      <c r="EL4" s="1"/>
      <c r="EM4" s="1"/>
      <c r="EN4" s="1"/>
      <c r="EO4" s="1"/>
      <c r="EP4" s="1"/>
      <c r="EQ4" s="1"/>
      <c r="ER4" s="1"/>
      <c r="EU4" s="2" t="s">
        <v>167</v>
      </c>
      <c r="EV4" s="2"/>
      <c r="EW4" s="1"/>
      <c r="EX4" s="1"/>
      <c r="EY4" s="1"/>
      <c r="EZ4" s="1"/>
      <c r="FA4" s="1"/>
      <c r="FB4" s="1"/>
      <c r="FC4" s="1"/>
      <c r="FD4" s="1"/>
      <c r="FE4" s="1"/>
      <c r="FF4" s="1"/>
      <c r="FG4" s="1"/>
      <c r="FH4" s="1"/>
      <c r="FI4" s="1"/>
      <c r="FJ4" s="1"/>
      <c r="FK4" s="1"/>
      <c r="FL4" s="1"/>
      <c r="FM4" s="1"/>
      <c r="FN4" s="1"/>
      <c r="FO4" s="1"/>
      <c r="FP4" s="1"/>
      <c r="FQ4" s="1"/>
    </row>
    <row r="5" ht="18" spans="1:173">
      <c r="A5" s="3" t="s">
        <v>168</v>
      </c>
      <c r="B5" s="3"/>
      <c r="C5" s="1"/>
      <c r="D5" s="1"/>
      <c r="E5" s="1"/>
      <c r="F5" s="1"/>
      <c r="G5" s="1"/>
      <c r="H5" s="1"/>
      <c r="I5" s="1"/>
      <c r="J5" s="1"/>
      <c r="K5" s="1"/>
      <c r="L5" s="1"/>
      <c r="M5" s="1"/>
      <c r="N5" s="1"/>
      <c r="O5" s="1"/>
      <c r="P5" s="1"/>
      <c r="Q5" s="1"/>
      <c r="R5" s="1"/>
      <c r="S5" s="1"/>
      <c r="T5" s="1"/>
      <c r="U5" s="1"/>
      <c r="V5" s="1"/>
      <c r="W5" s="1"/>
      <c r="Z5" s="3" t="s">
        <v>168</v>
      </c>
      <c r="AA5" s="3"/>
      <c r="AB5" s="1"/>
      <c r="AC5" s="1"/>
      <c r="AD5" s="1"/>
      <c r="AE5" s="1"/>
      <c r="AF5" s="1"/>
      <c r="AG5" s="1"/>
      <c r="AH5" s="1"/>
      <c r="AI5" s="1"/>
      <c r="AJ5" s="1"/>
      <c r="AK5" s="1"/>
      <c r="AL5" s="1"/>
      <c r="AM5" s="1"/>
      <c r="AN5" s="1"/>
      <c r="AO5" s="1"/>
      <c r="AP5" s="1"/>
      <c r="AQ5" s="1"/>
      <c r="AR5" s="1"/>
      <c r="AS5" s="1"/>
      <c r="AT5" s="1"/>
      <c r="AU5" s="1"/>
      <c r="AV5" s="1"/>
      <c r="AY5" s="3" t="s">
        <v>168</v>
      </c>
      <c r="AZ5" s="3"/>
      <c r="BA5" s="1"/>
      <c r="BB5" s="1"/>
      <c r="BC5" s="1"/>
      <c r="BD5" s="1"/>
      <c r="BE5" s="1"/>
      <c r="BF5" s="1"/>
      <c r="BG5" s="1"/>
      <c r="BH5" s="1"/>
      <c r="BI5" s="1"/>
      <c r="BJ5" s="1"/>
      <c r="BK5" s="1"/>
      <c r="BL5" s="1"/>
      <c r="BM5" s="1"/>
      <c r="BN5" s="1"/>
      <c r="BO5" s="1"/>
      <c r="BP5" s="1"/>
      <c r="BQ5" s="1"/>
      <c r="BR5" s="1"/>
      <c r="BS5" s="1"/>
      <c r="BT5" s="1"/>
      <c r="BU5" s="1"/>
      <c r="BX5" s="3" t="s">
        <v>168</v>
      </c>
      <c r="BY5" s="3"/>
      <c r="BZ5" s="1"/>
      <c r="CA5" s="1"/>
      <c r="CB5" s="1"/>
      <c r="CC5" s="1"/>
      <c r="CD5" s="1"/>
      <c r="CE5" s="1"/>
      <c r="CF5" s="1"/>
      <c r="CG5" s="1"/>
      <c r="CH5" s="1"/>
      <c r="CI5" s="1"/>
      <c r="CJ5" s="1"/>
      <c r="CK5" s="1"/>
      <c r="CL5" s="1"/>
      <c r="CM5" s="1"/>
      <c r="CN5" s="1"/>
      <c r="CO5" s="1"/>
      <c r="CP5" s="1"/>
      <c r="CQ5" s="1"/>
      <c r="CR5" s="1"/>
      <c r="CS5" s="1"/>
      <c r="CT5" s="1"/>
      <c r="CW5" s="3" t="s">
        <v>168</v>
      </c>
      <c r="CX5" s="3"/>
      <c r="CY5" s="1"/>
      <c r="CZ5" s="1"/>
      <c r="DA5" s="1"/>
      <c r="DB5" s="1"/>
      <c r="DC5" s="1"/>
      <c r="DD5" s="1"/>
      <c r="DE5" s="1"/>
      <c r="DF5" s="1"/>
      <c r="DG5" s="1"/>
      <c r="DH5" s="1"/>
      <c r="DI5" s="1"/>
      <c r="DJ5" s="1"/>
      <c r="DK5" s="1"/>
      <c r="DL5" s="1"/>
      <c r="DM5" s="1"/>
      <c r="DN5" s="1"/>
      <c r="DO5" s="1"/>
      <c r="DP5" s="1"/>
      <c r="DQ5" s="1"/>
      <c r="DR5" s="1"/>
      <c r="DS5" s="1"/>
      <c r="DV5" s="3" t="s">
        <v>168</v>
      </c>
      <c r="DW5" s="3"/>
      <c r="DX5" s="1"/>
      <c r="DY5" s="1"/>
      <c r="DZ5" s="1"/>
      <c r="EA5" s="1"/>
      <c r="EB5" s="1"/>
      <c r="EC5" s="1"/>
      <c r="ED5" s="1"/>
      <c r="EE5" s="1"/>
      <c r="EF5" s="1"/>
      <c r="EG5" s="1"/>
      <c r="EH5" s="1"/>
      <c r="EI5" s="1"/>
      <c r="EJ5" s="1"/>
      <c r="EK5" s="1"/>
      <c r="EL5" s="1"/>
      <c r="EM5" s="1"/>
      <c r="EN5" s="1"/>
      <c r="EO5" s="1"/>
      <c r="EP5" s="1"/>
      <c r="EQ5" s="1"/>
      <c r="ER5" s="1"/>
      <c r="EU5" s="3" t="s">
        <v>168</v>
      </c>
      <c r="EV5" s="3"/>
      <c r="EW5" s="1"/>
      <c r="EX5" s="1"/>
      <c r="EY5" s="1"/>
      <c r="EZ5" s="1"/>
      <c r="FA5" s="1"/>
      <c r="FB5" s="1"/>
      <c r="FC5" s="1"/>
      <c r="FD5" s="1"/>
      <c r="FE5" s="1"/>
      <c r="FF5" s="1"/>
      <c r="FG5" s="1"/>
      <c r="FH5" s="1"/>
      <c r="FI5" s="1"/>
      <c r="FJ5" s="1"/>
      <c r="FK5" s="1"/>
      <c r="FL5" s="1"/>
      <c r="FM5" s="1"/>
      <c r="FN5" s="1"/>
      <c r="FO5" s="1"/>
      <c r="FP5" s="1"/>
      <c r="FQ5" s="1"/>
    </row>
    <row r="6" ht="14.5" spans="1:173">
      <c r="A6" s="4"/>
      <c r="B6" s="4"/>
      <c r="C6" s="5"/>
      <c r="D6" s="5"/>
      <c r="E6" s="1"/>
      <c r="F6" s="1"/>
      <c r="G6" s="5"/>
      <c r="H6" s="5"/>
      <c r="I6" s="5"/>
      <c r="J6" s="1"/>
      <c r="K6" s="1"/>
      <c r="L6" s="5"/>
      <c r="M6" s="1"/>
      <c r="N6" s="1"/>
      <c r="O6" s="1"/>
      <c r="P6" s="1"/>
      <c r="Q6" s="1"/>
      <c r="R6" s="1"/>
      <c r="S6" s="5"/>
      <c r="T6" s="5"/>
      <c r="U6" s="5"/>
      <c r="V6" s="1"/>
      <c r="W6" s="1"/>
      <c r="Z6" s="4"/>
      <c r="AA6" s="4"/>
      <c r="AB6" s="5"/>
      <c r="AC6" s="5"/>
      <c r="AD6" s="1"/>
      <c r="AE6" s="1"/>
      <c r="AF6" s="5"/>
      <c r="AG6" s="5"/>
      <c r="AH6" s="5"/>
      <c r="AI6" s="1"/>
      <c r="AJ6" s="1"/>
      <c r="AK6" s="5"/>
      <c r="AL6" s="1"/>
      <c r="AM6" s="1"/>
      <c r="AN6" s="1"/>
      <c r="AO6" s="1"/>
      <c r="AP6" s="1"/>
      <c r="AQ6" s="1"/>
      <c r="AR6" s="1"/>
      <c r="AS6" s="5"/>
      <c r="AT6" s="5"/>
      <c r="AU6" s="1"/>
      <c r="AV6" s="1"/>
      <c r="AY6" s="4"/>
      <c r="AZ6" s="4"/>
      <c r="BA6" s="5"/>
      <c r="BB6" s="5"/>
      <c r="BC6" s="1"/>
      <c r="BD6" s="1"/>
      <c r="BE6" s="5"/>
      <c r="BF6" s="5"/>
      <c r="BG6" s="5"/>
      <c r="BH6" s="1"/>
      <c r="BI6" s="1"/>
      <c r="BJ6" s="5"/>
      <c r="BK6" s="1"/>
      <c r="BL6" s="1"/>
      <c r="BM6" s="1"/>
      <c r="BN6" s="1"/>
      <c r="BO6" s="1"/>
      <c r="BP6" s="1"/>
      <c r="BQ6" s="5"/>
      <c r="BR6" s="5"/>
      <c r="BS6" s="5"/>
      <c r="BT6" s="1"/>
      <c r="BU6" s="1"/>
      <c r="BX6" s="4"/>
      <c r="BY6" s="4"/>
      <c r="BZ6" s="5"/>
      <c r="CA6" s="5"/>
      <c r="CB6" s="1"/>
      <c r="CC6" s="1"/>
      <c r="CD6" s="5"/>
      <c r="CE6" s="5"/>
      <c r="CF6" s="5"/>
      <c r="CG6" s="1"/>
      <c r="CH6" s="1"/>
      <c r="CI6" s="5"/>
      <c r="CJ6" s="1"/>
      <c r="CK6" s="1"/>
      <c r="CL6" s="1"/>
      <c r="CM6" s="1"/>
      <c r="CN6" s="1"/>
      <c r="CO6" s="1"/>
      <c r="CP6" s="5"/>
      <c r="CQ6" s="5"/>
      <c r="CR6" s="5"/>
      <c r="CS6" s="1"/>
      <c r="CT6" s="1"/>
      <c r="CW6" s="4"/>
      <c r="CX6" s="4"/>
      <c r="CY6" s="5"/>
      <c r="CZ6" s="5"/>
      <c r="DA6" s="1"/>
      <c r="DB6" s="1"/>
      <c r="DC6" s="5"/>
      <c r="DD6" s="5"/>
      <c r="DE6" s="5"/>
      <c r="DF6" s="1"/>
      <c r="DG6" s="1"/>
      <c r="DH6" s="5"/>
      <c r="DI6" s="1"/>
      <c r="DJ6" s="1"/>
      <c r="DK6" s="1"/>
      <c r="DL6" s="1"/>
      <c r="DM6" s="1"/>
      <c r="DN6" s="1"/>
      <c r="DO6" s="5"/>
      <c r="DP6" s="5"/>
      <c r="DQ6" s="5"/>
      <c r="DR6" s="1"/>
      <c r="DS6" s="1"/>
      <c r="DV6" s="4"/>
      <c r="DW6" s="4"/>
      <c r="DX6" s="5"/>
      <c r="DY6" s="5"/>
      <c r="DZ6" s="1"/>
      <c r="EA6" s="1"/>
      <c r="EB6" s="5"/>
      <c r="EC6" s="5"/>
      <c r="ED6" s="5"/>
      <c r="EE6" s="1"/>
      <c r="EF6" s="1"/>
      <c r="EG6" s="5"/>
      <c r="EH6" s="1"/>
      <c r="EI6" s="1"/>
      <c r="EJ6" s="1"/>
      <c r="EK6" s="1"/>
      <c r="EL6" s="1"/>
      <c r="EM6" s="1"/>
      <c r="EN6" s="5"/>
      <c r="EO6" s="5"/>
      <c r="EP6" s="5"/>
      <c r="EQ6" s="1"/>
      <c r="ER6" s="1"/>
      <c r="EU6" s="4"/>
      <c r="EV6" s="4"/>
      <c r="EW6" s="5"/>
      <c r="EX6" s="5"/>
      <c r="EY6" s="1"/>
      <c r="EZ6" s="1"/>
      <c r="FA6" s="5"/>
      <c r="FB6" s="5"/>
      <c r="FC6" s="5"/>
      <c r="FD6" s="1"/>
      <c r="FE6" s="1"/>
      <c r="FF6" s="5"/>
      <c r="FG6" s="1"/>
      <c r="FH6" s="1"/>
      <c r="FI6" s="1"/>
      <c r="FJ6" s="1"/>
      <c r="FK6" s="1"/>
      <c r="FL6" s="1"/>
      <c r="FM6" s="5"/>
      <c r="FN6" s="5"/>
      <c r="FO6" s="5"/>
      <c r="FP6" s="1"/>
      <c r="FQ6" s="1"/>
    </row>
    <row r="7" ht="17.5" spans="1:173">
      <c r="A7" s="6" t="s">
        <v>169</v>
      </c>
      <c r="B7" s="6"/>
      <c r="C7" s="1"/>
      <c r="D7" s="1"/>
      <c r="E7" s="1"/>
      <c r="F7" s="1"/>
      <c r="G7" s="1"/>
      <c r="H7" s="1"/>
      <c r="I7" s="1"/>
      <c r="J7" s="1"/>
      <c r="K7" s="1"/>
      <c r="L7" s="1"/>
      <c r="M7" s="1"/>
      <c r="N7" s="1"/>
      <c r="O7" s="1"/>
      <c r="P7" s="1"/>
      <c r="Q7" s="1"/>
      <c r="R7" s="1"/>
      <c r="S7" s="1"/>
      <c r="T7" s="1"/>
      <c r="U7" s="1"/>
      <c r="V7" s="1"/>
      <c r="W7" s="1"/>
      <c r="Z7" s="6" t="s">
        <v>170</v>
      </c>
      <c r="AA7" s="6"/>
      <c r="AB7" s="1"/>
      <c r="AC7" s="1"/>
      <c r="AD7" s="1"/>
      <c r="AE7" s="1"/>
      <c r="AF7" s="1"/>
      <c r="AG7" s="1"/>
      <c r="AH7" s="1"/>
      <c r="AI7" s="1"/>
      <c r="AJ7" s="1"/>
      <c r="AK7" s="1"/>
      <c r="AL7" s="1"/>
      <c r="AM7" s="1"/>
      <c r="AN7" s="1"/>
      <c r="AO7" s="1"/>
      <c r="AP7" s="1"/>
      <c r="AQ7" s="1"/>
      <c r="AR7" s="1"/>
      <c r="AS7" s="1"/>
      <c r="AT7" s="1"/>
      <c r="AU7" s="1"/>
      <c r="AV7" s="1"/>
      <c r="AY7" s="6" t="s">
        <v>171</v>
      </c>
      <c r="AZ7" s="6"/>
      <c r="BA7" s="1"/>
      <c r="BB7" s="1"/>
      <c r="BC7" s="1"/>
      <c r="BD7" s="1"/>
      <c r="BE7" s="1"/>
      <c r="BF7" s="1"/>
      <c r="BG7" s="1"/>
      <c r="BH7" s="1"/>
      <c r="BI7" s="1"/>
      <c r="BJ7" s="1"/>
      <c r="BK7" s="1"/>
      <c r="BL7" s="1"/>
      <c r="BM7" s="1"/>
      <c r="BN7" s="1"/>
      <c r="BO7" s="1"/>
      <c r="BP7" s="1"/>
      <c r="BQ7" s="1"/>
      <c r="BR7" s="1"/>
      <c r="BS7" s="1"/>
      <c r="BT7" s="1"/>
      <c r="BU7" s="1"/>
      <c r="BX7" s="6" t="s">
        <v>172</v>
      </c>
      <c r="BY7" s="6"/>
      <c r="BZ7" s="1"/>
      <c r="CA7" s="1"/>
      <c r="CB7" s="1"/>
      <c r="CC7" s="1"/>
      <c r="CD7" s="1"/>
      <c r="CE7" s="1"/>
      <c r="CF7" s="1"/>
      <c r="CG7" s="1"/>
      <c r="CH7" s="1"/>
      <c r="CI7" s="1"/>
      <c r="CJ7" s="1"/>
      <c r="CK7" s="1"/>
      <c r="CL7" s="1"/>
      <c r="CM7" s="1"/>
      <c r="CN7" s="1"/>
      <c r="CO7" s="1"/>
      <c r="CP7" s="1"/>
      <c r="CQ7" s="1"/>
      <c r="CR7" s="1"/>
      <c r="CS7" s="1"/>
      <c r="CT7" s="1"/>
      <c r="CW7" s="6" t="s">
        <v>173</v>
      </c>
      <c r="CX7" s="6"/>
      <c r="CY7" s="1"/>
      <c r="CZ7" s="1"/>
      <c r="DA7" s="1"/>
      <c r="DB7" s="1"/>
      <c r="DC7" s="1"/>
      <c r="DD7" s="1"/>
      <c r="DE7" s="1"/>
      <c r="DF7" s="1"/>
      <c r="DG7" s="1"/>
      <c r="DH7" s="1"/>
      <c r="DI7" s="1"/>
      <c r="DJ7" s="1"/>
      <c r="DK7" s="1"/>
      <c r="DL7" s="1"/>
      <c r="DM7" s="1"/>
      <c r="DN7" s="1"/>
      <c r="DO7" s="1"/>
      <c r="DP7" s="1"/>
      <c r="DQ7" s="1"/>
      <c r="DR7" s="1"/>
      <c r="DS7" s="1"/>
      <c r="DV7" s="6" t="s">
        <v>174</v>
      </c>
      <c r="DW7" s="6"/>
      <c r="DX7" s="1"/>
      <c r="DY7" s="1"/>
      <c r="DZ7" s="1"/>
      <c r="EA7" s="1"/>
      <c r="EB7" s="1"/>
      <c r="EC7" s="1"/>
      <c r="ED7" s="1"/>
      <c r="EE7" s="1"/>
      <c r="EF7" s="1"/>
      <c r="EG7" s="1"/>
      <c r="EH7" s="1"/>
      <c r="EI7" s="1"/>
      <c r="EJ7" s="1"/>
      <c r="EK7" s="1"/>
      <c r="EL7" s="1"/>
      <c r="EM7" s="1"/>
      <c r="EN7" s="1"/>
      <c r="EO7" s="1"/>
      <c r="EP7" s="1"/>
      <c r="EQ7" s="1"/>
      <c r="ER7" s="1"/>
      <c r="EU7" s="6" t="s">
        <v>175</v>
      </c>
      <c r="EV7" s="6"/>
      <c r="EW7" s="1"/>
      <c r="EX7" s="1"/>
      <c r="EY7" s="1"/>
      <c r="EZ7" s="1"/>
      <c r="FA7" s="1"/>
      <c r="FB7" s="1"/>
      <c r="FC7" s="1"/>
      <c r="FD7" s="1"/>
      <c r="FE7" s="1"/>
      <c r="FF7" s="1"/>
      <c r="FG7" s="1"/>
      <c r="FH7" s="1"/>
      <c r="FI7" s="1"/>
      <c r="FJ7" s="1"/>
      <c r="FK7" s="1"/>
      <c r="FL7" s="1"/>
      <c r="FM7" s="1"/>
      <c r="FN7" s="1"/>
      <c r="FO7" s="1"/>
      <c r="FP7" s="1"/>
      <c r="FQ7" s="1"/>
    </row>
    <row r="8" ht="15.5" spans="1:173">
      <c r="A8" s="6" t="s">
        <v>176</v>
      </c>
      <c r="B8" s="6"/>
      <c r="C8" s="1"/>
      <c r="D8" s="1"/>
      <c r="E8" s="1"/>
      <c r="F8" s="1"/>
      <c r="G8" s="1"/>
      <c r="H8" s="1"/>
      <c r="I8" s="1"/>
      <c r="J8" s="1"/>
      <c r="K8" s="1"/>
      <c r="L8" s="1"/>
      <c r="M8" s="1"/>
      <c r="N8" s="1"/>
      <c r="O8" s="1"/>
      <c r="P8" s="1"/>
      <c r="Q8" s="1"/>
      <c r="R8" s="1"/>
      <c r="S8" s="1"/>
      <c r="T8" s="1"/>
      <c r="U8" s="1"/>
      <c r="V8" s="1"/>
      <c r="W8" s="1"/>
      <c r="Z8" s="6" t="s">
        <v>177</v>
      </c>
      <c r="AA8" s="6"/>
      <c r="AB8" s="1"/>
      <c r="AC8" s="1"/>
      <c r="AD8" s="1"/>
      <c r="AE8" s="1"/>
      <c r="AF8" s="1"/>
      <c r="AG8" s="1"/>
      <c r="AH8" s="1"/>
      <c r="AI8" s="1"/>
      <c r="AJ8" s="1"/>
      <c r="AK8" s="1"/>
      <c r="AL8" s="1"/>
      <c r="AM8" s="1"/>
      <c r="AN8" s="1"/>
      <c r="AO8" s="1"/>
      <c r="AP8" s="1"/>
      <c r="AQ8" s="1"/>
      <c r="AR8" s="1"/>
      <c r="AS8" s="1"/>
      <c r="AT8" s="1"/>
      <c r="AU8" s="1"/>
      <c r="AV8" s="1"/>
      <c r="AY8" s="6" t="s">
        <v>178</v>
      </c>
      <c r="AZ8" s="6"/>
      <c r="BA8" s="1"/>
      <c r="BB8" s="1"/>
      <c r="BC8" s="1"/>
      <c r="BD8" s="1"/>
      <c r="BE8" s="1"/>
      <c r="BF8" s="1"/>
      <c r="BG8" s="1"/>
      <c r="BH8" s="1"/>
      <c r="BI8" s="1"/>
      <c r="BJ8" s="1"/>
      <c r="BK8" s="1"/>
      <c r="BL8" s="1"/>
      <c r="BM8" s="1"/>
      <c r="BN8" s="1"/>
      <c r="BO8" s="1"/>
      <c r="BP8" s="1"/>
      <c r="BQ8" s="1"/>
      <c r="BR8" s="1"/>
      <c r="BS8" s="1"/>
      <c r="BT8" s="1"/>
      <c r="BU8" s="1"/>
      <c r="BX8" s="6" t="s">
        <v>179</v>
      </c>
      <c r="BY8" s="6"/>
      <c r="BZ8" s="1"/>
      <c r="CA8" s="1"/>
      <c r="CB8" s="1"/>
      <c r="CC8" s="1"/>
      <c r="CD8" s="1"/>
      <c r="CE8" s="1"/>
      <c r="CF8" s="1"/>
      <c r="CG8" s="1"/>
      <c r="CH8" s="1"/>
      <c r="CI8" s="1"/>
      <c r="CJ8" s="1"/>
      <c r="CK8" s="1"/>
      <c r="CL8" s="1"/>
      <c r="CM8" s="1"/>
      <c r="CN8" s="1"/>
      <c r="CO8" s="1"/>
      <c r="CP8" s="1"/>
      <c r="CQ8" s="1"/>
      <c r="CR8" s="1"/>
      <c r="CS8" s="1"/>
      <c r="CT8" s="1"/>
      <c r="CW8" s="6" t="s">
        <v>180</v>
      </c>
      <c r="CX8" s="6"/>
      <c r="CY8" s="1"/>
      <c r="CZ8" s="1"/>
      <c r="DA8" s="1"/>
      <c r="DB8" s="1"/>
      <c r="DC8" s="1"/>
      <c r="DD8" s="1"/>
      <c r="DE8" s="1"/>
      <c r="DF8" s="1"/>
      <c r="DG8" s="1"/>
      <c r="DH8" s="1"/>
      <c r="DI8" s="1"/>
      <c r="DJ8" s="1"/>
      <c r="DK8" s="1"/>
      <c r="DL8" s="1"/>
      <c r="DM8" s="1"/>
      <c r="DN8" s="1"/>
      <c r="DO8" s="1"/>
      <c r="DP8" s="1"/>
      <c r="DQ8" s="1"/>
      <c r="DR8" s="1"/>
      <c r="DS8" s="1"/>
      <c r="DV8" s="6" t="s">
        <v>181</v>
      </c>
      <c r="DW8" s="6"/>
      <c r="DX8" s="1"/>
      <c r="DY8" s="1"/>
      <c r="DZ8" s="1"/>
      <c r="EA8" s="1"/>
      <c r="EB8" s="1"/>
      <c r="EC8" s="1"/>
      <c r="ED8" s="1"/>
      <c r="EE8" s="1"/>
      <c r="EF8" s="1"/>
      <c r="EG8" s="1"/>
      <c r="EH8" s="1"/>
      <c r="EI8" s="1"/>
      <c r="EJ8" s="1"/>
      <c r="EK8" s="1"/>
      <c r="EL8" s="1"/>
      <c r="EM8" s="1"/>
      <c r="EN8" s="1"/>
      <c r="EO8" s="1"/>
      <c r="EP8" s="1"/>
      <c r="EQ8" s="1"/>
      <c r="ER8" s="1"/>
      <c r="EU8" s="6" t="s">
        <v>182</v>
      </c>
      <c r="EV8" s="6"/>
      <c r="EW8" s="1"/>
      <c r="EX8" s="1"/>
      <c r="EY8" s="1"/>
      <c r="EZ8" s="1"/>
      <c r="FA8" s="1"/>
      <c r="FB8" s="1"/>
      <c r="FC8" s="1"/>
      <c r="FD8" s="1"/>
      <c r="FE8" s="1"/>
      <c r="FF8" s="1"/>
      <c r="FG8" s="1"/>
      <c r="FH8" s="1"/>
      <c r="FI8" s="1"/>
      <c r="FJ8" s="1"/>
      <c r="FK8" s="1"/>
      <c r="FL8" s="1"/>
      <c r="FM8" s="1"/>
      <c r="FN8" s="1"/>
      <c r="FO8" s="1"/>
      <c r="FP8" s="1"/>
      <c r="FQ8" s="1"/>
    </row>
    <row r="9" ht="15.5" spans="1:173">
      <c r="A9" s="6" t="s">
        <v>183</v>
      </c>
      <c r="B9" s="6"/>
      <c r="C9" s="7"/>
      <c r="D9" s="7"/>
      <c r="E9" s="1"/>
      <c r="F9" s="1"/>
      <c r="G9" s="1"/>
      <c r="H9" s="1"/>
      <c r="I9" s="1"/>
      <c r="J9" s="1"/>
      <c r="K9" s="1"/>
      <c r="L9" s="1"/>
      <c r="M9" s="1"/>
      <c r="N9" s="1"/>
      <c r="O9" s="1"/>
      <c r="P9" s="1"/>
      <c r="Q9" s="1"/>
      <c r="R9" s="1"/>
      <c r="S9" s="1"/>
      <c r="T9" s="1"/>
      <c r="U9" s="1"/>
      <c r="V9" s="1"/>
      <c r="W9" s="1"/>
      <c r="Z9" s="6" t="s">
        <v>183</v>
      </c>
      <c r="AA9" s="6"/>
      <c r="AB9" s="7"/>
      <c r="AC9" s="7"/>
      <c r="AD9" s="1"/>
      <c r="AE9" s="1"/>
      <c r="AF9" s="1"/>
      <c r="AG9" s="1"/>
      <c r="AH9" s="1"/>
      <c r="AI9" s="1"/>
      <c r="AJ9" s="1"/>
      <c r="AK9" s="1"/>
      <c r="AL9" s="1"/>
      <c r="AM9" s="1"/>
      <c r="AN9" s="1"/>
      <c r="AO9" s="1"/>
      <c r="AP9" s="1"/>
      <c r="AQ9" s="1"/>
      <c r="AR9" s="1"/>
      <c r="AS9" s="1"/>
      <c r="AT9" s="1"/>
      <c r="AU9" s="1"/>
      <c r="AV9" s="1"/>
      <c r="AY9" s="6" t="s">
        <v>183</v>
      </c>
      <c r="AZ9" s="6"/>
      <c r="BA9" s="7"/>
      <c r="BB9" s="7"/>
      <c r="BC9" s="1"/>
      <c r="BD9" s="1"/>
      <c r="BE9" s="1"/>
      <c r="BF9" s="1"/>
      <c r="BG9" s="1"/>
      <c r="BH9" s="1"/>
      <c r="BI9" s="1"/>
      <c r="BJ9" s="1"/>
      <c r="BK9" s="1"/>
      <c r="BL9" s="1"/>
      <c r="BM9" s="1"/>
      <c r="BN9" s="1"/>
      <c r="BO9" s="1"/>
      <c r="BP9" s="1"/>
      <c r="BQ9" s="1"/>
      <c r="BR9" s="1"/>
      <c r="BS9" s="1"/>
      <c r="BT9" s="1"/>
      <c r="BU9" s="1"/>
      <c r="BX9" s="6" t="s">
        <v>184</v>
      </c>
      <c r="BY9" s="6"/>
      <c r="BZ9" s="7"/>
      <c r="CA9" s="7"/>
      <c r="CB9" s="1"/>
      <c r="CC9" s="1"/>
      <c r="CD9" s="1"/>
      <c r="CE9" s="1"/>
      <c r="CF9" s="1"/>
      <c r="CG9" s="1"/>
      <c r="CH9" s="1"/>
      <c r="CI9" s="1"/>
      <c r="CJ9" s="1"/>
      <c r="CK9" s="1"/>
      <c r="CL9" s="1"/>
      <c r="CM9" s="1"/>
      <c r="CN9" s="1"/>
      <c r="CO9" s="1"/>
      <c r="CP9" s="1"/>
      <c r="CQ9" s="1"/>
      <c r="CR9" s="1"/>
      <c r="CS9" s="1"/>
      <c r="CT9" s="1"/>
      <c r="CW9" s="6" t="s">
        <v>183</v>
      </c>
      <c r="CX9" s="6"/>
      <c r="CY9" s="7"/>
      <c r="CZ9" s="7"/>
      <c r="DA9" s="1"/>
      <c r="DB9" s="1"/>
      <c r="DC9" s="1"/>
      <c r="DD9" s="1"/>
      <c r="DE9" s="1"/>
      <c r="DF9" s="1"/>
      <c r="DG9" s="1"/>
      <c r="DH9" s="1"/>
      <c r="DI9" s="1"/>
      <c r="DJ9" s="1"/>
      <c r="DK9" s="1"/>
      <c r="DL9" s="1"/>
      <c r="DM9" s="1"/>
      <c r="DN9" s="1"/>
      <c r="DO9" s="1"/>
      <c r="DP9" s="1"/>
      <c r="DQ9" s="1"/>
      <c r="DR9" s="1"/>
      <c r="DS9" s="1"/>
      <c r="DV9" s="6" t="s">
        <v>183</v>
      </c>
      <c r="DW9" s="6"/>
      <c r="DX9" s="7"/>
      <c r="DY9" s="7"/>
      <c r="DZ9" s="1"/>
      <c r="EA9" s="1"/>
      <c r="EB9" s="1"/>
      <c r="EC9" s="1"/>
      <c r="ED9" s="1"/>
      <c r="EE9" s="1"/>
      <c r="EF9" s="1"/>
      <c r="EG9" s="1"/>
      <c r="EH9" s="1"/>
      <c r="EI9" s="1"/>
      <c r="EJ9" s="1"/>
      <c r="EK9" s="1"/>
      <c r="EL9" s="1"/>
      <c r="EM9" s="1"/>
      <c r="EN9" s="1"/>
      <c r="EO9" s="1"/>
      <c r="EP9" s="1"/>
      <c r="EQ9" s="1"/>
      <c r="ER9" s="1"/>
      <c r="EU9" s="6" t="s">
        <v>183</v>
      </c>
      <c r="EV9" s="6"/>
      <c r="EW9" s="7"/>
      <c r="EX9" s="7"/>
      <c r="EY9" s="1"/>
      <c r="EZ9" s="1"/>
      <c r="FA9" s="1"/>
      <c r="FB9" s="1"/>
      <c r="FC9" s="1"/>
      <c r="FD9" s="1"/>
      <c r="FE9" s="1"/>
      <c r="FF9" s="1"/>
      <c r="FG9" s="1"/>
      <c r="FH9" s="1"/>
      <c r="FI9" s="1"/>
      <c r="FJ9" s="1"/>
      <c r="FK9" s="1"/>
      <c r="FL9" s="1"/>
      <c r="FM9" s="1"/>
      <c r="FN9" s="1"/>
      <c r="FO9" s="1"/>
      <c r="FP9" s="1"/>
      <c r="FQ9" s="1"/>
    </row>
    <row r="10" ht="14.5" spans="1:173">
      <c r="A10" s="1"/>
      <c r="B10" s="1"/>
      <c r="C10" s="1"/>
      <c r="D10" s="1"/>
      <c r="E10" s="1"/>
      <c r="F10" s="1"/>
      <c r="G10" s="1"/>
      <c r="H10" s="1"/>
      <c r="I10" s="1"/>
      <c r="J10" s="1"/>
      <c r="K10" s="1"/>
      <c r="L10" s="1"/>
      <c r="M10" s="1"/>
      <c r="N10" s="1"/>
      <c r="O10" s="1"/>
      <c r="P10" s="1"/>
      <c r="Q10" s="1"/>
      <c r="R10" s="1"/>
      <c r="S10" s="1"/>
      <c r="T10" s="1"/>
      <c r="U10" s="1"/>
      <c r="V10" s="1"/>
      <c r="W10" s="1"/>
      <c r="Z10" s="1"/>
      <c r="AA10" s="1"/>
      <c r="AB10" s="1"/>
      <c r="AC10" s="1"/>
      <c r="AD10" s="1"/>
      <c r="AE10" s="1"/>
      <c r="AF10" s="1"/>
      <c r="AG10" s="1"/>
      <c r="AH10" s="1"/>
      <c r="AI10" s="1"/>
      <c r="AJ10" s="1"/>
      <c r="AK10" s="1"/>
      <c r="AL10" s="1"/>
      <c r="AM10" s="1"/>
      <c r="AN10" s="1"/>
      <c r="AO10" s="1"/>
      <c r="AP10" s="1"/>
      <c r="AQ10" s="1"/>
      <c r="AR10" s="1"/>
      <c r="AS10" s="1"/>
      <c r="AT10" s="1"/>
      <c r="AU10" s="1"/>
      <c r="AV10" s="1"/>
      <c r="AY10" s="1"/>
      <c r="AZ10" s="1"/>
      <c r="BA10" s="1"/>
      <c r="BB10" s="1"/>
      <c r="BC10" s="1"/>
      <c r="BD10" s="1"/>
      <c r="BE10" s="1"/>
      <c r="BF10" s="1"/>
      <c r="BG10" s="1"/>
      <c r="BH10" s="1"/>
      <c r="BI10" s="1"/>
      <c r="BJ10" s="1"/>
      <c r="BK10" s="1"/>
      <c r="BL10" s="1"/>
      <c r="BM10" s="1"/>
      <c r="BN10" s="1"/>
      <c r="BO10" s="1"/>
      <c r="BP10" s="1"/>
      <c r="BQ10" s="1"/>
      <c r="BR10" s="1"/>
      <c r="BS10" s="1"/>
      <c r="BT10" s="1"/>
      <c r="BU10" s="1"/>
      <c r="BX10" s="1"/>
      <c r="BY10" s="1"/>
      <c r="BZ10" s="1"/>
      <c r="CA10" s="1"/>
      <c r="CB10" s="1"/>
      <c r="CC10" s="1"/>
      <c r="CD10" s="1"/>
      <c r="CE10" s="1"/>
      <c r="CF10" s="1"/>
      <c r="CG10" s="1"/>
      <c r="CH10" s="1"/>
      <c r="CI10" s="1"/>
      <c r="CJ10" s="1"/>
      <c r="CK10" s="1"/>
      <c r="CL10" s="1"/>
      <c r="CM10" s="1"/>
      <c r="CN10" s="1"/>
      <c r="CO10" s="1"/>
      <c r="CP10" s="1"/>
      <c r="CQ10" s="1"/>
      <c r="CR10" s="1"/>
      <c r="CS10" s="1"/>
      <c r="CT10" s="1"/>
      <c r="CW10" s="1"/>
      <c r="CX10" s="1"/>
      <c r="CY10" s="1"/>
      <c r="CZ10" s="1"/>
      <c r="DA10" s="1"/>
      <c r="DB10" s="1"/>
      <c r="DC10" s="1"/>
      <c r="DD10" s="1"/>
      <c r="DE10" s="1"/>
      <c r="DF10" s="1"/>
      <c r="DG10" s="1"/>
      <c r="DH10" s="1"/>
      <c r="DI10" s="1"/>
      <c r="DJ10" s="1"/>
      <c r="DK10" s="1"/>
      <c r="DL10" s="1"/>
      <c r="DM10" s="1"/>
      <c r="DN10" s="1"/>
      <c r="DO10" s="1"/>
      <c r="DP10" s="1"/>
      <c r="DQ10" s="1"/>
      <c r="DR10" s="1"/>
      <c r="DS10" s="1"/>
      <c r="DV10" s="1"/>
      <c r="DW10" s="1"/>
      <c r="DX10" s="1"/>
      <c r="DY10" s="1"/>
      <c r="DZ10" s="1"/>
      <c r="EA10" s="1"/>
      <c r="EB10" s="1"/>
      <c r="EC10" s="1"/>
      <c r="ED10" s="1"/>
      <c r="EE10" s="1"/>
      <c r="EF10" s="1"/>
      <c r="EG10" s="1"/>
      <c r="EH10" s="1"/>
      <c r="EI10" s="1"/>
      <c r="EJ10" s="1"/>
      <c r="EK10" s="1"/>
      <c r="EL10" s="1"/>
      <c r="EM10" s="1"/>
      <c r="EN10" s="1"/>
      <c r="EO10" s="1"/>
      <c r="EP10" s="1"/>
      <c r="EQ10" s="1"/>
      <c r="ER10" s="1"/>
      <c r="EU10" s="1"/>
      <c r="EV10" s="1"/>
      <c r="EW10" s="1"/>
      <c r="EX10" s="1"/>
      <c r="EY10" s="1"/>
      <c r="EZ10" s="1"/>
      <c r="FA10" s="1"/>
      <c r="FB10" s="1"/>
      <c r="FC10" s="1"/>
      <c r="FD10" s="1"/>
      <c r="FE10" s="1"/>
      <c r="FF10" s="1"/>
      <c r="FG10" s="1"/>
      <c r="FH10" s="1"/>
      <c r="FI10" s="1"/>
      <c r="FJ10" s="1"/>
      <c r="FK10" s="1"/>
      <c r="FL10" s="1"/>
      <c r="FM10" s="1"/>
      <c r="FN10" s="1"/>
      <c r="FO10" s="1"/>
      <c r="FP10" s="1"/>
      <c r="FQ10" s="1"/>
    </row>
    <row r="11" ht="13.75" spans="1:173">
      <c r="A11" s="4"/>
      <c r="B11" s="4"/>
      <c r="C11" s="8">
        <v>2000</v>
      </c>
      <c r="D11" s="8">
        <v>2001</v>
      </c>
      <c r="E11" s="8">
        <v>2002</v>
      </c>
      <c r="F11" s="8">
        <v>2003</v>
      </c>
      <c r="G11" s="8">
        <v>2004</v>
      </c>
      <c r="H11" s="8">
        <v>2005</v>
      </c>
      <c r="I11" s="8">
        <v>2006</v>
      </c>
      <c r="J11" s="8">
        <v>2007</v>
      </c>
      <c r="K11" s="8">
        <v>2008</v>
      </c>
      <c r="L11" s="8">
        <v>2009</v>
      </c>
      <c r="M11" s="8">
        <v>2010</v>
      </c>
      <c r="N11" s="8">
        <v>2011</v>
      </c>
      <c r="O11" s="8">
        <v>2012</v>
      </c>
      <c r="P11" s="8">
        <v>2013</v>
      </c>
      <c r="Q11" s="8">
        <v>2014</v>
      </c>
      <c r="R11" s="8">
        <v>2015</v>
      </c>
      <c r="S11" s="8">
        <v>2016</v>
      </c>
      <c r="T11" s="8">
        <v>2017</v>
      </c>
      <c r="U11" s="8">
        <v>2018</v>
      </c>
      <c r="V11" s="8">
        <v>2019</v>
      </c>
      <c r="W11" s="8">
        <v>2020</v>
      </c>
      <c r="Z11" s="4"/>
      <c r="AA11" s="4"/>
      <c r="AB11" s="8">
        <v>2000</v>
      </c>
      <c r="AC11" s="8">
        <v>2001</v>
      </c>
      <c r="AD11" s="8">
        <v>2002</v>
      </c>
      <c r="AE11" s="8">
        <v>2003</v>
      </c>
      <c r="AF11" s="8">
        <v>2004</v>
      </c>
      <c r="AG11" s="8">
        <v>2005</v>
      </c>
      <c r="AH11" s="8">
        <v>2006</v>
      </c>
      <c r="AI11" s="8">
        <v>2007</v>
      </c>
      <c r="AJ11" s="8">
        <v>2008</v>
      </c>
      <c r="AK11" s="8">
        <v>2009</v>
      </c>
      <c r="AL11" s="8">
        <v>2010</v>
      </c>
      <c r="AM11" s="8">
        <v>2011</v>
      </c>
      <c r="AN11" s="8">
        <v>2012</v>
      </c>
      <c r="AO11" s="8">
        <v>2013</v>
      </c>
      <c r="AP11" s="8">
        <v>2014</v>
      </c>
      <c r="AQ11" s="8">
        <v>2015</v>
      </c>
      <c r="AR11" s="8">
        <v>2016</v>
      </c>
      <c r="AS11" s="8">
        <v>2017</v>
      </c>
      <c r="AT11" s="8">
        <v>2018</v>
      </c>
      <c r="AU11" s="8">
        <v>2019</v>
      </c>
      <c r="AV11" s="8">
        <v>2020</v>
      </c>
      <c r="AY11" s="4"/>
      <c r="AZ11" s="4"/>
      <c r="BA11" s="8">
        <v>2000</v>
      </c>
      <c r="BB11" s="8">
        <v>2001</v>
      </c>
      <c r="BC11" s="8">
        <v>2002</v>
      </c>
      <c r="BD11" s="8">
        <v>2003</v>
      </c>
      <c r="BE11" s="8">
        <v>2004</v>
      </c>
      <c r="BF11" s="8">
        <v>2005</v>
      </c>
      <c r="BG11" s="8">
        <v>2006</v>
      </c>
      <c r="BH11" s="8">
        <v>2007</v>
      </c>
      <c r="BI11" s="8">
        <v>2008</v>
      </c>
      <c r="BJ11" s="8">
        <v>2009</v>
      </c>
      <c r="BK11" s="8">
        <v>2010</v>
      </c>
      <c r="BL11" s="8">
        <v>2011</v>
      </c>
      <c r="BM11" s="8">
        <v>2012</v>
      </c>
      <c r="BN11" s="8">
        <v>2013</v>
      </c>
      <c r="BO11" s="8">
        <v>2014</v>
      </c>
      <c r="BP11" s="8">
        <v>2015</v>
      </c>
      <c r="BQ11" s="8">
        <v>2016</v>
      </c>
      <c r="BR11" s="8">
        <v>2017</v>
      </c>
      <c r="BS11" s="8">
        <v>2018</v>
      </c>
      <c r="BT11" s="8">
        <v>2019</v>
      </c>
      <c r="BU11" s="8">
        <v>2020</v>
      </c>
      <c r="BX11" s="4"/>
      <c r="BY11" s="4"/>
      <c r="BZ11" s="8">
        <v>2000</v>
      </c>
      <c r="CA11" s="8">
        <v>2001</v>
      </c>
      <c r="CB11" s="8">
        <v>2002</v>
      </c>
      <c r="CC11" s="8">
        <v>2003</v>
      </c>
      <c r="CD11" s="8">
        <v>2004</v>
      </c>
      <c r="CE11" s="8">
        <v>2005</v>
      </c>
      <c r="CF11" s="8">
        <v>2006</v>
      </c>
      <c r="CG11" s="8">
        <v>2007</v>
      </c>
      <c r="CH11" s="8">
        <v>2008</v>
      </c>
      <c r="CI11" s="8">
        <v>2009</v>
      </c>
      <c r="CJ11" s="8">
        <v>2010</v>
      </c>
      <c r="CK11" s="8">
        <v>2011</v>
      </c>
      <c r="CL11" s="8">
        <v>2012</v>
      </c>
      <c r="CM11" s="8">
        <v>2013</v>
      </c>
      <c r="CN11" s="8">
        <v>2014</v>
      </c>
      <c r="CO11" s="8">
        <v>2015</v>
      </c>
      <c r="CP11" s="8">
        <v>2016</v>
      </c>
      <c r="CQ11" s="8">
        <v>2017</v>
      </c>
      <c r="CR11" s="8">
        <v>2018</v>
      </c>
      <c r="CS11" s="8">
        <v>2019</v>
      </c>
      <c r="CT11" s="8">
        <v>2020</v>
      </c>
      <c r="CW11" s="4"/>
      <c r="CX11" s="4"/>
      <c r="CY11" s="8">
        <v>2000</v>
      </c>
      <c r="CZ11" s="8">
        <v>2001</v>
      </c>
      <c r="DA11" s="8">
        <v>2002</v>
      </c>
      <c r="DB11" s="8">
        <v>2003</v>
      </c>
      <c r="DC11" s="8">
        <v>2004</v>
      </c>
      <c r="DD11" s="8">
        <v>2005</v>
      </c>
      <c r="DE11" s="8">
        <v>2006</v>
      </c>
      <c r="DF11" s="8">
        <v>2007</v>
      </c>
      <c r="DG11" s="8">
        <v>2008</v>
      </c>
      <c r="DH11" s="8">
        <v>2009</v>
      </c>
      <c r="DI11" s="8">
        <v>2010</v>
      </c>
      <c r="DJ11" s="8">
        <v>2011</v>
      </c>
      <c r="DK11" s="8">
        <v>2012</v>
      </c>
      <c r="DL11" s="8">
        <v>2013</v>
      </c>
      <c r="DM11" s="8">
        <v>2014</v>
      </c>
      <c r="DN11" s="8">
        <v>2015</v>
      </c>
      <c r="DO11" s="8">
        <v>2016</v>
      </c>
      <c r="DP11" s="8">
        <v>2017</v>
      </c>
      <c r="DQ11" s="8">
        <v>2018</v>
      </c>
      <c r="DR11" s="8">
        <v>2019</v>
      </c>
      <c r="DS11" s="8">
        <v>2020</v>
      </c>
      <c r="DV11" s="4"/>
      <c r="DW11" s="4"/>
      <c r="DX11" s="8">
        <v>2000</v>
      </c>
      <c r="DY11" s="8">
        <v>2001</v>
      </c>
      <c r="DZ11" s="8">
        <v>2002</v>
      </c>
      <c r="EA11" s="8">
        <v>2003</v>
      </c>
      <c r="EB11" s="8">
        <v>2004</v>
      </c>
      <c r="EC11" s="8">
        <v>2005</v>
      </c>
      <c r="ED11" s="8">
        <v>2006</v>
      </c>
      <c r="EE11" s="8">
        <v>2007</v>
      </c>
      <c r="EF11" s="8">
        <v>2008</v>
      </c>
      <c r="EG11" s="8">
        <v>2009</v>
      </c>
      <c r="EH11" s="8">
        <v>2010</v>
      </c>
      <c r="EI11" s="8">
        <v>2011</v>
      </c>
      <c r="EJ11" s="8">
        <v>2012</v>
      </c>
      <c r="EK11" s="8">
        <v>2013</v>
      </c>
      <c r="EL11" s="8">
        <v>2014</v>
      </c>
      <c r="EM11" s="8">
        <v>2015</v>
      </c>
      <c r="EN11" s="8">
        <v>2016</v>
      </c>
      <c r="EO11" s="8">
        <v>2017</v>
      </c>
      <c r="EP11" s="8">
        <v>2018</v>
      </c>
      <c r="EQ11" s="8">
        <v>2019</v>
      </c>
      <c r="ER11" s="8">
        <v>2020</v>
      </c>
      <c r="EU11" s="4"/>
      <c r="EV11" s="4"/>
      <c r="EW11" s="8">
        <v>2000</v>
      </c>
      <c r="EX11" s="8">
        <v>2001</v>
      </c>
      <c r="EY11" s="8">
        <v>2002</v>
      </c>
      <c r="EZ11" s="8">
        <v>2003</v>
      </c>
      <c r="FA11" s="8">
        <v>2004</v>
      </c>
      <c r="FB11" s="8">
        <v>2005</v>
      </c>
      <c r="FC11" s="8">
        <v>2006</v>
      </c>
      <c r="FD11" s="8">
        <v>2007</v>
      </c>
      <c r="FE11" s="8">
        <v>2008</v>
      </c>
      <c r="FF11" s="8">
        <v>2009</v>
      </c>
      <c r="FG11" s="8">
        <v>2010</v>
      </c>
      <c r="FH11" s="8">
        <v>2011</v>
      </c>
      <c r="FI11" s="8">
        <v>2012</v>
      </c>
      <c r="FJ11" s="8">
        <v>2013</v>
      </c>
      <c r="FK11" s="8">
        <v>2014</v>
      </c>
      <c r="FL11" s="8">
        <v>2015</v>
      </c>
      <c r="FM11" s="8">
        <v>2016</v>
      </c>
      <c r="FN11" s="8">
        <v>2017</v>
      </c>
      <c r="FO11" s="8">
        <v>2018</v>
      </c>
      <c r="FP11" s="8">
        <v>2019</v>
      </c>
      <c r="FQ11" s="8">
        <v>2020</v>
      </c>
    </row>
    <row r="12" ht="14.5" spans="1:173">
      <c r="A12" s="1"/>
      <c r="B12" s="1"/>
      <c r="C12" s="9"/>
      <c r="D12" s="9"/>
      <c r="E12" s="9"/>
      <c r="F12" s="9"/>
      <c r="G12" s="9"/>
      <c r="H12" s="9"/>
      <c r="I12" s="9"/>
      <c r="J12" s="9"/>
      <c r="K12" s="9"/>
      <c r="L12" s="9"/>
      <c r="M12" s="9"/>
      <c r="N12" s="9"/>
      <c r="O12" s="9"/>
      <c r="P12" s="9"/>
      <c r="Q12" s="9"/>
      <c r="R12" s="9"/>
      <c r="S12" s="9"/>
      <c r="T12" s="9"/>
      <c r="U12" s="1"/>
      <c r="V12" s="9"/>
      <c r="W12" s="9"/>
      <c r="Z12" s="1"/>
      <c r="AA12" s="1"/>
      <c r="AB12" s="9"/>
      <c r="AC12" s="9"/>
      <c r="AD12" s="9"/>
      <c r="AE12" s="9"/>
      <c r="AF12" s="9"/>
      <c r="AG12" s="9"/>
      <c r="AH12" s="9"/>
      <c r="AI12" s="9"/>
      <c r="AJ12" s="9"/>
      <c r="AK12" s="9"/>
      <c r="AL12" s="9"/>
      <c r="AM12" s="9"/>
      <c r="AN12" s="9"/>
      <c r="AO12" s="9"/>
      <c r="AP12" s="1"/>
      <c r="AQ12" s="9"/>
      <c r="AR12" s="9"/>
      <c r="AS12" s="1"/>
      <c r="AT12" s="1"/>
      <c r="AU12" s="9"/>
      <c r="AV12" s="9"/>
      <c r="AY12" s="1"/>
      <c r="AZ12" s="1"/>
      <c r="BA12" s="9"/>
      <c r="BB12" s="9"/>
      <c r="BC12" s="9"/>
      <c r="BD12" s="9"/>
      <c r="BE12" s="9"/>
      <c r="BF12" s="9"/>
      <c r="BG12" s="9"/>
      <c r="BH12" s="9"/>
      <c r="BI12" s="9"/>
      <c r="BJ12" s="9"/>
      <c r="BK12" s="9"/>
      <c r="BL12" s="9"/>
      <c r="BM12" s="9"/>
      <c r="BN12" s="9"/>
      <c r="BO12" s="9"/>
      <c r="BP12" s="9"/>
      <c r="BQ12" s="1"/>
      <c r="BR12" s="1"/>
      <c r="BS12" s="1"/>
      <c r="BT12" s="9"/>
      <c r="BU12" s="9"/>
      <c r="BX12" s="1"/>
      <c r="BY12" s="1"/>
      <c r="BZ12" s="9"/>
      <c r="CA12" s="9"/>
      <c r="CB12" s="9"/>
      <c r="CC12" s="9"/>
      <c r="CD12" s="9"/>
      <c r="CE12" s="9"/>
      <c r="CF12" s="9"/>
      <c r="CG12" s="9"/>
      <c r="CH12" s="9"/>
      <c r="CI12" s="9"/>
      <c r="CJ12" s="9"/>
      <c r="CK12" s="9"/>
      <c r="CL12" s="9"/>
      <c r="CM12" s="9"/>
      <c r="CN12" s="9"/>
      <c r="CO12" s="9"/>
      <c r="CP12" s="9"/>
      <c r="CQ12" s="9"/>
      <c r="CR12" s="1"/>
      <c r="CS12" s="9"/>
      <c r="CT12" s="9"/>
      <c r="CW12" s="1"/>
      <c r="CX12" s="1"/>
      <c r="CY12" s="9"/>
      <c r="CZ12" s="9"/>
      <c r="DA12" s="9"/>
      <c r="DB12" s="9"/>
      <c r="DC12" s="9"/>
      <c r="DD12" s="9"/>
      <c r="DE12" s="9"/>
      <c r="DF12" s="9"/>
      <c r="DG12" s="9"/>
      <c r="DH12" s="9"/>
      <c r="DI12" s="9"/>
      <c r="DJ12" s="9"/>
      <c r="DK12" s="9"/>
      <c r="DL12" s="9"/>
      <c r="DM12" s="1"/>
      <c r="DN12" s="1"/>
      <c r="DO12" s="1"/>
      <c r="DP12" s="1"/>
      <c r="DQ12" s="1"/>
      <c r="DR12" s="9"/>
      <c r="DS12" s="9"/>
      <c r="DV12" s="1"/>
      <c r="DW12" s="1"/>
      <c r="DX12" s="9"/>
      <c r="DY12" s="9"/>
      <c r="DZ12" s="9"/>
      <c r="EA12" s="9"/>
      <c r="EB12" s="9"/>
      <c r="EC12" s="9"/>
      <c r="ED12" s="9"/>
      <c r="EE12" s="9"/>
      <c r="EF12" s="9"/>
      <c r="EG12" s="9"/>
      <c r="EH12" s="9"/>
      <c r="EI12" s="9"/>
      <c r="EJ12" s="9"/>
      <c r="EK12" s="9"/>
      <c r="EL12" s="9"/>
      <c r="EM12" s="9"/>
      <c r="EN12" s="9"/>
      <c r="EO12" s="9"/>
      <c r="EP12" s="1"/>
      <c r="EQ12" s="9"/>
      <c r="ER12" s="9"/>
      <c r="EU12" s="1"/>
      <c r="EV12" s="1"/>
      <c r="EW12" s="1"/>
      <c r="EX12" s="1"/>
      <c r="EY12" s="9"/>
      <c r="EZ12" s="9"/>
      <c r="FA12" s="9"/>
      <c r="FB12" s="9"/>
      <c r="FC12" s="9"/>
      <c r="FD12" s="9"/>
      <c r="FE12" s="9"/>
      <c r="FF12" s="9"/>
      <c r="FG12" s="9"/>
      <c r="FH12" s="9"/>
      <c r="FI12" s="9"/>
      <c r="FJ12" s="9"/>
      <c r="FK12" s="9"/>
      <c r="FL12" s="9"/>
      <c r="FM12" s="1"/>
      <c r="FN12" s="1"/>
      <c r="FO12" s="1"/>
      <c r="FP12" s="1"/>
      <c r="FQ12" s="1"/>
    </row>
    <row r="13" ht="13" spans="1:174">
      <c r="A13" s="4"/>
      <c r="B13" s="10" t="s">
        <v>185</v>
      </c>
      <c r="C13" s="4">
        <v>9.6</v>
      </c>
      <c r="D13" s="4">
        <v>8.2</v>
      </c>
      <c r="E13" s="4">
        <v>8.7</v>
      </c>
      <c r="F13" s="4">
        <v>7.4</v>
      </c>
      <c r="G13" s="4">
        <v>9.1</v>
      </c>
      <c r="H13" s="4">
        <v>9.1</v>
      </c>
      <c r="I13" s="4">
        <v>8.1</v>
      </c>
      <c r="J13" s="4">
        <v>8.8</v>
      </c>
      <c r="K13" s="4">
        <v>8.4</v>
      </c>
      <c r="L13" s="4">
        <v>8.7</v>
      </c>
      <c r="M13" s="4">
        <v>11.7</v>
      </c>
      <c r="N13" s="4">
        <v>12.6</v>
      </c>
      <c r="O13" s="4">
        <v>10.2</v>
      </c>
      <c r="P13" s="4">
        <v>8.8</v>
      </c>
      <c r="Q13" s="4">
        <v>6.1</v>
      </c>
      <c r="R13" s="4">
        <v>6.1</v>
      </c>
      <c r="S13" s="4">
        <v>6.5</v>
      </c>
      <c r="T13" s="4">
        <v>6.8</v>
      </c>
      <c r="U13" s="4">
        <v>6.9</v>
      </c>
      <c r="V13" s="4">
        <v>6.6</v>
      </c>
      <c r="W13" s="4">
        <v>7.4</v>
      </c>
      <c r="X13" s="17">
        <f>AVERAGE(W13)</f>
        <v>7.4</v>
      </c>
      <c r="Z13" s="4"/>
      <c r="AA13" s="10" t="s">
        <v>185</v>
      </c>
      <c r="AB13" s="4">
        <v>21.2</v>
      </c>
      <c r="AC13" s="4">
        <v>22.8</v>
      </c>
      <c r="AD13" s="4">
        <v>25.2</v>
      </c>
      <c r="AE13" s="4">
        <v>28.8</v>
      </c>
      <c r="AF13" s="4">
        <v>28.4</v>
      </c>
      <c r="AG13" s="4">
        <v>32.2</v>
      </c>
      <c r="AH13" s="4">
        <v>31.4</v>
      </c>
      <c r="AI13" s="4">
        <v>33.2</v>
      </c>
      <c r="AJ13" s="4">
        <v>32.3</v>
      </c>
      <c r="AK13" s="4">
        <v>30.1</v>
      </c>
      <c r="AL13" s="4">
        <v>33.5</v>
      </c>
      <c r="AM13" s="4">
        <v>37.9</v>
      </c>
      <c r="AN13" s="4">
        <v>33.5</v>
      </c>
      <c r="AO13" s="4">
        <v>35.9</v>
      </c>
      <c r="AP13" s="4">
        <v>34.9</v>
      </c>
      <c r="AQ13" s="4">
        <v>33.2</v>
      </c>
      <c r="AR13" s="4">
        <v>33.7</v>
      </c>
      <c r="AS13" s="4">
        <v>33.9</v>
      </c>
      <c r="AT13" s="4">
        <v>35.6</v>
      </c>
      <c r="AU13" s="4">
        <v>36.1</v>
      </c>
      <c r="AV13" s="4">
        <v>34.2</v>
      </c>
      <c r="AW13" s="17">
        <f>AVERAGE(AV13)</f>
        <v>34.2</v>
      </c>
      <c r="AY13" s="4"/>
      <c r="AZ13" s="10" t="s">
        <v>185</v>
      </c>
      <c r="BA13" s="4">
        <v>55.1</v>
      </c>
      <c r="BB13" s="4">
        <v>53.3</v>
      </c>
      <c r="BC13" s="4">
        <v>52.8</v>
      </c>
      <c r="BD13" s="4">
        <v>54.1</v>
      </c>
      <c r="BE13" s="4">
        <v>52.2</v>
      </c>
      <c r="BF13" s="4">
        <v>51.2</v>
      </c>
      <c r="BG13" s="4">
        <v>53.5</v>
      </c>
      <c r="BH13" s="4">
        <v>51.2</v>
      </c>
      <c r="BI13" s="4">
        <v>52.2</v>
      </c>
      <c r="BJ13" s="4">
        <v>46.3</v>
      </c>
      <c r="BK13" s="4">
        <v>60.5</v>
      </c>
      <c r="BL13" s="4">
        <v>65.4</v>
      </c>
      <c r="BM13" s="4">
        <v>62.3</v>
      </c>
      <c r="BN13" s="4">
        <v>64.4</v>
      </c>
      <c r="BO13" s="4">
        <v>59.3</v>
      </c>
      <c r="BP13" s="4">
        <v>61</v>
      </c>
      <c r="BQ13" s="4">
        <v>61.8</v>
      </c>
      <c r="BR13" s="4">
        <v>59.9</v>
      </c>
      <c r="BS13" s="4">
        <v>62.6</v>
      </c>
      <c r="BT13" s="4">
        <v>63.3</v>
      </c>
      <c r="BU13" s="4">
        <v>60</v>
      </c>
      <c r="BV13" s="17">
        <f>AVERAGE(BU13)</f>
        <v>60</v>
      </c>
      <c r="BX13" s="4"/>
      <c r="BY13" s="10" t="s">
        <v>185</v>
      </c>
      <c r="BZ13" s="4">
        <v>21.8</v>
      </c>
      <c r="CA13" s="4">
        <v>22.5</v>
      </c>
      <c r="CB13" s="4">
        <v>23.8</v>
      </c>
      <c r="CC13" s="4">
        <v>23.9</v>
      </c>
      <c r="CD13" s="4">
        <v>25.3</v>
      </c>
      <c r="CE13" s="4">
        <v>25.4</v>
      </c>
      <c r="CF13" s="4">
        <v>23.4</v>
      </c>
      <c r="CG13" s="4">
        <v>23.3</v>
      </c>
      <c r="CH13" s="4">
        <v>24.2</v>
      </c>
      <c r="CI13" s="4">
        <v>18.6</v>
      </c>
      <c r="CJ13" s="4">
        <v>18.4</v>
      </c>
      <c r="CK13" s="4">
        <v>19.9</v>
      </c>
      <c r="CL13" s="4">
        <v>21.6</v>
      </c>
      <c r="CM13" s="4">
        <v>22.1</v>
      </c>
      <c r="CN13" s="4">
        <v>23.4</v>
      </c>
      <c r="CO13" s="4">
        <v>23.7</v>
      </c>
      <c r="CP13" s="4">
        <v>23.5</v>
      </c>
      <c r="CQ13" s="4">
        <v>25.3</v>
      </c>
      <c r="CR13" s="4">
        <v>27.1</v>
      </c>
      <c r="CS13" s="4">
        <v>25.1</v>
      </c>
      <c r="CT13" s="4">
        <v>24.9</v>
      </c>
      <c r="CU13" s="17">
        <f>AVERAGE(CT13)</f>
        <v>24.9</v>
      </c>
      <c r="CW13" s="4"/>
      <c r="CX13" s="10" t="s">
        <v>185</v>
      </c>
      <c r="CY13" s="4">
        <v>49.2</v>
      </c>
      <c r="CZ13" s="4">
        <v>44</v>
      </c>
      <c r="DA13" s="4">
        <v>40.7</v>
      </c>
      <c r="DB13" s="4">
        <v>40.5</v>
      </c>
      <c r="DC13" s="4">
        <v>41.2</v>
      </c>
      <c r="DD13" s="4">
        <v>44.8</v>
      </c>
      <c r="DE13" s="4">
        <v>44.4</v>
      </c>
      <c r="DF13" s="4">
        <v>50.7</v>
      </c>
      <c r="DG13" s="4">
        <v>50.1</v>
      </c>
      <c r="DH13" s="4">
        <v>50</v>
      </c>
      <c r="DI13" s="4">
        <v>49.2</v>
      </c>
      <c r="DJ13" s="4">
        <v>53.2</v>
      </c>
      <c r="DK13" s="4">
        <v>55.5</v>
      </c>
      <c r="DL13" s="4">
        <v>60.8</v>
      </c>
      <c r="DM13" s="4">
        <v>70.8</v>
      </c>
      <c r="DN13" s="4">
        <v>75.1</v>
      </c>
      <c r="DO13" s="4">
        <v>73.5</v>
      </c>
      <c r="DP13" s="4">
        <v>74.6</v>
      </c>
      <c r="DQ13" s="4">
        <v>77.9</v>
      </c>
      <c r="DR13" s="4">
        <v>74</v>
      </c>
      <c r="DS13" s="4">
        <v>74.5</v>
      </c>
      <c r="DT13" s="17">
        <f>AVERAGE(DS13)</f>
        <v>74.5</v>
      </c>
      <c r="DV13" s="4"/>
      <c r="DW13" s="10" t="s">
        <v>185</v>
      </c>
      <c r="DX13" s="4">
        <v>61.1</v>
      </c>
      <c r="DY13" s="4">
        <v>52.6</v>
      </c>
      <c r="DZ13" s="4">
        <v>47.1</v>
      </c>
      <c r="EA13" s="4">
        <v>52.4</v>
      </c>
      <c r="EB13" s="4">
        <v>51.5</v>
      </c>
      <c r="EC13" s="4">
        <v>52.3</v>
      </c>
      <c r="ED13" s="4">
        <v>55.6</v>
      </c>
      <c r="EE13" s="4">
        <v>53.3</v>
      </c>
      <c r="EF13" s="4">
        <v>56.7</v>
      </c>
      <c r="EG13" s="4">
        <v>42.1</v>
      </c>
      <c r="EH13" s="4">
        <v>48.2</v>
      </c>
      <c r="EI13" s="4">
        <v>56.9</v>
      </c>
      <c r="EJ13" s="4">
        <v>56.4</v>
      </c>
      <c r="EK13" s="4">
        <v>58.4</v>
      </c>
      <c r="EL13" s="4">
        <v>63.7</v>
      </c>
      <c r="EM13" s="4">
        <v>63.5</v>
      </c>
      <c r="EN13" s="4">
        <v>62.9</v>
      </c>
      <c r="EO13" s="4">
        <v>67.1</v>
      </c>
      <c r="EP13" s="4">
        <v>66.6</v>
      </c>
      <c r="EQ13" s="4">
        <v>64</v>
      </c>
      <c r="ER13" s="4">
        <v>56.6</v>
      </c>
      <c r="ES13" s="17">
        <f>AVERAGE(ER13)</f>
        <v>56.6</v>
      </c>
      <c r="EU13" s="4"/>
      <c r="EV13" s="10" t="s">
        <v>185</v>
      </c>
      <c r="EW13" s="4">
        <v>16.6</v>
      </c>
      <c r="EX13" s="4">
        <v>19.4</v>
      </c>
      <c r="EY13" s="4">
        <v>16</v>
      </c>
      <c r="EZ13" s="4">
        <v>15.4</v>
      </c>
      <c r="FA13" s="4">
        <v>15</v>
      </c>
      <c r="FB13" s="4">
        <v>12.8</v>
      </c>
      <c r="FC13" s="4">
        <v>13.8</v>
      </c>
      <c r="FD13" s="4">
        <v>15.9</v>
      </c>
      <c r="FE13" s="4">
        <v>15.8</v>
      </c>
      <c r="FF13" s="4">
        <v>12.2</v>
      </c>
      <c r="FG13" s="4">
        <v>19.1</v>
      </c>
      <c r="FH13" s="4">
        <v>19</v>
      </c>
      <c r="FI13" s="4">
        <v>20.9</v>
      </c>
      <c r="FJ13" s="4">
        <v>21.7</v>
      </c>
      <c r="FK13" s="4">
        <v>22.3</v>
      </c>
      <c r="FL13" s="4">
        <v>25.8</v>
      </c>
      <c r="FM13" s="4">
        <v>30.1</v>
      </c>
      <c r="FN13" s="4">
        <v>30.4</v>
      </c>
      <c r="FO13" s="4">
        <v>33.1</v>
      </c>
      <c r="FP13" s="4">
        <v>31.7</v>
      </c>
      <c r="FQ13" s="4">
        <v>32.3</v>
      </c>
      <c r="FR13" s="17">
        <f>AVERAGE(FQ13)</f>
        <v>32.3</v>
      </c>
    </row>
    <row r="14" ht="14.5" spans="1:173">
      <c r="A14" s="1"/>
      <c r="B14" s="11" t="s">
        <v>186</v>
      </c>
      <c r="C14" s="1"/>
      <c r="D14" s="1"/>
      <c r="E14" s="1"/>
      <c r="F14" s="1"/>
      <c r="G14" s="1"/>
      <c r="H14" s="1"/>
      <c r="I14" s="1"/>
      <c r="J14" s="1"/>
      <c r="K14" s="1"/>
      <c r="L14" s="1"/>
      <c r="M14" s="1"/>
      <c r="N14" s="1"/>
      <c r="O14" s="1"/>
      <c r="P14" s="1"/>
      <c r="Q14" s="1"/>
      <c r="R14" s="1"/>
      <c r="S14" s="1"/>
      <c r="T14" s="1"/>
      <c r="U14" s="1"/>
      <c r="V14" s="1"/>
      <c r="W14" s="1"/>
      <c r="Z14" s="1"/>
      <c r="AA14" s="11" t="s">
        <v>186</v>
      </c>
      <c r="AB14" s="1"/>
      <c r="AC14" s="1"/>
      <c r="AD14" s="1"/>
      <c r="AE14" s="1"/>
      <c r="AF14" s="1"/>
      <c r="AG14" s="1"/>
      <c r="AH14" s="1"/>
      <c r="AI14" s="1"/>
      <c r="AJ14" s="1"/>
      <c r="AK14" s="1"/>
      <c r="AL14" s="1"/>
      <c r="AM14" s="1"/>
      <c r="AN14" s="1"/>
      <c r="AO14" s="1"/>
      <c r="AP14" s="1"/>
      <c r="AQ14" s="1"/>
      <c r="AR14" s="1"/>
      <c r="AS14" s="1"/>
      <c r="AT14" s="1"/>
      <c r="AU14" s="1"/>
      <c r="AV14" s="1"/>
      <c r="AY14" s="1"/>
      <c r="AZ14" s="11" t="s">
        <v>186</v>
      </c>
      <c r="BA14" s="1"/>
      <c r="BB14" s="1"/>
      <c r="BC14" s="1"/>
      <c r="BD14" s="1"/>
      <c r="BE14" s="1"/>
      <c r="BF14" s="1"/>
      <c r="BG14" s="1"/>
      <c r="BH14" s="1"/>
      <c r="BI14" s="1"/>
      <c r="BJ14" s="1"/>
      <c r="BK14" s="1"/>
      <c r="BL14" s="1"/>
      <c r="BM14" s="1"/>
      <c r="BN14" s="1"/>
      <c r="BO14" s="1"/>
      <c r="BP14" s="1"/>
      <c r="BQ14" s="1"/>
      <c r="BR14" s="1"/>
      <c r="BS14" s="1"/>
      <c r="BT14" s="1"/>
      <c r="BU14" s="1"/>
      <c r="BX14" s="1"/>
      <c r="BY14" s="11" t="s">
        <v>186</v>
      </c>
      <c r="BZ14" s="1"/>
      <c r="CA14" s="1"/>
      <c r="CB14" s="1"/>
      <c r="CC14" s="1"/>
      <c r="CD14" s="1"/>
      <c r="CE14" s="1"/>
      <c r="CF14" s="1"/>
      <c r="CG14" s="1"/>
      <c r="CH14" s="1"/>
      <c r="CI14" s="1"/>
      <c r="CJ14" s="1"/>
      <c r="CK14" s="1"/>
      <c r="CL14" s="1"/>
      <c r="CM14" s="1"/>
      <c r="CN14" s="1"/>
      <c r="CO14" s="1"/>
      <c r="CP14" s="1"/>
      <c r="CQ14" s="1"/>
      <c r="CR14" s="1"/>
      <c r="CS14" s="1"/>
      <c r="CT14" s="1"/>
      <c r="CW14" s="1"/>
      <c r="CX14" s="11" t="s">
        <v>186</v>
      </c>
      <c r="CY14" s="1"/>
      <c r="CZ14" s="1"/>
      <c r="DA14" s="1"/>
      <c r="DB14" s="1"/>
      <c r="DC14" s="1"/>
      <c r="DD14" s="1"/>
      <c r="DE14" s="1"/>
      <c r="DF14" s="1"/>
      <c r="DG14" s="1"/>
      <c r="DH14" s="1"/>
      <c r="DI14" s="1"/>
      <c r="DJ14" s="1"/>
      <c r="DK14" s="1"/>
      <c r="DL14" s="1"/>
      <c r="DM14" s="1"/>
      <c r="DN14" s="1"/>
      <c r="DO14" s="1"/>
      <c r="DP14" s="1"/>
      <c r="DQ14" s="1"/>
      <c r="DR14" s="1"/>
      <c r="DS14" s="1"/>
      <c r="DV14" s="1"/>
      <c r="DW14" s="11" t="s">
        <v>186</v>
      </c>
      <c r="DX14" s="1"/>
      <c r="DY14" s="1"/>
      <c r="DZ14" s="1"/>
      <c r="EA14" s="1"/>
      <c r="EB14" s="1"/>
      <c r="EC14" s="1"/>
      <c r="ED14" s="1"/>
      <c r="EE14" s="1"/>
      <c r="EF14" s="1"/>
      <c r="EG14" s="1"/>
      <c r="EH14" s="1"/>
      <c r="EI14" s="1"/>
      <c r="EJ14" s="1"/>
      <c r="EK14" s="1"/>
      <c r="EL14" s="1"/>
      <c r="EM14" s="1"/>
      <c r="EN14" s="1"/>
      <c r="EO14" s="1"/>
      <c r="EP14" s="1"/>
      <c r="EQ14" s="1"/>
      <c r="ER14" s="1"/>
      <c r="EU14" s="1"/>
      <c r="EV14" s="11" t="s">
        <v>186</v>
      </c>
      <c r="EW14" s="1"/>
      <c r="EX14" s="1"/>
      <c r="EY14" s="1"/>
      <c r="EZ14" s="1"/>
      <c r="FA14" s="1"/>
      <c r="FB14" s="1"/>
      <c r="FC14" s="1"/>
      <c r="FD14" s="1"/>
      <c r="FE14" s="1"/>
      <c r="FF14" s="1"/>
      <c r="FG14" s="1"/>
      <c r="FH14" s="1"/>
      <c r="FI14" s="1"/>
      <c r="FJ14" s="1"/>
      <c r="FK14" s="1"/>
      <c r="FL14" s="1"/>
      <c r="FM14" s="1"/>
      <c r="FN14" s="1"/>
      <c r="FO14" s="1"/>
      <c r="FP14" s="1"/>
      <c r="FQ14" s="1"/>
    </row>
    <row r="15" ht="14.5" spans="1:175">
      <c r="A15" s="1"/>
      <c r="B15" s="12" t="s">
        <v>187</v>
      </c>
      <c r="C15" s="1">
        <v>6.2</v>
      </c>
      <c r="D15" s="1">
        <v>3.6</v>
      </c>
      <c r="E15" s="1">
        <v>4</v>
      </c>
      <c r="F15" s="1">
        <v>3.5</v>
      </c>
      <c r="G15" s="1">
        <v>3.8</v>
      </c>
      <c r="H15" s="1">
        <v>3.8</v>
      </c>
      <c r="I15" s="1">
        <v>3.2</v>
      </c>
      <c r="J15" s="1">
        <v>3.6</v>
      </c>
      <c r="K15" s="1">
        <v>3.5</v>
      </c>
      <c r="L15" s="1">
        <v>3.8</v>
      </c>
      <c r="M15" s="1">
        <v>4.8</v>
      </c>
      <c r="N15" s="1">
        <v>5.3</v>
      </c>
      <c r="O15" s="1">
        <v>4.2</v>
      </c>
      <c r="P15" s="1">
        <v>3.3</v>
      </c>
      <c r="Q15" s="1">
        <v>3.4</v>
      </c>
      <c r="R15" s="1">
        <v>2.9</v>
      </c>
      <c r="S15" s="1">
        <v>3</v>
      </c>
      <c r="T15" s="1">
        <v>3.1</v>
      </c>
      <c r="U15" s="1">
        <v>3.2</v>
      </c>
      <c r="V15" s="1">
        <v>3.2</v>
      </c>
      <c r="W15" s="1">
        <v>3.2</v>
      </c>
      <c r="X15" s="17">
        <f>Y15/X13</f>
        <v>0.432432432432432</v>
      </c>
      <c r="Y15">
        <f>AVERAGE(W15)</f>
        <v>3.2</v>
      </c>
      <c r="Z15" s="1"/>
      <c r="AA15" s="12" t="s">
        <v>187</v>
      </c>
      <c r="AB15" s="1">
        <v>10.5</v>
      </c>
      <c r="AC15" s="1">
        <v>9.9</v>
      </c>
      <c r="AD15" s="1">
        <v>10.6</v>
      </c>
      <c r="AE15" s="1">
        <v>10.4</v>
      </c>
      <c r="AF15" s="1">
        <v>10.9</v>
      </c>
      <c r="AG15" s="1">
        <v>11.9</v>
      </c>
      <c r="AH15" s="1">
        <v>11.3</v>
      </c>
      <c r="AI15" s="1">
        <v>12.6</v>
      </c>
      <c r="AJ15" s="1">
        <v>11.3</v>
      </c>
      <c r="AK15" s="1">
        <v>11.9</v>
      </c>
      <c r="AL15" s="1">
        <v>12.1</v>
      </c>
      <c r="AM15" s="1">
        <v>12.5</v>
      </c>
      <c r="AN15" s="1">
        <v>12.4</v>
      </c>
      <c r="AO15" s="1">
        <v>13.2</v>
      </c>
      <c r="AP15" s="1">
        <v>13.2</v>
      </c>
      <c r="AQ15" s="1">
        <v>13.1</v>
      </c>
      <c r="AR15" s="1">
        <v>13.4</v>
      </c>
      <c r="AS15" s="1">
        <v>13</v>
      </c>
      <c r="AT15" s="1">
        <v>14.4</v>
      </c>
      <c r="AU15" s="1">
        <v>14.7</v>
      </c>
      <c r="AV15" s="1">
        <v>13.2</v>
      </c>
      <c r="AW15" s="17">
        <f>AX15/AW13</f>
        <v>0.385964912280702</v>
      </c>
      <c r="AX15">
        <f>AVERAGE(AV15)</f>
        <v>13.2</v>
      </c>
      <c r="AY15" s="1"/>
      <c r="AZ15" s="12" t="s">
        <v>187</v>
      </c>
      <c r="BA15" s="1">
        <v>24.8</v>
      </c>
      <c r="BB15" s="1">
        <v>22.4</v>
      </c>
      <c r="BC15" s="1">
        <v>22.8</v>
      </c>
      <c r="BD15" s="1">
        <v>26.1</v>
      </c>
      <c r="BE15" s="1">
        <v>25.7</v>
      </c>
      <c r="BF15" s="1">
        <v>25</v>
      </c>
      <c r="BG15" s="1">
        <v>25.4</v>
      </c>
      <c r="BH15" s="1">
        <v>29.2</v>
      </c>
      <c r="BI15" s="1">
        <v>29.4</v>
      </c>
      <c r="BJ15" s="1">
        <v>27.6</v>
      </c>
      <c r="BK15" s="1">
        <v>29.9</v>
      </c>
      <c r="BL15" s="1">
        <v>39.2</v>
      </c>
      <c r="BM15" s="1">
        <v>40.1</v>
      </c>
      <c r="BN15" s="1">
        <v>39.2</v>
      </c>
      <c r="BO15" s="1">
        <v>37.5</v>
      </c>
      <c r="BP15" s="1">
        <v>36.8</v>
      </c>
      <c r="BQ15" s="1">
        <v>37.8</v>
      </c>
      <c r="BR15" s="1">
        <v>34.2</v>
      </c>
      <c r="BS15" s="1">
        <v>35.4</v>
      </c>
      <c r="BT15" s="1">
        <v>38.6</v>
      </c>
      <c r="BU15" s="1">
        <v>36.7</v>
      </c>
      <c r="BV15" s="17">
        <f>BW15/BV13</f>
        <v>0.611666666666667</v>
      </c>
      <c r="BW15">
        <f>AVERAGE(BU15)</f>
        <v>36.7</v>
      </c>
      <c r="BX15" s="1"/>
      <c r="BY15" s="12" t="s">
        <v>187</v>
      </c>
      <c r="BZ15" s="1">
        <v>5.9</v>
      </c>
      <c r="CA15" s="1">
        <v>5.9</v>
      </c>
      <c r="CB15" s="1">
        <v>6.9</v>
      </c>
      <c r="CC15" s="1">
        <v>6.8</v>
      </c>
      <c r="CD15" s="1">
        <v>6.8</v>
      </c>
      <c r="CE15" s="1">
        <v>6.7</v>
      </c>
      <c r="CF15" s="1">
        <v>6.1</v>
      </c>
      <c r="CG15" s="1">
        <v>3.3</v>
      </c>
      <c r="CH15" s="1">
        <v>3.5</v>
      </c>
      <c r="CI15" s="1">
        <v>4.1</v>
      </c>
      <c r="CJ15" s="1">
        <v>3.6</v>
      </c>
      <c r="CK15" s="1">
        <v>3.1</v>
      </c>
      <c r="CL15" s="1">
        <v>3.1</v>
      </c>
      <c r="CM15" s="1">
        <v>3.5</v>
      </c>
      <c r="CN15" s="1">
        <v>3.5</v>
      </c>
      <c r="CO15" s="1">
        <v>3.3</v>
      </c>
      <c r="CP15" s="1">
        <v>3.3</v>
      </c>
      <c r="CQ15" s="1">
        <v>3.5</v>
      </c>
      <c r="CR15" s="1">
        <v>3.8</v>
      </c>
      <c r="CS15" s="1">
        <v>3.9</v>
      </c>
      <c r="CT15" s="1">
        <v>4</v>
      </c>
      <c r="CU15" s="17">
        <f>CV15/CU13</f>
        <v>0.160642570281124</v>
      </c>
      <c r="CV15">
        <f>AVERAGE(CT15)</f>
        <v>4</v>
      </c>
      <c r="CW15" s="1"/>
      <c r="CX15" s="12" t="s">
        <v>187</v>
      </c>
      <c r="CY15" s="1">
        <v>10.2</v>
      </c>
      <c r="CZ15" s="1">
        <v>10.6</v>
      </c>
      <c r="DA15" s="1">
        <v>10.4</v>
      </c>
      <c r="DB15" s="1">
        <v>10.6</v>
      </c>
      <c r="DC15" s="1">
        <v>10.4</v>
      </c>
      <c r="DD15" s="1">
        <v>10</v>
      </c>
      <c r="DE15" s="1">
        <v>9.6</v>
      </c>
      <c r="DF15" s="1">
        <v>9.6</v>
      </c>
      <c r="DG15" s="1">
        <v>9.4</v>
      </c>
      <c r="DH15" s="1">
        <v>9.7</v>
      </c>
      <c r="DI15" s="1">
        <v>6.5</v>
      </c>
      <c r="DJ15" s="1">
        <v>7</v>
      </c>
      <c r="DK15" s="1">
        <v>7.1</v>
      </c>
      <c r="DL15" s="1">
        <v>7.5</v>
      </c>
      <c r="DM15" s="1">
        <v>8</v>
      </c>
      <c r="DN15" s="1">
        <v>8.2</v>
      </c>
      <c r="DO15" s="1">
        <v>7</v>
      </c>
      <c r="DP15" s="1">
        <v>8.1</v>
      </c>
      <c r="DQ15" s="1">
        <v>8.3</v>
      </c>
      <c r="DR15" s="1">
        <v>7.4</v>
      </c>
      <c r="DS15" s="1">
        <v>7.5</v>
      </c>
      <c r="DT15" s="17">
        <f>DU15/DT13</f>
        <v>0.100671140939597</v>
      </c>
      <c r="DU15">
        <f>AVERAGE(DS15)</f>
        <v>7.5</v>
      </c>
      <c r="DV15" s="1"/>
      <c r="DW15" s="12" t="s">
        <v>187</v>
      </c>
      <c r="DX15" s="1">
        <v>13.6</v>
      </c>
      <c r="DY15" s="1">
        <v>12.2</v>
      </c>
      <c r="DZ15" s="1">
        <v>12.5</v>
      </c>
      <c r="EA15" s="1">
        <v>12.3</v>
      </c>
      <c r="EB15" s="1">
        <v>12.6</v>
      </c>
      <c r="EC15" s="1">
        <v>12.5</v>
      </c>
      <c r="ED15" s="1">
        <v>12.3</v>
      </c>
      <c r="EE15" s="1">
        <v>12</v>
      </c>
      <c r="EF15" s="1">
        <v>12.7</v>
      </c>
      <c r="EG15" s="1">
        <v>12.3</v>
      </c>
      <c r="EH15" s="1">
        <v>10.8</v>
      </c>
      <c r="EI15" s="1">
        <v>11.6</v>
      </c>
      <c r="EJ15" s="1">
        <v>11.3</v>
      </c>
      <c r="EK15" s="1">
        <v>12.3</v>
      </c>
      <c r="EL15" s="1">
        <v>10.9</v>
      </c>
      <c r="EM15" s="1">
        <v>12.6</v>
      </c>
      <c r="EN15" s="1">
        <v>11.2</v>
      </c>
      <c r="EO15" s="1">
        <v>12.4</v>
      </c>
      <c r="EP15" s="1">
        <v>13.1</v>
      </c>
      <c r="EQ15" s="1">
        <v>13.3</v>
      </c>
      <c r="ER15" s="1">
        <v>13.4</v>
      </c>
      <c r="ES15" s="17">
        <f>ET15/ES13</f>
        <v>0.236749116607774</v>
      </c>
      <c r="ET15">
        <f>AVERAGE(ER15)</f>
        <v>13.4</v>
      </c>
      <c r="EU15" s="1"/>
      <c r="EV15" s="12" t="s">
        <v>187</v>
      </c>
      <c r="EW15" s="1">
        <v>7.4</v>
      </c>
      <c r="EX15" s="1">
        <v>8.1</v>
      </c>
      <c r="EY15" s="1">
        <v>3.9</v>
      </c>
      <c r="EZ15" s="1">
        <v>3.2</v>
      </c>
      <c r="FA15" s="1">
        <v>2.7</v>
      </c>
      <c r="FB15" s="1">
        <v>2.6</v>
      </c>
      <c r="FC15" s="1">
        <v>2.5</v>
      </c>
      <c r="FD15" s="1">
        <v>2.9</v>
      </c>
      <c r="FE15" s="1">
        <v>3.6</v>
      </c>
      <c r="FF15" s="1">
        <v>3.5</v>
      </c>
      <c r="FG15" s="1">
        <v>8.6</v>
      </c>
      <c r="FH15" s="1">
        <v>8</v>
      </c>
      <c r="FI15" s="1">
        <v>10.5</v>
      </c>
      <c r="FJ15" s="1">
        <v>10.6</v>
      </c>
      <c r="FK15" s="1">
        <v>10.6</v>
      </c>
      <c r="FL15" s="1">
        <v>11.2</v>
      </c>
      <c r="FM15" s="1">
        <v>14.3</v>
      </c>
      <c r="FN15" s="1">
        <v>14.6</v>
      </c>
      <c r="FO15" s="1">
        <v>15.4</v>
      </c>
      <c r="FP15" s="1">
        <v>14.9</v>
      </c>
      <c r="FQ15" s="1">
        <v>15.1</v>
      </c>
      <c r="FR15" s="17">
        <f>FS15/FR13</f>
        <v>0.46749226006192</v>
      </c>
      <c r="FS15">
        <f>AVERAGE(FQ15)</f>
        <v>15.1</v>
      </c>
    </row>
    <row r="16" ht="14.5" spans="1:175">
      <c r="A16" s="1"/>
      <c r="B16" s="12" t="s">
        <v>188</v>
      </c>
      <c r="C16" s="1">
        <v>3.4</v>
      </c>
      <c r="D16" s="1">
        <v>4.6</v>
      </c>
      <c r="E16" s="1">
        <v>4.7</v>
      </c>
      <c r="F16" s="1">
        <v>3.8</v>
      </c>
      <c r="G16" s="1">
        <v>5.4</v>
      </c>
      <c r="H16" s="1">
        <v>5.3</v>
      </c>
      <c r="I16" s="1">
        <v>4.9</v>
      </c>
      <c r="J16" s="1">
        <v>5.3</v>
      </c>
      <c r="K16" s="1">
        <v>4.9</v>
      </c>
      <c r="L16" s="1">
        <v>4.9</v>
      </c>
      <c r="M16" s="1">
        <v>6.9</v>
      </c>
      <c r="N16" s="1">
        <v>7.3</v>
      </c>
      <c r="O16" s="1">
        <v>6.1</v>
      </c>
      <c r="P16" s="1">
        <v>5.4</v>
      </c>
      <c r="Q16" s="1">
        <v>2.7</v>
      </c>
      <c r="R16" s="1">
        <v>3.2</v>
      </c>
      <c r="S16" s="1">
        <v>3.5</v>
      </c>
      <c r="T16" s="1">
        <v>3.7</v>
      </c>
      <c r="U16" s="1">
        <v>3.6</v>
      </c>
      <c r="V16" s="1">
        <v>3.4</v>
      </c>
      <c r="W16" s="1">
        <v>4.2</v>
      </c>
      <c r="X16" s="17">
        <f>Y16/X13</f>
        <v>0.567567567567568</v>
      </c>
      <c r="Y16">
        <f>AVERAGE(W16)</f>
        <v>4.2</v>
      </c>
      <c r="Z16" s="1"/>
      <c r="AA16" s="12" t="s">
        <v>188</v>
      </c>
      <c r="AB16" s="1">
        <v>10.7</v>
      </c>
      <c r="AC16" s="1">
        <v>12.9</v>
      </c>
      <c r="AD16" s="1">
        <v>14.5</v>
      </c>
      <c r="AE16" s="1">
        <v>18.5</v>
      </c>
      <c r="AF16" s="1">
        <v>17.5</v>
      </c>
      <c r="AG16" s="1">
        <v>20.3</v>
      </c>
      <c r="AH16" s="1">
        <v>20.1</v>
      </c>
      <c r="AI16" s="1">
        <v>20.6</v>
      </c>
      <c r="AJ16" s="1">
        <v>21</v>
      </c>
      <c r="AK16" s="1">
        <v>18.2</v>
      </c>
      <c r="AL16" s="1">
        <v>21.4</v>
      </c>
      <c r="AM16" s="1">
        <v>25.4</v>
      </c>
      <c r="AN16" s="1">
        <v>21.1</v>
      </c>
      <c r="AO16" s="1">
        <v>22.7</v>
      </c>
      <c r="AP16" s="1">
        <v>21.7</v>
      </c>
      <c r="AQ16" s="1">
        <v>20.1</v>
      </c>
      <c r="AR16" s="1">
        <v>20.3</v>
      </c>
      <c r="AS16" s="1">
        <v>20.9</v>
      </c>
      <c r="AT16" s="1">
        <v>21.2</v>
      </c>
      <c r="AU16" s="1">
        <v>21.4</v>
      </c>
      <c r="AV16" s="1">
        <v>21</v>
      </c>
      <c r="AW16" s="17">
        <f>AX16/AW13</f>
        <v>0.614035087719298</v>
      </c>
      <c r="AX16">
        <f>AVERAGE(AV16)</f>
        <v>21</v>
      </c>
      <c r="AY16" s="1"/>
      <c r="AZ16" s="12" t="s">
        <v>188</v>
      </c>
      <c r="BA16" s="1">
        <v>30.3</v>
      </c>
      <c r="BB16" s="1">
        <v>30.9</v>
      </c>
      <c r="BC16" s="1">
        <v>30</v>
      </c>
      <c r="BD16" s="1">
        <v>28</v>
      </c>
      <c r="BE16" s="1">
        <v>26.5</v>
      </c>
      <c r="BF16" s="1">
        <v>26.2</v>
      </c>
      <c r="BG16" s="1">
        <v>28.1</v>
      </c>
      <c r="BH16" s="1">
        <v>22</v>
      </c>
      <c r="BI16" s="1">
        <v>22.8</v>
      </c>
      <c r="BJ16" s="1">
        <v>18.7</v>
      </c>
      <c r="BK16" s="1">
        <v>30.6</v>
      </c>
      <c r="BL16" s="1">
        <v>26.2</v>
      </c>
      <c r="BM16" s="1">
        <v>22.2</v>
      </c>
      <c r="BN16" s="1">
        <v>25.3</v>
      </c>
      <c r="BO16" s="1">
        <v>21.7</v>
      </c>
      <c r="BP16" s="1">
        <v>24.3</v>
      </c>
      <c r="BQ16" s="1">
        <v>24</v>
      </c>
      <c r="BR16" s="1">
        <v>25.8</v>
      </c>
      <c r="BS16" s="1">
        <v>27.2</v>
      </c>
      <c r="BT16" s="1">
        <v>24.7</v>
      </c>
      <c r="BU16" s="1">
        <v>23.3</v>
      </c>
      <c r="BV16" s="17">
        <f>BW16/BV13</f>
        <v>0.388333333333333</v>
      </c>
      <c r="BW16">
        <f>AVERAGE(BU16)</f>
        <v>23.3</v>
      </c>
      <c r="BX16" s="1"/>
      <c r="BY16" s="12" t="s">
        <v>188</v>
      </c>
      <c r="BZ16" s="1">
        <v>15.8</v>
      </c>
      <c r="CA16" s="1">
        <v>16.6</v>
      </c>
      <c r="CB16" s="1">
        <v>16.9</v>
      </c>
      <c r="CC16" s="1">
        <v>17.1</v>
      </c>
      <c r="CD16" s="1">
        <v>18.5</v>
      </c>
      <c r="CE16" s="1">
        <v>18.7</v>
      </c>
      <c r="CF16" s="1">
        <v>17.3</v>
      </c>
      <c r="CG16" s="1">
        <v>20</v>
      </c>
      <c r="CH16" s="1">
        <v>20.8</v>
      </c>
      <c r="CI16" s="1">
        <v>14.5</v>
      </c>
      <c r="CJ16" s="1">
        <v>14.8</v>
      </c>
      <c r="CK16" s="1">
        <v>16.8</v>
      </c>
      <c r="CL16" s="1">
        <v>18.5</v>
      </c>
      <c r="CM16" s="1">
        <v>18.6</v>
      </c>
      <c r="CN16" s="1">
        <v>19.9</v>
      </c>
      <c r="CO16" s="1">
        <v>20.4</v>
      </c>
      <c r="CP16" s="1">
        <v>20.3</v>
      </c>
      <c r="CQ16" s="1">
        <v>21.8</v>
      </c>
      <c r="CR16" s="1">
        <v>23.2</v>
      </c>
      <c r="CS16" s="1">
        <v>21.2</v>
      </c>
      <c r="CT16" s="1">
        <v>20.9</v>
      </c>
      <c r="CU16" s="17">
        <f>CV16/CU13</f>
        <v>0.839357429718876</v>
      </c>
      <c r="CV16">
        <f>AVERAGE(CT16)</f>
        <v>20.9</v>
      </c>
      <c r="CW16" s="1"/>
      <c r="CX16" s="12" t="s">
        <v>188</v>
      </c>
      <c r="CY16" s="1">
        <v>39</v>
      </c>
      <c r="CZ16" s="1">
        <v>33.5</v>
      </c>
      <c r="DA16" s="1">
        <v>30.2</v>
      </c>
      <c r="DB16" s="1">
        <v>29.9</v>
      </c>
      <c r="DC16" s="1">
        <v>30.8</v>
      </c>
      <c r="DD16" s="1">
        <v>34.8</v>
      </c>
      <c r="DE16" s="1">
        <v>34.8</v>
      </c>
      <c r="DF16" s="1">
        <v>41.1</v>
      </c>
      <c r="DG16" s="1">
        <v>40.7</v>
      </c>
      <c r="DH16" s="1">
        <v>40.3</v>
      </c>
      <c r="DI16" s="1">
        <v>42.7</v>
      </c>
      <c r="DJ16" s="1">
        <v>46.2</v>
      </c>
      <c r="DK16" s="1">
        <v>48.3</v>
      </c>
      <c r="DL16" s="1">
        <v>53.3</v>
      </c>
      <c r="DM16" s="1">
        <v>62.8</v>
      </c>
      <c r="DN16" s="1">
        <v>66.9</v>
      </c>
      <c r="DO16" s="1">
        <v>66.5</v>
      </c>
      <c r="DP16" s="1">
        <v>66.4</v>
      </c>
      <c r="DQ16" s="1">
        <v>69.6</v>
      </c>
      <c r="DR16" s="1">
        <v>66.6</v>
      </c>
      <c r="DS16" s="1">
        <v>67</v>
      </c>
      <c r="DT16" s="17">
        <f>DU16/DT13</f>
        <v>0.899328859060403</v>
      </c>
      <c r="DU16">
        <f>AVERAGE(DS16)</f>
        <v>67</v>
      </c>
      <c r="DV16" s="1"/>
      <c r="DW16" s="12" t="s">
        <v>188</v>
      </c>
      <c r="DX16" s="1">
        <v>47.6</v>
      </c>
      <c r="DY16" s="1">
        <v>40.4</v>
      </c>
      <c r="DZ16" s="1">
        <v>34.5</v>
      </c>
      <c r="EA16" s="1">
        <v>40.1</v>
      </c>
      <c r="EB16" s="1">
        <v>38.9</v>
      </c>
      <c r="EC16" s="1">
        <v>39.8</v>
      </c>
      <c r="ED16" s="1">
        <v>43.4</v>
      </c>
      <c r="EE16" s="1">
        <v>41.3</v>
      </c>
      <c r="EF16" s="1">
        <v>44</v>
      </c>
      <c r="EG16" s="1">
        <v>29.7</v>
      </c>
      <c r="EH16" s="1">
        <v>37.5</v>
      </c>
      <c r="EI16" s="1">
        <v>45.3</v>
      </c>
      <c r="EJ16" s="1">
        <v>45.1</v>
      </c>
      <c r="EK16" s="1">
        <v>46</v>
      </c>
      <c r="EL16" s="1">
        <v>52.8</v>
      </c>
      <c r="EM16" s="1">
        <v>50.9</v>
      </c>
      <c r="EN16" s="1">
        <v>51.7</v>
      </c>
      <c r="EO16" s="1">
        <v>54.7</v>
      </c>
      <c r="EP16" s="1">
        <v>53.5</v>
      </c>
      <c r="EQ16" s="1">
        <v>50.6</v>
      </c>
      <c r="ER16" s="1">
        <v>43.2</v>
      </c>
      <c r="ES16" s="17">
        <f>ET16/ES13</f>
        <v>0.763250883392226</v>
      </c>
      <c r="ET16">
        <f>AVERAGE(ER16)</f>
        <v>43.2</v>
      </c>
      <c r="EU16" s="1"/>
      <c r="EV16" s="12" t="s">
        <v>188</v>
      </c>
      <c r="EW16" s="1">
        <v>9.2</v>
      </c>
      <c r="EX16" s="1">
        <v>11.3</v>
      </c>
      <c r="EY16" s="1">
        <v>12.1</v>
      </c>
      <c r="EZ16" s="1">
        <v>12.2</v>
      </c>
      <c r="FA16" s="1">
        <v>12.3</v>
      </c>
      <c r="FB16" s="1">
        <v>10.2</v>
      </c>
      <c r="FC16" s="1">
        <v>11.3</v>
      </c>
      <c r="FD16" s="1">
        <v>13.1</v>
      </c>
      <c r="FE16" s="1">
        <v>12.2</v>
      </c>
      <c r="FF16" s="1">
        <v>8.7</v>
      </c>
      <c r="FG16" s="1">
        <v>10.5</v>
      </c>
      <c r="FH16" s="1">
        <v>11</v>
      </c>
      <c r="FI16" s="1">
        <v>10.4</v>
      </c>
      <c r="FJ16" s="1">
        <v>11.2</v>
      </c>
      <c r="FK16" s="1">
        <v>11.7</v>
      </c>
      <c r="FL16" s="1">
        <v>14.6</v>
      </c>
      <c r="FM16" s="1">
        <v>15.8</v>
      </c>
      <c r="FN16" s="1">
        <v>15.8</v>
      </c>
      <c r="FO16" s="1">
        <v>17.7</v>
      </c>
      <c r="FP16" s="1">
        <v>16.8</v>
      </c>
      <c r="FQ16" s="1">
        <v>17.2</v>
      </c>
      <c r="FR16" s="17">
        <f>FS16/FR13</f>
        <v>0.532507739938081</v>
      </c>
      <c r="FS16">
        <f>AVERAGE(FQ16)</f>
        <v>17.2</v>
      </c>
    </row>
    <row r="17" ht="14.5" spans="1:173">
      <c r="A17" s="1"/>
      <c r="B17" s="13" t="s">
        <v>189</v>
      </c>
      <c r="C17" s="1"/>
      <c r="D17" s="1"/>
      <c r="E17" s="1"/>
      <c r="F17" s="1"/>
      <c r="G17" s="1"/>
      <c r="H17" s="1"/>
      <c r="I17" s="1"/>
      <c r="J17" s="1"/>
      <c r="K17" s="1"/>
      <c r="L17" s="1"/>
      <c r="M17" s="1"/>
      <c r="N17" s="1"/>
      <c r="O17" s="1"/>
      <c r="P17" s="1"/>
      <c r="Q17" s="1"/>
      <c r="R17" s="1"/>
      <c r="S17" s="1"/>
      <c r="T17" s="1"/>
      <c r="U17" s="1"/>
      <c r="V17" s="1"/>
      <c r="W17" s="1"/>
      <c r="Z17" s="1"/>
      <c r="AA17" s="13" t="s">
        <v>189</v>
      </c>
      <c r="AB17" s="1"/>
      <c r="AC17" s="1"/>
      <c r="AD17" s="1"/>
      <c r="AE17" s="1"/>
      <c r="AF17" s="1"/>
      <c r="AG17" s="1"/>
      <c r="AH17" s="1"/>
      <c r="AI17" s="1"/>
      <c r="AJ17" s="1"/>
      <c r="AK17" s="1"/>
      <c r="AL17" s="1"/>
      <c r="AM17" s="1"/>
      <c r="AN17" s="1"/>
      <c r="AO17" s="1"/>
      <c r="AP17" s="1"/>
      <c r="AQ17" s="1"/>
      <c r="AR17" s="1"/>
      <c r="AS17" s="1"/>
      <c r="AT17" s="1"/>
      <c r="AU17" s="1"/>
      <c r="AV17" s="1"/>
      <c r="AY17" s="1"/>
      <c r="AZ17" s="13" t="s">
        <v>189</v>
      </c>
      <c r="BA17" s="1"/>
      <c r="BB17" s="1"/>
      <c r="BC17" s="1"/>
      <c r="BD17" s="1"/>
      <c r="BE17" s="1"/>
      <c r="BF17" s="1"/>
      <c r="BG17" s="1"/>
      <c r="BH17" s="1"/>
      <c r="BI17" s="1"/>
      <c r="BJ17" s="1"/>
      <c r="BK17" s="1"/>
      <c r="BL17" s="1"/>
      <c r="BM17" s="1"/>
      <c r="BN17" s="1"/>
      <c r="BO17" s="1"/>
      <c r="BP17" s="1"/>
      <c r="BQ17" s="1"/>
      <c r="BR17" s="1"/>
      <c r="BS17" s="1"/>
      <c r="BT17" s="1"/>
      <c r="BU17" s="1"/>
      <c r="BX17" s="1"/>
      <c r="BY17" s="13" t="s">
        <v>189</v>
      </c>
      <c r="BZ17" s="1"/>
      <c r="CA17" s="1"/>
      <c r="CB17" s="1"/>
      <c r="CC17" s="1"/>
      <c r="CD17" s="1"/>
      <c r="CE17" s="1"/>
      <c r="CF17" s="1"/>
      <c r="CG17" s="1"/>
      <c r="CH17" s="1"/>
      <c r="CI17" s="1"/>
      <c r="CJ17" s="1"/>
      <c r="CK17" s="1"/>
      <c r="CL17" s="1"/>
      <c r="CM17" s="1"/>
      <c r="CN17" s="1"/>
      <c r="CO17" s="1"/>
      <c r="CP17" s="1"/>
      <c r="CQ17" s="1"/>
      <c r="CR17" s="1"/>
      <c r="CS17" s="1"/>
      <c r="CT17" s="1"/>
      <c r="CW17" s="1"/>
      <c r="CX17" s="13" t="s">
        <v>189</v>
      </c>
      <c r="CY17" s="1"/>
      <c r="CZ17" s="1"/>
      <c r="DA17" s="1"/>
      <c r="DB17" s="1"/>
      <c r="DC17" s="1"/>
      <c r="DD17" s="1"/>
      <c r="DE17" s="1"/>
      <c r="DF17" s="1"/>
      <c r="DG17" s="1"/>
      <c r="DH17" s="1"/>
      <c r="DI17" s="1"/>
      <c r="DJ17" s="1"/>
      <c r="DK17" s="1"/>
      <c r="DL17" s="1"/>
      <c r="DM17" s="1"/>
      <c r="DN17" s="1"/>
      <c r="DO17" s="1"/>
      <c r="DP17" s="1"/>
      <c r="DQ17" s="1"/>
      <c r="DR17" s="1"/>
      <c r="DS17" s="1"/>
      <c r="DV17" s="1"/>
      <c r="DW17" s="13" t="s">
        <v>189</v>
      </c>
      <c r="DX17" s="1"/>
      <c r="DY17" s="1"/>
      <c r="DZ17" s="1"/>
      <c r="EA17" s="1"/>
      <c r="EB17" s="1"/>
      <c r="EC17" s="1"/>
      <c r="ED17" s="1"/>
      <c r="EE17" s="1"/>
      <c r="EF17" s="1"/>
      <c r="EG17" s="1"/>
      <c r="EH17" s="1"/>
      <c r="EI17" s="1"/>
      <c r="EJ17" s="1"/>
      <c r="EK17" s="1"/>
      <c r="EL17" s="1"/>
      <c r="EM17" s="1"/>
      <c r="EN17" s="1"/>
      <c r="EO17" s="1"/>
      <c r="EP17" s="1"/>
      <c r="EQ17" s="1"/>
      <c r="ER17" s="1"/>
      <c r="EU17" s="1"/>
      <c r="EV17" s="13" t="s">
        <v>189</v>
      </c>
      <c r="EW17" s="1"/>
      <c r="EX17" s="1"/>
      <c r="EY17" s="1"/>
      <c r="EZ17" s="1"/>
      <c r="FA17" s="1"/>
      <c r="FB17" s="1"/>
      <c r="FC17" s="1"/>
      <c r="FD17" s="1"/>
      <c r="FE17" s="1"/>
      <c r="FF17" s="1"/>
      <c r="FG17" s="1"/>
      <c r="FH17" s="1"/>
      <c r="FI17" s="1"/>
      <c r="FJ17" s="1"/>
      <c r="FK17" s="1"/>
      <c r="FL17" s="1"/>
      <c r="FM17" s="1"/>
      <c r="FN17" s="1"/>
      <c r="FO17" s="1"/>
      <c r="FP17" s="1"/>
      <c r="FQ17" s="1"/>
    </row>
    <row r="18" ht="14.5" spans="1:173">
      <c r="A18" s="1"/>
      <c r="B18" s="14" t="s">
        <v>190</v>
      </c>
      <c r="C18" s="1">
        <v>1.1</v>
      </c>
      <c r="D18" s="1">
        <v>1.1</v>
      </c>
      <c r="E18" s="1">
        <v>1.6</v>
      </c>
      <c r="F18" s="1">
        <v>1.5</v>
      </c>
      <c r="G18" s="1">
        <v>1.5</v>
      </c>
      <c r="H18" s="1">
        <v>1.6</v>
      </c>
      <c r="I18" s="1">
        <v>1.6</v>
      </c>
      <c r="J18" s="1">
        <v>1.6</v>
      </c>
      <c r="K18" s="1">
        <v>1.6</v>
      </c>
      <c r="L18" s="1">
        <v>1.6</v>
      </c>
      <c r="M18" s="1">
        <v>1.5</v>
      </c>
      <c r="N18" s="1">
        <v>1.6</v>
      </c>
      <c r="O18" s="1">
        <v>1.7</v>
      </c>
      <c r="P18" s="1">
        <v>1.8</v>
      </c>
      <c r="Q18" s="1">
        <v>1.9</v>
      </c>
      <c r="R18" s="1">
        <v>1.9</v>
      </c>
      <c r="S18" s="1">
        <v>2</v>
      </c>
      <c r="T18" s="1">
        <v>2</v>
      </c>
      <c r="U18" s="1">
        <v>2.1</v>
      </c>
      <c r="V18" s="1">
        <v>2.2</v>
      </c>
      <c r="W18" s="1">
        <v>2.2</v>
      </c>
      <c r="Z18" s="1"/>
      <c r="AA18" s="14" t="s">
        <v>190</v>
      </c>
      <c r="AB18" s="1">
        <v>6.8</v>
      </c>
      <c r="AC18" s="1">
        <v>6.7</v>
      </c>
      <c r="AD18" s="1">
        <v>6.9</v>
      </c>
      <c r="AE18" s="1">
        <v>7.2</v>
      </c>
      <c r="AF18" s="1">
        <v>7.4</v>
      </c>
      <c r="AG18" s="1">
        <v>7</v>
      </c>
      <c r="AH18" s="1">
        <v>6.9</v>
      </c>
      <c r="AI18" s="1">
        <v>7.2</v>
      </c>
      <c r="AJ18" s="1">
        <v>6.8</v>
      </c>
      <c r="AK18" s="1">
        <v>6.7</v>
      </c>
      <c r="AL18" s="1">
        <v>6.4</v>
      </c>
      <c r="AM18" s="1">
        <v>6.6</v>
      </c>
      <c r="AN18" s="1">
        <v>6.4</v>
      </c>
      <c r="AO18" s="1">
        <v>6.8</v>
      </c>
      <c r="AP18" s="1">
        <v>6.8</v>
      </c>
      <c r="AQ18" s="1">
        <v>6.4</v>
      </c>
      <c r="AR18" s="1">
        <v>6.5</v>
      </c>
      <c r="AS18" s="1">
        <v>6.6</v>
      </c>
      <c r="AT18" s="1">
        <v>7.7</v>
      </c>
      <c r="AU18" s="1">
        <v>7.7</v>
      </c>
      <c r="AV18" s="1">
        <v>7.5</v>
      </c>
      <c r="AY18" s="1"/>
      <c r="AZ18" s="14" t="s">
        <v>190</v>
      </c>
      <c r="BA18" s="1">
        <v>8.5</v>
      </c>
      <c r="BB18" s="1">
        <v>8.7</v>
      </c>
      <c r="BC18" s="1">
        <v>7.4</v>
      </c>
      <c r="BD18" s="1">
        <v>8.1</v>
      </c>
      <c r="BE18" s="1">
        <v>8.1</v>
      </c>
      <c r="BF18" s="1">
        <v>8.1</v>
      </c>
      <c r="BG18" s="1">
        <v>8</v>
      </c>
      <c r="BH18" s="1">
        <v>8.1</v>
      </c>
      <c r="BI18" s="1">
        <v>9</v>
      </c>
      <c r="BJ18" s="1">
        <v>8.7</v>
      </c>
      <c r="BK18" s="1">
        <v>9.6</v>
      </c>
      <c r="BL18" s="1">
        <v>9</v>
      </c>
      <c r="BM18" s="1">
        <v>8.8</v>
      </c>
      <c r="BN18" s="1">
        <v>8.9</v>
      </c>
      <c r="BO18" s="1">
        <v>8.7</v>
      </c>
      <c r="BP18" s="1">
        <v>9.2</v>
      </c>
      <c r="BQ18" s="1">
        <v>9.1</v>
      </c>
      <c r="BR18" s="1">
        <v>8.6</v>
      </c>
      <c r="BS18" s="1">
        <v>8.7</v>
      </c>
      <c r="BT18" s="1">
        <v>9.5</v>
      </c>
      <c r="BU18" s="1">
        <v>9.3</v>
      </c>
      <c r="BX18" s="1"/>
      <c r="BY18" s="14" t="s">
        <v>190</v>
      </c>
      <c r="BZ18" s="1">
        <v>5.1</v>
      </c>
      <c r="CA18" s="1">
        <v>5.3</v>
      </c>
      <c r="CB18" s="1">
        <v>5.9</v>
      </c>
      <c r="CC18" s="1">
        <v>5.8</v>
      </c>
      <c r="CD18" s="1">
        <v>5.9</v>
      </c>
      <c r="CE18" s="1">
        <v>6.1</v>
      </c>
      <c r="CF18" s="1">
        <v>5.4</v>
      </c>
      <c r="CG18" s="1">
        <v>2.5</v>
      </c>
      <c r="CH18" s="1">
        <v>2.5</v>
      </c>
      <c r="CI18" s="1">
        <v>2.6</v>
      </c>
      <c r="CJ18" s="1">
        <v>2.5</v>
      </c>
      <c r="CK18" s="1">
        <v>2.5</v>
      </c>
      <c r="CL18" s="1">
        <v>2.5</v>
      </c>
      <c r="CM18" s="1">
        <v>2.8</v>
      </c>
      <c r="CN18" s="1">
        <v>2.9</v>
      </c>
      <c r="CO18" s="1">
        <v>2.8</v>
      </c>
      <c r="CP18" s="1">
        <v>2.8</v>
      </c>
      <c r="CQ18" s="1">
        <v>2.8</v>
      </c>
      <c r="CR18" s="1">
        <v>3</v>
      </c>
      <c r="CS18" s="1">
        <v>3.1</v>
      </c>
      <c r="CT18" s="1">
        <v>3.1</v>
      </c>
      <c r="CW18" s="1"/>
      <c r="CX18" s="14" t="s">
        <v>190</v>
      </c>
      <c r="CY18" s="1">
        <v>4.7</v>
      </c>
      <c r="CZ18" s="1">
        <v>5</v>
      </c>
      <c r="DA18" s="1">
        <v>4.9</v>
      </c>
      <c r="DB18" s="1">
        <v>5.2</v>
      </c>
      <c r="DC18" s="1">
        <v>4.9</v>
      </c>
      <c r="DD18" s="1">
        <v>4.8</v>
      </c>
      <c r="DE18" s="1">
        <v>4.6</v>
      </c>
      <c r="DF18" s="1">
        <v>4.8</v>
      </c>
      <c r="DG18" s="1">
        <v>4.7</v>
      </c>
      <c r="DH18" s="1">
        <v>4.8</v>
      </c>
      <c r="DI18" s="1">
        <v>4.7</v>
      </c>
      <c r="DJ18" s="1">
        <v>4.7</v>
      </c>
      <c r="DK18" s="1">
        <v>4.1</v>
      </c>
      <c r="DL18" s="1">
        <v>4.8</v>
      </c>
      <c r="DM18" s="1">
        <v>4.9</v>
      </c>
      <c r="DN18" s="1">
        <v>4.6</v>
      </c>
      <c r="DO18" s="1">
        <v>4.3</v>
      </c>
      <c r="DP18" s="1">
        <v>4.7</v>
      </c>
      <c r="DQ18" s="1">
        <v>4.9</v>
      </c>
      <c r="DR18" s="1">
        <v>4.8</v>
      </c>
      <c r="DS18" s="1">
        <v>4.8</v>
      </c>
      <c r="DV18" s="1"/>
      <c r="DW18" s="14" t="s">
        <v>190</v>
      </c>
      <c r="DX18" s="1">
        <v>6.6</v>
      </c>
      <c r="DY18" s="1">
        <v>6.6</v>
      </c>
      <c r="DZ18" s="1">
        <v>6.7</v>
      </c>
      <c r="EA18" s="1">
        <v>6.9</v>
      </c>
      <c r="EB18" s="1">
        <v>7.3</v>
      </c>
      <c r="EC18" s="1">
        <v>7.9</v>
      </c>
      <c r="ED18" s="1">
        <v>7.7</v>
      </c>
      <c r="EE18" s="1">
        <v>6.7</v>
      </c>
      <c r="EF18" s="1">
        <v>6.7</v>
      </c>
      <c r="EG18" s="1">
        <v>7.5</v>
      </c>
      <c r="EH18" s="1">
        <v>7</v>
      </c>
      <c r="EI18" s="1">
        <v>7.4</v>
      </c>
      <c r="EJ18" s="1">
        <v>7.3</v>
      </c>
      <c r="EK18" s="1">
        <v>8.2</v>
      </c>
      <c r="EL18" s="1">
        <v>6.7</v>
      </c>
      <c r="EM18" s="1">
        <v>8.2</v>
      </c>
      <c r="EN18" s="1">
        <v>6.5</v>
      </c>
      <c r="EO18" s="1">
        <v>7</v>
      </c>
      <c r="EP18" s="1">
        <v>7.3</v>
      </c>
      <c r="EQ18" s="1">
        <v>7.2</v>
      </c>
      <c r="ER18" s="1">
        <v>7.5</v>
      </c>
      <c r="EU18" s="1"/>
      <c r="EV18" s="14" t="s">
        <v>190</v>
      </c>
      <c r="EW18" s="1">
        <v>1.8</v>
      </c>
      <c r="EX18" s="1">
        <v>1.4</v>
      </c>
      <c r="EY18" s="1">
        <v>1.3</v>
      </c>
      <c r="EZ18" s="1">
        <v>1.3</v>
      </c>
      <c r="FA18" s="1">
        <v>1.5</v>
      </c>
      <c r="FB18" s="1">
        <v>1.5</v>
      </c>
      <c r="FC18" s="1">
        <v>1.3</v>
      </c>
      <c r="FD18" s="1">
        <v>1.7</v>
      </c>
      <c r="FE18" s="1">
        <v>2.6</v>
      </c>
      <c r="FF18" s="1">
        <v>2.7</v>
      </c>
      <c r="FG18" s="1">
        <v>2.7</v>
      </c>
      <c r="FH18" s="1">
        <v>2.6</v>
      </c>
      <c r="FI18" s="1">
        <v>2.9</v>
      </c>
      <c r="FJ18" s="1">
        <v>3.1</v>
      </c>
      <c r="FK18" s="1">
        <v>3.2</v>
      </c>
      <c r="FL18" s="1">
        <v>3.3</v>
      </c>
      <c r="FM18" s="1">
        <v>3.2</v>
      </c>
      <c r="FN18" s="1">
        <v>3.5</v>
      </c>
      <c r="FO18" s="1">
        <v>3.4</v>
      </c>
      <c r="FP18" s="1">
        <v>3.5</v>
      </c>
      <c r="FQ18" s="1">
        <v>3.5</v>
      </c>
    </row>
    <row r="19" ht="14.5" spans="1:173">
      <c r="A19" s="1"/>
      <c r="B19" s="14" t="s">
        <v>191</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Z19" s="1"/>
      <c r="AA19" s="14" t="s">
        <v>191</v>
      </c>
      <c r="AB19" s="1">
        <v>0.1</v>
      </c>
      <c r="AC19" s="1">
        <v>0</v>
      </c>
      <c r="AD19" s="1">
        <v>0</v>
      </c>
      <c r="AE19" s="1">
        <v>0</v>
      </c>
      <c r="AF19" s="1">
        <v>0</v>
      </c>
      <c r="AG19" s="1">
        <v>0</v>
      </c>
      <c r="AH19" s="1">
        <v>0.4</v>
      </c>
      <c r="AI19" s="1">
        <v>0.4</v>
      </c>
      <c r="AJ19" s="1">
        <v>0.4</v>
      </c>
      <c r="AK19" s="1">
        <v>1.3</v>
      </c>
      <c r="AL19" s="1">
        <v>1.2</v>
      </c>
      <c r="AM19" s="1">
        <v>1</v>
      </c>
      <c r="AN19" s="1">
        <v>1.1</v>
      </c>
      <c r="AO19" s="1">
        <v>1.1</v>
      </c>
      <c r="AP19" s="1">
        <v>1.2</v>
      </c>
      <c r="AQ19" s="1">
        <v>1.1</v>
      </c>
      <c r="AR19" s="1">
        <v>1.1</v>
      </c>
      <c r="AS19" s="1">
        <v>1.2</v>
      </c>
      <c r="AT19" s="1">
        <v>1.4</v>
      </c>
      <c r="AU19" s="1">
        <v>1.4</v>
      </c>
      <c r="AV19" s="1">
        <v>1.3</v>
      </c>
      <c r="AY19" s="1"/>
      <c r="AZ19" s="14" t="s">
        <v>191</v>
      </c>
      <c r="BA19" s="1">
        <v>11.7</v>
      </c>
      <c r="BB19" s="1">
        <v>9.2</v>
      </c>
      <c r="BC19" s="1">
        <v>11.4</v>
      </c>
      <c r="BD19" s="1">
        <v>11.9</v>
      </c>
      <c r="BE19" s="1">
        <v>10.6</v>
      </c>
      <c r="BF19" s="1">
        <v>9.6</v>
      </c>
      <c r="BG19" s="1">
        <v>10.4</v>
      </c>
      <c r="BH19" s="1">
        <v>11.6</v>
      </c>
      <c r="BI19" s="1">
        <v>11.4</v>
      </c>
      <c r="BJ19" s="1">
        <v>12.7</v>
      </c>
      <c r="BK19" s="1">
        <v>14.2</v>
      </c>
      <c r="BL19" s="1">
        <v>21.5</v>
      </c>
      <c r="BM19" s="1">
        <v>22.6</v>
      </c>
      <c r="BN19" s="1">
        <v>23.8</v>
      </c>
      <c r="BO19" s="1">
        <v>23.5</v>
      </c>
      <c r="BP19" s="1">
        <v>22.7</v>
      </c>
      <c r="BQ19" s="1">
        <v>22.1</v>
      </c>
      <c r="BR19" s="1">
        <v>19.2</v>
      </c>
      <c r="BS19" s="1">
        <v>21.4</v>
      </c>
      <c r="BT19" s="1">
        <v>23.9</v>
      </c>
      <c r="BU19" s="1">
        <v>22.6</v>
      </c>
      <c r="BX19" s="1"/>
      <c r="BY19" s="14" t="s">
        <v>191</v>
      </c>
      <c r="BZ19" s="1">
        <v>0</v>
      </c>
      <c r="CA19" s="1">
        <v>0.1</v>
      </c>
      <c r="CB19" s="1">
        <v>0.1</v>
      </c>
      <c r="CC19" s="1">
        <v>0.1</v>
      </c>
      <c r="CD19" s="1">
        <v>0.1</v>
      </c>
      <c r="CE19" s="1">
        <v>0</v>
      </c>
      <c r="CF19" s="1">
        <v>0</v>
      </c>
      <c r="CG19" s="1">
        <v>0.1</v>
      </c>
      <c r="CH19" s="1">
        <v>0.1</v>
      </c>
      <c r="CI19" s="1">
        <v>0.1</v>
      </c>
      <c r="CJ19" s="1">
        <v>0.1</v>
      </c>
      <c r="CK19" s="1">
        <v>0.1</v>
      </c>
      <c r="CL19" s="1">
        <v>0.1</v>
      </c>
      <c r="CM19" s="1">
        <v>0.1</v>
      </c>
      <c r="CN19" s="1">
        <v>0.1</v>
      </c>
      <c r="CO19" s="1">
        <v>0.1</v>
      </c>
      <c r="CP19" s="1">
        <v>0.1</v>
      </c>
      <c r="CQ19" s="1">
        <v>0.1</v>
      </c>
      <c r="CR19" s="1">
        <v>0.1</v>
      </c>
      <c r="CS19" s="1">
        <v>0.1</v>
      </c>
      <c r="CT19" s="1">
        <v>0.1</v>
      </c>
      <c r="CW19" s="1"/>
      <c r="CX19" s="14" t="s">
        <v>191</v>
      </c>
      <c r="CY19" s="1">
        <v>5</v>
      </c>
      <c r="CZ19" s="1">
        <v>5</v>
      </c>
      <c r="DA19" s="1">
        <v>5.1</v>
      </c>
      <c r="DB19" s="1">
        <v>5.1</v>
      </c>
      <c r="DC19" s="1">
        <v>5.3</v>
      </c>
      <c r="DD19" s="1">
        <v>5</v>
      </c>
      <c r="DE19" s="1">
        <v>4.8</v>
      </c>
      <c r="DF19" s="1">
        <v>4.6</v>
      </c>
      <c r="DG19" s="1">
        <v>4.6</v>
      </c>
      <c r="DH19" s="1">
        <v>4.7</v>
      </c>
      <c r="DI19" s="1">
        <v>1.7</v>
      </c>
      <c r="DJ19" s="1">
        <v>2.2</v>
      </c>
      <c r="DK19" s="1">
        <v>2.9</v>
      </c>
      <c r="DL19" s="1">
        <v>2.6</v>
      </c>
      <c r="DM19" s="1">
        <v>3</v>
      </c>
      <c r="DN19" s="1">
        <v>3.4</v>
      </c>
      <c r="DO19" s="1">
        <v>2.6</v>
      </c>
      <c r="DP19" s="1">
        <v>3.3</v>
      </c>
      <c r="DQ19" s="1">
        <v>3.3</v>
      </c>
      <c r="DR19" s="1">
        <v>2.5</v>
      </c>
      <c r="DS19" s="1">
        <v>2.6</v>
      </c>
      <c r="DV19" s="1"/>
      <c r="DW19" s="14" t="s">
        <v>191</v>
      </c>
      <c r="DX19" s="1">
        <v>6.4</v>
      </c>
      <c r="DY19" s="1">
        <v>5</v>
      </c>
      <c r="DZ19" s="1">
        <v>5.3</v>
      </c>
      <c r="EA19" s="1">
        <v>4.9</v>
      </c>
      <c r="EB19" s="1">
        <v>4.7</v>
      </c>
      <c r="EC19" s="1">
        <v>4.4</v>
      </c>
      <c r="ED19" s="1">
        <v>4.2</v>
      </c>
      <c r="EE19" s="1">
        <v>5</v>
      </c>
      <c r="EF19" s="1">
        <v>5.6</v>
      </c>
      <c r="EG19" s="1">
        <v>4.6</v>
      </c>
      <c r="EH19" s="1">
        <v>3.5</v>
      </c>
      <c r="EI19" s="1">
        <v>3.8</v>
      </c>
      <c r="EJ19" s="1">
        <v>3.6</v>
      </c>
      <c r="EK19" s="1">
        <v>3.7</v>
      </c>
      <c r="EL19" s="1">
        <v>3.8</v>
      </c>
      <c r="EM19" s="1">
        <v>4</v>
      </c>
      <c r="EN19" s="1">
        <v>4.4</v>
      </c>
      <c r="EO19" s="1">
        <v>4.9</v>
      </c>
      <c r="EP19" s="1">
        <v>5.2</v>
      </c>
      <c r="EQ19" s="1">
        <v>5.2</v>
      </c>
      <c r="ER19" s="1">
        <v>5</v>
      </c>
      <c r="EU19" s="1"/>
      <c r="EV19" s="14" t="s">
        <v>191</v>
      </c>
      <c r="EW19" s="1">
        <v>4.2</v>
      </c>
      <c r="EX19" s="1">
        <v>4.1</v>
      </c>
      <c r="EY19" s="1">
        <v>0.7</v>
      </c>
      <c r="EZ19" s="1">
        <v>0.7</v>
      </c>
      <c r="FA19" s="1">
        <v>0.7</v>
      </c>
      <c r="FB19" s="1">
        <v>0.7</v>
      </c>
      <c r="FC19" s="1">
        <v>0.8</v>
      </c>
      <c r="FD19" s="1">
        <v>0.7</v>
      </c>
      <c r="FE19" s="1">
        <v>0.7</v>
      </c>
      <c r="FF19" s="1">
        <v>0.6</v>
      </c>
      <c r="FG19" s="1">
        <v>5.7</v>
      </c>
      <c r="FH19" s="1">
        <v>5.2</v>
      </c>
      <c r="FI19" s="1">
        <v>7.4</v>
      </c>
      <c r="FJ19" s="1">
        <v>7.3</v>
      </c>
      <c r="FK19" s="1">
        <v>7.3</v>
      </c>
      <c r="FL19" s="1">
        <v>7.8</v>
      </c>
      <c r="FM19" s="1">
        <v>10.9</v>
      </c>
      <c r="FN19" s="1">
        <v>11</v>
      </c>
      <c r="FO19" s="1">
        <v>11.8</v>
      </c>
      <c r="FP19" s="1">
        <v>11.3</v>
      </c>
      <c r="FQ19" s="1">
        <v>11.3</v>
      </c>
    </row>
    <row r="20" ht="14.5" spans="1:173">
      <c r="A20" s="1"/>
      <c r="B20" s="14" t="s">
        <v>192</v>
      </c>
      <c r="C20" s="1">
        <v>1.1</v>
      </c>
      <c r="D20" s="1">
        <v>1.3</v>
      </c>
      <c r="E20" s="1">
        <v>1.3</v>
      </c>
      <c r="F20" s="1">
        <v>1.2</v>
      </c>
      <c r="G20" s="1">
        <v>1.3</v>
      </c>
      <c r="H20" s="1">
        <v>1.3</v>
      </c>
      <c r="I20" s="1">
        <v>1.2</v>
      </c>
      <c r="J20" s="1">
        <v>1.3</v>
      </c>
      <c r="K20" s="1">
        <v>1.3</v>
      </c>
      <c r="L20" s="1">
        <v>1.4</v>
      </c>
      <c r="M20" s="1">
        <v>1.7</v>
      </c>
      <c r="N20" s="1">
        <v>2</v>
      </c>
      <c r="O20" s="1">
        <v>1.7</v>
      </c>
      <c r="P20" s="1">
        <v>1.6</v>
      </c>
      <c r="Q20" s="1">
        <v>0.6</v>
      </c>
      <c r="R20" s="1">
        <v>0.9</v>
      </c>
      <c r="S20" s="1">
        <v>1</v>
      </c>
      <c r="T20" s="1">
        <v>1</v>
      </c>
      <c r="U20" s="1">
        <v>1</v>
      </c>
      <c r="V20" s="1">
        <v>0.9</v>
      </c>
      <c r="W20" s="1">
        <v>0.8</v>
      </c>
      <c r="Z20" s="1"/>
      <c r="AA20" s="14" t="s">
        <v>192</v>
      </c>
      <c r="AB20" s="1">
        <v>2.9</v>
      </c>
      <c r="AC20" s="1">
        <v>4.6</v>
      </c>
      <c r="AD20" s="1">
        <v>5.2</v>
      </c>
      <c r="AE20" s="1">
        <v>5.8</v>
      </c>
      <c r="AF20" s="1">
        <v>5.9</v>
      </c>
      <c r="AG20" s="1">
        <v>7.7</v>
      </c>
      <c r="AH20" s="1">
        <v>7.1</v>
      </c>
      <c r="AI20" s="1">
        <v>7.9</v>
      </c>
      <c r="AJ20" s="1">
        <v>7.5</v>
      </c>
      <c r="AK20" s="1">
        <v>6.2</v>
      </c>
      <c r="AL20" s="1">
        <v>6.5</v>
      </c>
      <c r="AM20" s="1">
        <v>6.7</v>
      </c>
      <c r="AN20" s="1">
        <v>5.4</v>
      </c>
      <c r="AO20" s="1">
        <v>6.6</v>
      </c>
      <c r="AP20" s="1">
        <v>6.1</v>
      </c>
      <c r="AQ20" s="1">
        <v>4.1</v>
      </c>
      <c r="AR20" s="1">
        <v>4.7</v>
      </c>
      <c r="AS20" s="1">
        <v>4.8</v>
      </c>
      <c r="AT20" s="1">
        <v>4.7</v>
      </c>
      <c r="AU20" s="1">
        <v>4.6</v>
      </c>
      <c r="AV20" s="1">
        <v>4.6</v>
      </c>
      <c r="AY20" s="1"/>
      <c r="AZ20" s="14" t="s">
        <v>192</v>
      </c>
      <c r="BA20" s="1">
        <v>11.8</v>
      </c>
      <c r="BB20" s="1">
        <v>14.5</v>
      </c>
      <c r="BC20" s="1">
        <v>16.3</v>
      </c>
      <c r="BD20" s="1">
        <v>15.2</v>
      </c>
      <c r="BE20" s="1">
        <v>13.4</v>
      </c>
      <c r="BF20" s="1">
        <v>13.2</v>
      </c>
      <c r="BG20" s="1">
        <v>13.4</v>
      </c>
      <c r="BH20" s="1">
        <v>9.1</v>
      </c>
      <c r="BI20" s="1">
        <v>9.1</v>
      </c>
      <c r="BJ20" s="1">
        <v>8.8</v>
      </c>
      <c r="BK20" s="1">
        <v>15.2</v>
      </c>
      <c r="BL20" s="1">
        <v>12.1</v>
      </c>
      <c r="BM20" s="1">
        <v>9.4</v>
      </c>
      <c r="BN20" s="1">
        <v>10</v>
      </c>
      <c r="BO20" s="1">
        <v>8.5</v>
      </c>
      <c r="BP20" s="1">
        <v>8.8</v>
      </c>
      <c r="BQ20" s="1">
        <v>8.9</v>
      </c>
      <c r="BR20" s="1">
        <v>8.5</v>
      </c>
      <c r="BS20" s="1">
        <v>8.4</v>
      </c>
      <c r="BT20" s="1">
        <v>8.2</v>
      </c>
      <c r="BU20" s="1">
        <v>7.6</v>
      </c>
      <c r="BX20" s="1"/>
      <c r="BY20" s="14" t="s">
        <v>192</v>
      </c>
      <c r="BZ20" s="1">
        <v>4.8</v>
      </c>
      <c r="CA20" s="1">
        <v>5.2</v>
      </c>
      <c r="CB20" s="1">
        <v>5.1</v>
      </c>
      <c r="CC20" s="1">
        <v>5.3</v>
      </c>
      <c r="CD20" s="1">
        <v>6.1</v>
      </c>
      <c r="CE20" s="1">
        <v>6.1</v>
      </c>
      <c r="CF20" s="1">
        <v>6.2</v>
      </c>
      <c r="CG20" s="1">
        <v>6.5</v>
      </c>
      <c r="CH20" s="1">
        <v>6.2</v>
      </c>
      <c r="CI20" s="1">
        <v>6</v>
      </c>
      <c r="CJ20" s="1">
        <v>6.7</v>
      </c>
      <c r="CK20" s="1">
        <v>6.6</v>
      </c>
      <c r="CL20" s="1">
        <v>6.9</v>
      </c>
      <c r="CM20" s="1">
        <v>7.4</v>
      </c>
      <c r="CN20" s="1">
        <v>7</v>
      </c>
      <c r="CO20" s="1">
        <v>7.4</v>
      </c>
      <c r="CP20" s="1">
        <v>6.8</v>
      </c>
      <c r="CQ20" s="1">
        <v>6.4</v>
      </c>
      <c r="CR20" s="1">
        <v>6.5</v>
      </c>
      <c r="CS20" s="1">
        <v>5.7</v>
      </c>
      <c r="CT20" s="1">
        <v>5.3</v>
      </c>
      <c r="CW20" s="1"/>
      <c r="CX20" s="14" t="s">
        <v>192</v>
      </c>
      <c r="CY20" s="1">
        <v>10.4</v>
      </c>
      <c r="CZ20" s="1">
        <v>9.6</v>
      </c>
      <c r="DA20" s="1">
        <v>8.3</v>
      </c>
      <c r="DB20" s="1">
        <v>7.6</v>
      </c>
      <c r="DC20" s="1">
        <v>7.5</v>
      </c>
      <c r="DD20" s="1">
        <v>7.4</v>
      </c>
      <c r="DE20" s="1">
        <v>8.6</v>
      </c>
      <c r="DF20" s="1">
        <v>9.7</v>
      </c>
      <c r="DG20" s="1">
        <v>10.8</v>
      </c>
      <c r="DH20" s="1">
        <v>11.3</v>
      </c>
      <c r="DI20" s="1">
        <v>11.9</v>
      </c>
      <c r="DJ20" s="1">
        <v>11.9</v>
      </c>
      <c r="DK20" s="1">
        <v>14.3</v>
      </c>
      <c r="DL20" s="1">
        <v>15.3</v>
      </c>
      <c r="DM20" s="1">
        <v>13.7</v>
      </c>
      <c r="DN20" s="1">
        <v>17.2</v>
      </c>
      <c r="DO20" s="1">
        <v>16.9</v>
      </c>
      <c r="DP20" s="1">
        <v>15.4</v>
      </c>
      <c r="DQ20" s="1">
        <v>15.5</v>
      </c>
      <c r="DR20" s="1">
        <v>14.9</v>
      </c>
      <c r="DS20" s="1">
        <v>12.8</v>
      </c>
      <c r="DV20" s="1"/>
      <c r="DW20" s="14" t="s">
        <v>192</v>
      </c>
      <c r="DX20" s="1">
        <v>12.9</v>
      </c>
      <c r="DY20" s="1">
        <v>11.3</v>
      </c>
      <c r="DZ20" s="1">
        <v>13.2</v>
      </c>
      <c r="EA20" s="1">
        <v>15.3</v>
      </c>
      <c r="EB20" s="1">
        <v>13.4</v>
      </c>
      <c r="EC20" s="1">
        <v>13.8</v>
      </c>
      <c r="ED20" s="1">
        <v>14.2</v>
      </c>
      <c r="EE20" s="1">
        <v>11.8</v>
      </c>
      <c r="EF20" s="1">
        <v>12.3</v>
      </c>
      <c r="EG20" s="1">
        <v>9.6</v>
      </c>
      <c r="EH20" s="1">
        <v>13</v>
      </c>
      <c r="EI20" s="1">
        <v>16.6</v>
      </c>
      <c r="EJ20" s="1">
        <v>16.5</v>
      </c>
      <c r="EK20" s="1">
        <v>16.9</v>
      </c>
      <c r="EL20" s="1">
        <v>17</v>
      </c>
      <c r="EM20" s="1">
        <v>15</v>
      </c>
      <c r="EN20" s="1">
        <v>17.4</v>
      </c>
      <c r="EO20" s="1">
        <v>16.2</v>
      </c>
      <c r="EP20" s="1">
        <v>15.6</v>
      </c>
      <c r="EQ20" s="1">
        <v>14.6</v>
      </c>
      <c r="ER20" s="1">
        <v>12.5</v>
      </c>
      <c r="EU20" s="1"/>
      <c r="EV20" s="14" t="s">
        <v>192</v>
      </c>
      <c r="EW20" s="1">
        <v>2.6</v>
      </c>
      <c r="EX20" s="1">
        <v>3.3</v>
      </c>
      <c r="EY20" s="1">
        <v>4.2</v>
      </c>
      <c r="EZ20" s="1">
        <v>4.3</v>
      </c>
      <c r="FA20" s="1">
        <v>4.3</v>
      </c>
      <c r="FB20" s="1">
        <v>4</v>
      </c>
      <c r="FC20" s="1">
        <v>3.9</v>
      </c>
      <c r="FD20" s="1">
        <v>4</v>
      </c>
      <c r="FE20" s="1">
        <v>4</v>
      </c>
      <c r="FF20" s="1">
        <v>3.3</v>
      </c>
      <c r="FG20" s="1">
        <v>3.9</v>
      </c>
      <c r="FH20" s="1">
        <v>3.6</v>
      </c>
      <c r="FI20" s="1">
        <v>3.2</v>
      </c>
      <c r="FJ20" s="1">
        <v>3.3</v>
      </c>
      <c r="FK20" s="1">
        <v>2.8</v>
      </c>
      <c r="FL20" s="1">
        <v>2.9</v>
      </c>
      <c r="FM20" s="1">
        <v>3.6</v>
      </c>
      <c r="FN20" s="1">
        <v>3.2</v>
      </c>
      <c r="FO20" s="1">
        <v>3.1</v>
      </c>
      <c r="FP20" s="1">
        <v>2.9</v>
      </c>
      <c r="FQ20" s="1">
        <v>3.3</v>
      </c>
    </row>
    <row r="21" ht="14.5" spans="1:173">
      <c r="A21" s="1"/>
      <c r="B21" s="14" t="s">
        <v>193</v>
      </c>
      <c r="C21" s="1">
        <v>2.3</v>
      </c>
      <c r="D21" s="1">
        <v>3.3</v>
      </c>
      <c r="E21" s="1">
        <v>3.4</v>
      </c>
      <c r="F21" s="1">
        <v>2.6</v>
      </c>
      <c r="G21" s="1">
        <v>4.1</v>
      </c>
      <c r="H21" s="1">
        <v>4</v>
      </c>
      <c r="I21" s="1">
        <v>3.7</v>
      </c>
      <c r="J21" s="1">
        <v>3.9</v>
      </c>
      <c r="K21" s="1">
        <v>3.6</v>
      </c>
      <c r="L21" s="1">
        <v>3.4</v>
      </c>
      <c r="M21" s="1">
        <v>5.2</v>
      </c>
      <c r="N21" s="1">
        <v>5.4</v>
      </c>
      <c r="O21" s="1">
        <v>4.4</v>
      </c>
      <c r="P21" s="1">
        <v>3.9</v>
      </c>
      <c r="Q21" s="1">
        <v>2.1</v>
      </c>
      <c r="R21" s="1">
        <v>2.3</v>
      </c>
      <c r="S21" s="1">
        <v>2.5</v>
      </c>
      <c r="T21" s="1">
        <v>2.6</v>
      </c>
      <c r="U21" s="1">
        <v>2.7</v>
      </c>
      <c r="V21" s="1">
        <v>2.5</v>
      </c>
      <c r="W21" s="1">
        <v>3.4</v>
      </c>
      <c r="Z21" s="1"/>
      <c r="AA21" s="14" t="s">
        <v>193</v>
      </c>
      <c r="AB21" s="1">
        <v>7.8</v>
      </c>
      <c r="AC21" s="1">
        <v>8.3</v>
      </c>
      <c r="AD21" s="1">
        <v>9.4</v>
      </c>
      <c r="AE21" s="1">
        <v>12.7</v>
      </c>
      <c r="AF21" s="1">
        <v>11.6</v>
      </c>
      <c r="AG21" s="1">
        <v>12.6</v>
      </c>
      <c r="AH21" s="1">
        <v>13.1</v>
      </c>
      <c r="AI21" s="1">
        <v>12.7</v>
      </c>
      <c r="AJ21" s="1">
        <v>13.5</v>
      </c>
      <c r="AK21" s="1">
        <v>12</v>
      </c>
      <c r="AL21" s="1">
        <v>14.9</v>
      </c>
      <c r="AM21" s="1">
        <v>18.7</v>
      </c>
      <c r="AN21" s="1">
        <v>15.7</v>
      </c>
      <c r="AO21" s="1">
        <v>16.1</v>
      </c>
      <c r="AP21" s="1">
        <v>15.6</v>
      </c>
      <c r="AQ21" s="1">
        <v>16.1</v>
      </c>
      <c r="AR21" s="1">
        <v>15.6</v>
      </c>
      <c r="AS21" s="1">
        <v>16.1</v>
      </c>
      <c r="AT21" s="1">
        <v>16.6</v>
      </c>
      <c r="AU21" s="1">
        <v>16.8</v>
      </c>
      <c r="AV21" s="1">
        <v>16.4</v>
      </c>
      <c r="AY21" s="1"/>
      <c r="AZ21" s="14" t="s">
        <v>193</v>
      </c>
      <c r="BA21" s="1">
        <v>18.5</v>
      </c>
      <c r="BB21" s="1">
        <v>16.5</v>
      </c>
      <c r="BC21" s="1">
        <v>13.7</v>
      </c>
      <c r="BD21" s="1">
        <v>12.8</v>
      </c>
      <c r="BE21" s="1">
        <v>13.1</v>
      </c>
      <c r="BF21" s="1">
        <v>13</v>
      </c>
      <c r="BG21" s="1">
        <v>14.7</v>
      </c>
      <c r="BH21" s="1">
        <v>12.8</v>
      </c>
      <c r="BI21" s="1">
        <v>13.7</v>
      </c>
      <c r="BJ21" s="1">
        <v>9.9</v>
      </c>
      <c r="BK21" s="1">
        <v>15.4</v>
      </c>
      <c r="BL21" s="1">
        <v>14.2</v>
      </c>
      <c r="BM21" s="1">
        <v>12.8</v>
      </c>
      <c r="BN21" s="1">
        <v>15.2</v>
      </c>
      <c r="BO21" s="1">
        <v>13.2</v>
      </c>
      <c r="BP21" s="1">
        <v>15.5</v>
      </c>
      <c r="BQ21" s="1">
        <v>15.1</v>
      </c>
      <c r="BR21" s="1">
        <v>17.2</v>
      </c>
      <c r="BS21" s="1">
        <v>18.8</v>
      </c>
      <c r="BT21" s="1">
        <v>16.6</v>
      </c>
      <c r="BU21" s="1">
        <v>15.8</v>
      </c>
      <c r="BX21" s="1"/>
      <c r="BY21" s="14" t="s">
        <v>193</v>
      </c>
      <c r="BZ21" s="1">
        <v>11</v>
      </c>
      <c r="CA21" s="1">
        <v>11.3</v>
      </c>
      <c r="CB21" s="1">
        <v>11.8</v>
      </c>
      <c r="CC21" s="1">
        <v>11.8</v>
      </c>
      <c r="CD21" s="1">
        <v>12.4</v>
      </c>
      <c r="CE21" s="1">
        <v>12.6</v>
      </c>
      <c r="CF21" s="1">
        <v>11.1</v>
      </c>
      <c r="CG21" s="1">
        <v>13.5</v>
      </c>
      <c r="CH21" s="1">
        <v>14.6</v>
      </c>
      <c r="CI21" s="1">
        <v>8.5</v>
      </c>
      <c r="CJ21" s="1">
        <v>8.2</v>
      </c>
      <c r="CK21" s="1">
        <v>10.2</v>
      </c>
      <c r="CL21" s="1">
        <v>11.6</v>
      </c>
      <c r="CM21" s="1">
        <v>11.3</v>
      </c>
      <c r="CN21" s="1">
        <v>12.8</v>
      </c>
      <c r="CO21" s="1">
        <v>12.9</v>
      </c>
      <c r="CP21" s="1">
        <v>13.5</v>
      </c>
      <c r="CQ21" s="1">
        <v>15.4</v>
      </c>
      <c r="CR21" s="1">
        <v>16.7</v>
      </c>
      <c r="CS21" s="1">
        <v>15.5</v>
      </c>
      <c r="CT21" s="1">
        <v>15.6</v>
      </c>
      <c r="CW21" s="1"/>
      <c r="CX21" s="14" t="s">
        <v>193</v>
      </c>
      <c r="CY21" s="1">
        <v>28.6</v>
      </c>
      <c r="CZ21" s="1">
        <v>23.9</v>
      </c>
      <c r="DA21" s="1">
        <v>21.9</v>
      </c>
      <c r="DB21" s="1">
        <v>22.3</v>
      </c>
      <c r="DC21" s="1">
        <v>23.3</v>
      </c>
      <c r="DD21" s="1">
        <v>27.4</v>
      </c>
      <c r="DE21" s="1">
        <v>26.3</v>
      </c>
      <c r="DF21" s="1">
        <v>31.4</v>
      </c>
      <c r="DG21" s="1">
        <v>29.9</v>
      </c>
      <c r="DH21" s="1">
        <v>29</v>
      </c>
      <c r="DI21" s="1">
        <v>30.8</v>
      </c>
      <c r="DJ21" s="1">
        <v>34.3</v>
      </c>
      <c r="DK21" s="1">
        <v>34</v>
      </c>
      <c r="DL21" s="1">
        <v>38</v>
      </c>
      <c r="DM21" s="1">
        <v>49.2</v>
      </c>
      <c r="DN21" s="1">
        <v>49.7</v>
      </c>
      <c r="DO21" s="1">
        <v>49.6</v>
      </c>
      <c r="DP21" s="1">
        <v>51</v>
      </c>
      <c r="DQ21" s="1">
        <v>54.1</v>
      </c>
      <c r="DR21" s="1">
        <v>51.7</v>
      </c>
      <c r="DS21" s="1">
        <v>54.2</v>
      </c>
      <c r="DV21" s="1"/>
      <c r="DW21" s="14" t="s">
        <v>193</v>
      </c>
      <c r="DX21" s="1">
        <v>34.6</v>
      </c>
      <c r="DY21" s="1">
        <v>29.1</v>
      </c>
      <c r="DZ21" s="1">
        <v>21.3</v>
      </c>
      <c r="EA21" s="1">
        <v>24.8</v>
      </c>
      <c r="EB21" s="1">
        <v>25.6</v>
      </c>
      <c r="EC21" s="1">
        <v>26</v>
      </c>
      <c r="ED21" s="1">
        <v>29.2</v>
      </c>
      <c r="EE21" s="1">
        <v>29.5</v>
      </c>
      <c r="EF21" s="1">
        <v>31.7</v>
      </c>
      <c r="EG21" s="1">
        <v>20.1</v>
      </c>
      <c r="EH21" s="1">
        <v>24.4</v>
      </c>
      <c r="EI21" s="1">
        <v>28.7</v>
      </c>
      <c r="EJ21" s="1">
        <v>28.6</v>
      </c>
      <c r="EK21" s="1">
        <v>29.1</v>
      </c>
      <c r="EL21" s="1">
        <v>35.8</v>
      </c>
      <c r="EM21" s="1">
        <v>35.8</v>
      </c>
      <c r="EN21" s="1">
        <v>34.2</v>
      </c>
      <c r="EO21" s="1">
        <v>38.5</v>
      </c>
      <c r="EP21" s="1">
        <v>37.9</v>
      </c>
      <c r="EQ21" s="1">
        <v>36</v>
      </c>
      <c r="ER21" s="1">
        <v>30.7</v>
      </c>
      <c r="EU21" s="1"/>
      <c r="EV21" s="14" t="s">
        <v>193</v>
      </c>
      <c r="EW21" s="1">
        <v>6.6</v>
      </c>
      <c r="EX21" s="1">
        <v>8</v>
      </c>
      <c r="EY21" s="1">
        <v>7.9</v>
      </c>
      <c r="EZ21" s="1">
        <v>8</v>
      </c>
      <c r="FA21" s="1">
        <v>8</v>
      </c>
      <c r="FB21" s="1">
        <v>6.3</v>
      </c>
      <c r="FC21" s="1">
        <v>7.3</v>
      </c>
      <c r="FD21" s="1">
        <v>9.1</v>
      </c>
      <c r="FE21" s="1">
        <v>8.2</v>
      </c>
      <c r="FF21" s="1">
        <v>5.5</v>
      </c>
      <c r="FG21" s="1">
        <v>6.5</v>
      </c>
      <c r="FH21" s="1">
        <v>7.4</v>
      </c>
      <c r="FI21" s="1">
        <v>7.2</v>
      </c>
      <c r="FJ21" s="1">
        <v>7.8</v>
      </c>
      <c r="FK21" s="1">
        <v>9</v>
      </c>
      <c r="FL21" s="1">
        <v>11.7</v>
      </c>
      <c r="FM21" s="1">
        <v>12.2</v>
      </c>
      <c r="FN21" s="1">
        <v>12.6</v>
      </c>
      <c r="FO21" s="1">
        <v>14.6</v>
      </c>
      <c r="FP21" s="1">
        <v>13.9</v>
      </c>
      <c r="FQ21" s="1">
        <v>13.9</v>
      </c>
    </row>
    <row r="22" ht="14.5" spans="1:173">
      <c r="A22" s="1"/>
      <c r="B22" s="14" t="s">
        <v>194</v>
      </c>
      <c r="C22" s="1">
        <v>4.5</v>
      </c>
      <c r="D22" s="1">
        <v>2.1</v>
      </c>
      <c r="E22" s="1">
        <v>2</v>
      </c>
      <c r="F22" s="1">
        <v>1.5</v>
      </c>
      <c r="G22" s="1">
        <v>1.6</v>
      </c>
      <c r="H22" s="1">
        <v>1.5</v>
      </c>
      <c r="I22" s="1">
        <v>1.1</v>
      </c>
      <c r="J22" s="1">
        <v>1.4</v>
      </c>
      <c r="K22" s="1">
        <v>1.4</v>
      </c>
      <c r="L22" s="1">
        <v>1.1</v>
      </c>
      <c r="M22" s="1">
        <v>1.5</v>
      </c>
      <c r="N22" s="1">
        <v>2</v>
      </c>
      <c r="O22" s="1">
        <v>1.3</v>
      </c>
      <c r="P22" s="1">
        <v>0.9</v>
      </c>
      <c r="Q22" s="1">
        <v>1</v>
      </c>
      <c r="R22" s="1">
        <v>0.9</v>
      </c>
      <c r="S22" s="1">
        <v>1</v>
      </c>
      <c r="T22" s="1">
        <v>1.1</v>
      </c>
      <c r="U22" s="1">
        <v>1.1</v>
      </c>
      <c r="V22" s="1">
        <v>1</v>
      </c>
      <c r="W22" s="1">
        <v>1</v>
      </c>
      <c r="Z22" s="1"/>
      <c r="AA22" s="14" t="s">
        <v>194</v>
      </c>
      <c r="AB22" s="1">
        <v>1</v>
      </c>
      <c r="AC22" s="1">
        <v>0.4</v>
      </c>
      <c r="AD22" s="1">
        <v>0.5</v>
      </c>
      <c r="AE22" s="1">
        <v>0.6</v>
      </c>
      <c r="AF22" s="1">
        <v>0.6</v>
      </c>
      <c r="AG22" s="1">
        <v>0.4</v>
      </c>
      <c r="AH22" s="1">
        <v>0.5</v>
      </c>
      <c r="AI22" s="1">
        <v>0.7</v>
      </c>
      <c r="AJ22" s="1">
        <v>0.5</v>
      </c>
      <c r="AK22" s="1">
        <v>0.5</v>
      </c>
      <c r="AL22" s="1">
        <v>0.4</v>
      </c>
      <c r="AM22" s="1">
        <v>0.7</v>
      </c>
      <c r="AN22" s="1">
        <v>0.3</v>
      </c>
      <c r="AO22" s="1">
        <v>0.4</v>
      </c>
      <c r="AP22" s="1">
        <v>0.4</v>
      </c>
      <c r="AQ22" s="1">
        <v>0.3</v>
      </c>
      <c r="AR22" s="1">
        <v>0.4</v>
      </c>
      <c r="AS22" s="1">
        <v>0.3</v>
      </c>
      <c r="AT22" s="1">
        <v>0.3</v>
      </c>
      <c r="AU22" s="1">
        <v>0.3</v>
      </c>
      <c r="AV22" s="1">
        <v>0.2</v>
      </c>
      <c r="AY22" s="1"/>
      <c r="AZ22" s="14" t="s">
        <v>194</v>
      </c>
      <c r="BA22" s="1">
        <v>2.3</v>
      </c>
      <c r="BB22" s="1">
        <v>1</v>
      </c>
      <c r="BC22" s="1">
        <v>1.2</v>
      </c>
      <c r="BD22" s="1">
        <v>1.6</v>
      </c>
      <c r="BE22" s="1">
        <v>2</v>
      </c>
      <c r="BF22" s="1">
        <v>1.9</v>
      </c>
      <c r="BG22" s="1">
        <v>1.9</v>
      </c>
      <c r="BH22" s="1">
        <v>2</v>
      </c>
      <c r="BI22" s="1">
        <v>2</v>
      </c>
      <c r="BJ22" s="1">
        <v>0.8</v>
      </c>
      <c r="BK22" s="1">
        <v>0.9</v>
      </c>
      <c r="BL22" s="1">
        <v>1.1</v>
      </c>
      <c r="BM22" s="1">
        <v>1.1</v>
      </c>
      <c r="BN22" s="1">
        <v>1.1</v>
      </c>
      <c r="BO22" s="1">
        <v>1.2</v>
      </c>
      <c r="BP22" s="1">
        <v>1.3</v>
      </c>
      <c r="BQ22" s="1">
        <v>1.8</v>
      </c>
      <c r="BR22" s="1">
        <v>1.7</v>
      </c>
      <c r="BS22" s="1">
        <v>1.7</v>
      </c>
      <c r="BT22" s="1">
        <v>1.6</v>
      </c>
      <c r="BU22" s="1">
        <v>1.3</v>
      </c>
      <c r="BX22" s="1"/>
      <c r="BY22" s="14" t="s">
        <v>194</v>
      </c>
      <c r="BZ22" s="1">
        <v>0.1</v>
      </c>
      <c r="CA22" s="1">
        <v>0.1</v>
      </c>
      <c r="CB22" s="1">
        <v>0.1</v>
      </c>
      <c r="CC22" s="1">
        <v>0.1</v>
      </c>
      <c r="CD22" s="1">
        <v>0.1</v>
      </c>
      <c r="CE22" s="1">
        <v>0</v>
      </c>
      <c r="CF22" s="1">
        <v>0</v>
      </c>
      <c r="CG22" s="1">
        <v>0.1</v>
      </c>
      <c r="CH22" s="1">
        <v>0</v>
      </c>
      <c r="CI22" s="1">
        <v>0</v>
      </c>
      <c r="CJ22" s="1">
        <v>0</v>
      </c>
      <c r="CK22" s="1">
        <v>0</v>
      </c>
      <c r="CL22" s="1">
        <v>0</v>
      </c>
      <c r="CM22" s="1">
        <v>0</v>
      </c>
      <c r="CN22" s="1">
        <v>0</v>
      </c>
      <c r="CO22" s="1">
        <v>0</v>
      </c>
      <c r="CP22" s="1">
        <v>0</v>
      </c>
      <c r="CQ22" s="1">
        <v>0</v>
      </c>
      <c r="CR22" s="1">
        <v>0</v>
      </c>
      <c r="CS22" s="1">
        <v>0</v>
      </c>
      <c r="CT22" s="1">
        <v>0</v>
      </c>
      <c r="CW22" s="1"/>
      <c r="CX22" s="14" t="s">
        <v>194</v>
      </c>
      <c r="CY22" s="1">
        <v>0.3</v>
      </c>
      <c r="CZ22" s="1">
        <v>0.3</v>
      </c>
      <c r="DA22" s="1">
        <v>0.2</v>
      </c>
      <c r="DB22" s="1">
        <v>0.1</v>
      </c>
      <c r="DC22" s="1">
        <v>0.1</v>
      </c>
      <c r="DD22" s="1">
        <v>0.1</v>
      </c>
      <c r="DE22" s="1">
        <v>0.1</v>
      </c>
      <c r="DF22" s="1">
        <v>0.1</v>
      </c>
      <c r="DG22" s="1">
        <v>0.1</v>
      </c>
      <c r="DH22" s="1">
        <v>0</v>
      </c>
      <c r="DI22" s="1">
        <v>0</v>
      </c>
      <c r="DJ22" s="1">
        <v>0.1</v>
      </c>
      <c r="DK22" s="1">
        <v>0</v>
      </c>
      <c r="DL22" s="1">
        <v>0</v>
      </c>
      <c r="DM22" s="1">
        <v>0</v>
      </c>
      <c r="DN22" s="1">
        <v>0</v>
      </c>
      <c r="DO22" s="1">
        <v>0</v>
      </c>
      <c r="DP22" s="1">
        <v>0</v>
      </c>
      <c r="DQ22" s="1">
        <v>0</v>
      </c>
      <c r="DR22" s="1">
        <v>0</v>
      </c>
      <c r="DS22" s="1">
        <v>0</v>
      </c>
      <c r="DV22" s="1"/>
      <c r="DW22" s="14" t="s">
        <v>194</v>
      </c>
      <c r="DX22" s="1">
        <v>0.4</v>
      </c>
      <c r="DY22" s="1">
        <v>0.3</v>
      </c>
      <c r="DZ22" s="1">
        <v>0.2</v>
      </c>
      <c r="EA22" s="1">
        <v>0.2</v>
      </c>
      <c r="EB22" s="1">
        <v>0.2</v>
      </c>
      <c r="EC22" s="1">
        <v>0</v>
      </c>
      <c r="ED22" s="1">
        <v>0.1</v>
      </c>
      <c r="EE22" s="1">
        <v>0.1</v>
      </c>
      <c r="EF22" s="1">
        <v>0.1</v>
      </c>
      <c r="EG22" s="1">
        <v>0</v>
      </c>
      <c r="EH22" s="1">
        <v>0</v>
      </c>
      <c r="EI22" s="1">
        <v>0</v>
      </c>
      <c r="EJ22" s="1">
        <v>0</v>
      </c>
      <c r="EK22" s="1">
        <v>0</v>
      </c>
      <c r="EL22" s="1">
        <v>0</v>
      </c>
      <c r="EM22" s="1">
        <v>0</v>
      </c>
      <c r="EN22" s="1">
        <v>0</v>
      </c>
      <c r="EO22" s="1">
        <v>0</v>
      </c>
      <c r="EP22" s="1">
        <v>0</v>
      </c>
      <c r="EQ22" s="1">
        <v>0</v>
      </c>
      <c r="ER22" s="1">
        <v>0</v>
      </c>
      <c r="EU22" s="1"/>
      <c r="EV22" s="14" t="s">
        <v>194</v>
      </c>
      <c r="EW22" s="1">
        <v>0.9</v>
      </c>
      <c r="EX22" s="1">
        <v>2</v>
      </c>
      <c r="EY22" s="1">
        <v>1.4</v>
      </c>
      <c r="EZ22" s="1">
        <v>0.9</v>
      </c>
      <c r="FA22" s="1">
        <v>0.4</v>
      </c>
      <c r="FB22" s="1">
        <v>0.2</v>
      </c>
      <c r="FC22" s="1">
        <v>0.2</v>
      </c>
      <c r="FD22" s="1">
        <v>0.2</v>
      </c>
      <c r="FE22" s="1">
        <v>0.1</v>
      </c>
      <c r="FF22" s="1">
        <v>0</v>
      </c>
      <c r="FG22" s="1">
        <v>0.1</v>
      </c>
      <c r="FH22" s="1">
        <v>0</v>
      </c>
      <c r="FI22" s="1">
        <v>0</v>
      </c>
      <c r="FJ22" s="1">
        <v>0</v>
      </c>
      <c r="FK22" s="1">
        <v>0</v>
      </c>
      <c r="FL22" s="1">
        <v>0</v>
      </c>
      <c r="FM22" s="1">
        <v>0</v>
      </c>
      <c r="FN22" s="1">
        <v>0</v>
      </c>
      <c r="FO22" s="1">
        <v>0</v>
      </c>
      <c r="FP22" s="1">
        <v>0</v>
      </c>
      <c r="FQ22" s="1">
        <v>0</v>
      </c>
    </row>
    <row r="23" ht="14.5" spans="1:173">
      <c r="A23" s="1"/>
      <c r="B23" s="14" t="s">
        <v>195</v>
      </c>
      <c r="C23" s="1">
        <v>0.2</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Z23" s="1"/>
      <c r="AA23" s="14" t="s">
        <v>195</v>
      </c>
      <c r="AB23" s="1">
        <v>0</v>
      </c>
      <c r="AC23" s="1">
        <v>0</v>
      </c>
      <c r="AD23" s="1">
        <v>0</v>
      </c>
      <c r="AE23" s="1">
        <v>0</v>
      </c>
      <c r="AF23" s="1">
        <v>0</v>
      </c>
      <c r="AG23" s="1">
        <v>0</v>
      </c>
      <c r="AH23" s="1">
        <v>0</v>
      </c>
      <c r="AI23" s="1">
        <v>0</v>
      </c>
      <c r="AJ23" s="1">
        <v>0</v>
      </c>
      <c r="AK23" s="1">
        <v>0</v>
      </c>
      <c r="AL23" s="1">
        <v>0</v>
      </c>
      <c r="AM23" s="1">
        <v>0</v>
      </c>
      <c r="AN23" s="1">
        <v>0</v>
      </c>
      <c r="AO23" s="1">
        <v>0</v>
      </c>
      <c r="AP23" s="1">
        <v>0</v>
      </c>
      <c r="AQ23" s="1">
        <v>0.1</v>
      </c>
      <c r="AR23" s="1">
        <v>0.1</v>
      </c>
      <c r="AS23" s="1">
        <v>0.1</v>
      </c>
      <c r="AT23" s="1">
        <v>0.1</v>
      </c>
      <c r="AU23" s="1">
        <v>0.1</v>
      </c>
      <c r="AV23" s="1">
        <v>0.1</v>
      </c>
      <c r="AY23" s="1"/>
      <c r="AZ23" s="14" t="s">
        <v>195</v>
      </c>
      <c r="BA23" s="1">
        <v>0</v>
      </c>
      <c r="BB23" s="1">
        <v>0</v>
      </c>
      <c r="BC23" s="1">
        <v>0</v>
      </c>
      <c r="BD23" s="1">
        <v>0</v>
      </c>
      <c r="BE23" s="1">
        <v>0</v>
      </c>
      <c r="BF23" s="1">
        <v>0</v>
      </c>
      <c r="BG23" s="1">
        <v>0</v>
      </c>
      <c r="BH23" s="1">
        <v>0</v>
      </c>
      <c r="BI23" s="1">
        <v>0</v>
      </c>
      <c r="BJ23" s="1">
        <v>0</v>
      </c>
      <c r="BK23" s="1">
        <v>0</v>
      </c>
      <c r="BL23" s="1">
        <v>0</v>
      </c>
      <c r="BM23" s="1">
        <v>0</v>
      </c>
      <c r="BN23" s="1">
        <v>0</v>
      </c>
      <c r="BO23" s="1">
        <v>0</v>
      </c>
      <c r="BP23" s="1">
        <v>0.4</v>
      </c>
      <c r="BQ23" s="1">
        <v>0.4</v>
      </c>
      <c r="BR23" s="1">
        <v>0.4</v>
      </c>
      <c r="BS23" s="1">
        <v>0.4</v>
      </c>
      <c r="BT23" s="1">
        <v>0.5</v>
      </c>
      <c r="BU23" s="1">
        <v>0.3</v>
      </c>
      <c r="BX23" s="1"/>
      <c r="BY23" s="14" t="s">
        <v>195</v>
      </c>
      <c r="BZ23" s="1">
        <v>0</v>
      </c>
      <c r="CA23" s="1">
        <v>0</v>
      </c>
      <c r="CB23" s="1">
        <v>0.1</v>
      </c>
      <c r="CC23" s="1">
        <v>0</v>
      </c>
      <c r="CD23" s="1">
        <v>0</v>
      </c>
      <c r="CE23" s="1">
        <v>0</v>
      </c>
      <c r="CF23" s="1">
        <v>0</v>
      </c>
      <c r="CG23" s="1">
        <v>0</v>
      </c>
      <c r="CH23" s="1">
        <v>0</v>
      </c>
      <c r="CI23" s="1">
        <v>0</v>
      </c>
      <c r="CJ23" s="1">
        <v>0</v>
      </c>
      <c r="CK23" s="1">
        <v>0</v>
      </c>
      <c r="CL23" s="1">
        <v>0</v>
      </c>
      <c r="CM23" s="1">
        <v>0</v>
      </c>
      <c r="CN23" s="1">
        <v>0</v>
      </c>
      <c r="CO23" s="1">
        <v>0</v>
      </c>
      <c r="CP23" s="1">
        <v>0</v>
      </c>
      <c r="CQ23" s="1">
        <v>0</v>
      </c>
      <c r="CR23" s="1">
        <v>0</v>
      </c>
      <c r="CS23" s="1">
        <v>0</v>
      </c>
      <c r="CT23" s="1">
        <v>0</v>
      </c>
      <c r="CW23" s="1"/>
      <c r="CX23" s="14" t="s">
        <v>195</v>
      </c>
      <c r="CY23" s="1">
        <v>0</v>
      </c>
      <c r="CZ23" s="1">
        <v>0.1</v>
      </c>
      <c r="DA23" s="1">
        <v>0.1</v>
      </c>
      <c r="DB23" s="1">
        <v>0.1</v>
      </c>
      <c r="DC23" s="1">
        <v>0.1</v>
      </c>
      <c r="DD23" s="1">
        <v>0.1</v>
      </c>
      <c r="DE23" s="1">
        <v>0.1</v>
      </c>
      <c r="DF23" s="1">
        <v>0</v>
      </c>
      <c r="DG23" s="1">
        <v>0</v>
      </c>
      <c r="DH23" s="1">
        <v>0</v>
      </c>
      <c r="DI23" s="1">
        <v>0</v>
      </c>
      <c r="DJ23" s="1">
        <v>0</v>
      </c>
      <c r="DK23" s="1">
        <v>0</v>
      </c>
      <c r="DL23" s="1">
        <v>0</v>
      </c>
      <c r="DM23" s="1">
        <v>0</v>
      </c>
      <c r="DN23" s="1">
        <v>0</v>
      </c>
      <c r="DO23" s="1">
        <v>0</v>
      </c>
      <c r="DP23" s="1">
        <v>0</v>
      </c>
      <c r="DQ23" s="1">
        <v>0</v>
      </c>
      <c r="DR23" s="1">
        <v>0</v>
      </c>
      <c r="DS23" s="1">
        <v>0</v>
      </c>
      <c r="DV23" s="1"/>
      <c r="DW23" s="14" t="s">
        <v>195</v>
      </c>
      <c r="DX23" s="1">
        <v>0</v>
      </c>
      <c r="DY23" s="1">
        <v>0</v>
      </c>
      <c r="DZ23" s="1">
        <v>0</v>
      </c>
      <c r="EA23" s="1">
        <v>0</v>
      </c>
      <c r="EB23" s="1">
        <v>0</v>
      </c>
      <c r="EC23" s="1">
        <v>0</v>
      </c>
      <c r="ED23" s="1">
        <v>0</v>
      </c>
      <c r="EE23" s="1">
        <v>0</v>
      </c>
      <c r="EF23" s="1">
        <v>0</v>
      </c>
      <c r="EG23" s="1">
        <v>0</v>
      </c>
      <c r="EH23" s="1">
        <v>0</v>
      </c>
      <c r="EI23" s="1">
        <v>0</v>
      </c>
      <c r="EJ23" s="1">
        <v>0</v>
      </c>
      <c r="EK23" s="1">
        <v>0</v>
      </c>
      <c r="EL23" s="1">
        <v>0</v>
      </c>
      <c r="EM23" s="1">
        <v>0</v>
      </c>
      <c r="EN23" s="1">
        <v>0</v>
      </c>
      <c r="EO23" s="1">
        <v>0</v>
      </c>
      <c r="EP23" s="1">
        <v>0</v>
      </c>
      <c r="EQ23" s="1">
        <v>0</v>
      </c>
      <c r="ER23" s="1">
        <v>0</v>
      </c>
      <c r="EU23" s="1"/>
      <c r="EV23" s="14" t="s">
        <v>195</v>
      </c>
      <c r="EW23" s="1">
        <v>0.2</v>
      </c>
      <c r="EX23" s="1">
        <v>0.2</v>
      </c>
      <c r="EY23" s="1">
        <v>0.2</v>
      </c>
      <c r="EZ23" s="1">
        <v>0.1</v>
      </c>
      <c r="FA23" s="1">
        <v>0.1</v>
      </c>
      <c r="FB23" s="1">
        <v>0</v>
      </c>
      <c r="FC23" s="1">
        <v>0</v>
      </c>
      <c r="FD23" s="1">
        <v>0</v>
      </c>
      <c r="FE23" s="1">
        <v>0</v>
      </c>
      <c r="FF23" s="1">
        <v>0</v>
      </c>
      <c r="FG23" s="1">
        <v>0</v>
      </c>
      <c r="FH23" s="1">
        <v>0</v>
      </c>
      <c r="FI23" s="1">
        <v>0</v>
      </c>
      <c r="FJ23" s="1">
        <v>0</v>
      </c>
      <c r="FK23" s="1">
        <v>0</v>
      </c>
      <c r="FL23" s="1">
        <v>0</v>
      </c>
      <c r="FM23" s="1">
        <v>0</v>
      </c>
      <c r="FN23" s="1">
        <v>0</v>
      </c>
      <c r="FO23" s="1">
        <v>0</v>
      </c>
      <c r="FP23" s="1">
        <v>0</v>
      </c>
      <c r="FQ23" s="1">
        <v>0</v>
      </c>
    </row>
    <row r="24" ht="14.5" spans="1:173">
      <c r="A24" s="1"/>
      <c r="B24" s="14" t="s">
        <v>196</v>
      </c>
      <c r="C24" s="1">
        <v>0.4</v>
      </c>
      <c r="D24" s="1">
        <v>0.4</v>
      </c>
      <c r="E24" s="1">
        <v>0.3</v>
      </c>
      <c r="F24" s="1">
        <v>0.4</v>
      </c>
      <c r="G24" s="1">
        <v>0.5</v>
      </c>
      <c r="H24" s="1">
        <v>0.6</v>
      </c>
      <c r="I24" s="1">
        <v>0.3</v>
      </c>
      <c r="J24" s="1">
        <v>0.4</v>
      </c>
      <c r="K24" s="1">
        <v>0.3</v>
      </c>
      <c r="L24" s="1">
        <v>0.9</v>
      </c>
      <c r="M24" s="1">
        <v>1.6</v>
      </c>
      <c r="N24" s="1">
        <v>1.6</v>
      </c>
      <c r="O24" s="1">
        <v>1.1</v>
      </c>
      <c r="P24" s="1">
        <v>0.6</v>
      </c>
      <c r="Q24" s="1">
        <v>0.5</v>
      </c>
      <c r="R24" s="1">
        <v>0</v>
      </c>
      <c r="S24" s="1">
        <v>0</v>
      </c>
      <c r="T24" s="1">
        <v>0</v>
      </c>
      <c r="U24" s="1">
        <v>0</v>
      </c>
      <c r="V24" s="1">
        <v>0</v>
      </c>
      <c r="W24" s="1">
        <v>0</v>
      </c>
      <c r="Z24" s="1"/>
      <c r="AA24" s="14" t="s">
        <v>196</v>
      </c>
      <c r="AB24" s="1">
        <v>0</v>
      </c>
      <c r="AC24" s="1">
        <v>0</v>
      </c>
      <c r="AD24" s="1">
        <v>0</v>
      </c>
      <c r="AE24" s="1">
        <v>0</v>
      </c>
      <c r="AF24" s="1">
        <v>0</v>
      </c>
      <c r="AG24" s="1">
        <v>0</v>
      </c>
      <c r="AH24" s="1">
        <v>0</v>
      </c>
      <c r="AI24" s="1">
        <v>0.1</v>
      </c>
      <c r="AJ24" s="1">
        <v>0.1</v>
      </c>
      <c r="AK24" s="1">
        <v>0.3</v>
      </c>
      <c r="AL24" s="1">
        <v>0.1</v>
      </c>
      <c r="AM24" s="1">
        <v>0.1</v>
      </c>
      <c r="AN24" s="1">
        <v>0.1</v>
      </c>
      <c r="AO24" s="1">
        <v>0.2</v>
      </c>
      <c r="AP24" s="1">
        <v>0.2</v>
      </c>
      <c r="AQ24" s="1">
        <v>0.2</v>
      </c>
      <c r="AR24" s="1">
        <v>0.2</v>
      </c>
      <c r="AS24" s="1">
        <v>0.1</v>
      </c>
      <c r="AT24" s="1">
        <v>0</v>
      </c>
      <c r="AU24" s="1">
        <v>0</v>
      </c>
      <c r="AV24" s="1">
        <v>0.1</v>
      </c>
      <c r="AY24" s="1"/>
      <c r="AZ24" s="14" t="s">
        <v>196</v>
      </c>
      <c r="BA24" s="1">
        <v>0.6</v>
      </c>
      <c r="BB24" s="1">
        <v>1.5</v>
      </c>
      <c r="BC24" s="1">
        <v>1.2</v>
      </c>
      <c r="BD24" s="1">
        <v>2.7</v>
      </c>
      <c r="BE24" s="1">
        <v>2.9</v>
      </c>
      <c r="BF24" s="1">
        <v>2.7</v>
      </c>
      <c r="BG24" s="1">
        <v>2</v>
      </c>
      <c r="BH24" s="1">
        <v>3.9</v>
      </c>
      <c r="BI24" s="1">
        <v>3.1</v>
      </c>
      <c r="BJ24" s="1">
        <v>2</v>
      </c>
      <c r="BK24" s="1">
        <v>1.6</v>
      </c>
      <c r="BL24" s="1">
        <v>3.3</v>
      </c>
      <c r="BM24" s="1">
        <v>2.5</v>
      </c>
      <c r="BN24" s="1">
        <v>2</v>
      </c>
      <c r="BO24" s="1">
        <v>0.9</v>
      </c>
      <c r="BP24" s="1">
        <v>0.1</v>
      </c>
      <c r="BQ24" s="1">
        <v>0</v>
      </c>
      <c r="BR24" s="1">
        <v>0</v>
      </c>
      <c r="BS24" s="1">
        <v>0</v>
      </c>
      <c r="BT24" s="1">
        <v>0</v>
      </c>
      <c r="BU24" s="1">
        <v>0</v>
      </c>
      <c r="BX24" s="1"/>
      <c r="BY24" s="14" t="s">
        <v>196</v>
      </c>
      <c r="BZ24" s="1">
        <v>0</v>
      </c>
      <c r="CA24" s="1">
        <v>0</v>
      </c>
      <c r="CB24" s="1">
        <v>0</v>
      </c>
      <c r="CC24" s="1">
        <v>0</v>
      </c>
      <c r="CD24" s="1">
        <v>0</v>
      </c>
      <c r="CE24" s="1">
        <v>0</v>
      </c>
      <c r="CF24" s="1">
        <v>0</v>
      </c>
      <c r="CG24" s="1">
        <v>0</v>
      </c>
      <c r="CH24" s="1">
        <v>0</v>
      </c>
      <c r="CI24" s="1">
        <v>0.7</v>
      </c>
      <c r="CJ24" s="1">
        <v>0.6</v>
      </c>
      <c r="CK24" s="1">
        <v>0</v>
      </c>
      <c r="CL24" s="1">
        <v>0</v>
      </c>
      <c r="CM24" s="1">
        <v>0</v>
      </c>
      <c r="CN24" s="1">
        <v>0</v>
      </c>
      <c r="CO24" s="1">
        <v>0</v>
      </c>
      <c r="CP24" s="1">
        <v>0</v>
      </c>
      <c r="CQ24" s="1">
        <v>0</v>
      </c>
      <c r="CR24" s="1">
        <v>0</v>
      </c>
      <c r="CS24" s="1">
        <v>0</v>
      </c>
      <c r="CT24" s="1">
        <v>0</v>
      </c>
      <c r="CW24" s="1"/>
      <c r="CX24" s="14" t="s">
        <v>196</v>
      </c>
      <c r="CY24" s="1">
        <v>0</v>
      </c>
      <c r="CZ24" s="1">
        <v>0</v>
      </c>
      <c r="DA24" s="1">
        <v>0</v>
      </c>
      <c r="DB24" s="1">
        <v>0.1</v>
      </c>
      <c r="DC24" s="1">
        <v>0</v>
      </c>
      <c r="DD24" s="1">
        <v>0</v>
      </c>
      <c r="DE24" s="1">
        <v>0</v>
      </c>
      <c r="DF24" s="1">
        <v>0</v>
      </c>
      <c r="DG24" s="1">
        <v>0</v>
      </c>
      <c r="DH24" s="1">
        <v>0</v>
      </c>
      <c r="DI24" s="1">
        <v>0</v>
      </c>
      <c r="DJ24" s="1">
        <v>0</v>
      </c>
      <c r="DK24" s="1">
        <v>0</v>
      </c>
      <c r="DL24" s="1">
        <v>0</v>
      </c>
      <c r="DM24" s="1">
        <v>0</v>
      </c>
      <c r="DN24" s="1">
        <v>0</v>
      </c>
      <c r="DO24" s="1">
        <v>0</v>
      </c>
      <c r="DP24" s="1">
        <v>0</v>
      </c>
      <c r="DQ24" s="1">
        <v>0</v>
      </c>
      <c r="DR24" s="1">
        <v>0</v>
      </c>
      <c r="DS24" s="1">
        <v>0</v>
      </c>
      <c r="DV24" s="1"/>
      <c r="DW24" s="14" t="s">
        <v>196</v>
      </c>
      <c r="DX24" s="1">
        <v>0</v>
      </c>
      <c r="DY24" s="1">
        <v>0</v>
      </c>
      <c r="DZ24" s="1">
        <v>0</v>
      </c>
      <c r="EA24" s="1">
        <v>0</v>
      </c>
      <c r="EB24" s="1">
        <v>0</v>
      </c>
      <c r="EC24" s="1">
        <v>0</v>
      </c>
      <c r="ED24" s="1">
        <v>0</v>
      </c>
      <c r="EE24" s="1">
        <v>0</v>
      </c>
      <c r="EF24" s="1">
        <v>0</v>
      </c>
      <c r="EG24" s="1">
        <v>0</v>
      </c>
      <c r="EH24" s="1">
        <v>0</v>
      </c>
      <c r="EI24" s="1">
        <v>0</v>
      </c>
      <c r="EJ24" s="1">
        <v>0</v>
      </c>
      <c r="EK24" s="1">
        <v>0</v>
      </c>
      <c r="EL24" s="1">
        <v>0</v>
      </c>
      <c r="EM24" s="1">
        <v>0</v>
      </c>
      <c r="EN24" s="1">
        <v>0</v>
      </c>
      <c r="EO24" s="1">
        <v>0</v>
      </c>
      <c r="EP24" s="1">
        <v>0</v>
      </c>
      <c r="EQ24" s="1">
        <v>0</v>
      </c>
      <c r="ER24" s="1">
        <v>0</v>
      </c>
      <c r="EU24" s="1"/>
      <c r="EV24" s="14" t="s">
        <v>196</v>
      </c>
      <c r="EW24" s="1">
        <v>0.1</v>
      </c>
      <c r="EX24" s="1">
        <v>0.1</v>
      </c>
      <c r="EY24" s="1">
        <v>0.1</v>
      </c>
      <c r="EZ24" s="1">
        <v>0</v>
      </c>
      <c r="FA24" s="1">
        <v>0</v>
      </c>
      <c r="FB24" s="1">
        <v>0</v>
      </c>
      <c r="FC24" s="1">
        <v>0</v>
      </c>
      <c r="FD24" s="1">
        <v>0</v>
      </c>
      <c r="FE24" s="1">
        <v>0</v>
      </c>
      <c r="FF24" s="1">
        <v>0</v>
      </c>
      <c r="FG24" s="1">
        <v>0</v>
      </c>
      <c r="FH24" s="1">
        <v>0</v>
      </c>
      <c r="FI24" s="1">
        <v>0</v>
      </c>
      <c r="FJ24" s="1">
        <v>0</v>
      </c>
      <c r="FK24" s="1">
        <v>0</v>
      </c>
      <c r="FL24" s="1">
        <v>0</v>
      </c>
      <c r="FM24" s="1">
        <v>0</v>
      </c>
      <c r="FN24" s="1">
        <v>0</v>
      </c>
      <c r="FO24" s="1">
        <v>0</v>
      </c>
      <c r="FP24" s="1">
        <v>0</v>
      </c>
      <c r="FQ24" s="1">
        <v>0.2</v>
      </c>
    </row>
    <row r="25" ht="14.5" spans="1:173">
      <c r="A25" s="1"/>
      <c r="B25" s="14" t="s">
        <v>197</v>
      </c>
      <c r="C25" s="1">
        <v>0.1</v>
      </c>
      <c r="D25" s="1">
        <v>0.1</v>
      </c>
      <c r="E25" s="1">
        <v>0.1</v>
      </c>
      <c r="F25" s="1">
        <v>0.1</v>
      </c>
      <c r="G25" s="1">
        <v>0.1</v>
      </c>
      <c r="H25" s="1">
        <v>0.1</v>
      </c>
      <c r="I25" s="1">
        <v>0.1</v>
      </c>
      <c r="J25" s="1">
        <v>0.1</v>
      </c>
      <c r="K25" s="1">
        <v>0.1</v>
      </c>
      <c r="L25" s="1">
        <v>0.1</v>
      </c>
      <c r="M25" s="1">
        <v>0.1</v>
      </c>
      <c r="N25" s="1">
        <v>0.1</v>
      </c>
      <c r="O25" s="1">
        <v>0.1</v>
      </c>
      <c r="P25" s="1">
        <v>0.1</v>
      </c>
      <c r="Q25" s="1">
        <v>0</v>
      </c>
      <c r="R25" s="1">
        <v>0.1</v>
      </c>
      <c r="S25" s="1">
        <v>0.1</v>
      </c>
      <c r="T25" s="1">
        <v>0.1</v>
      </c>
      <c r="U25" s="1">
        <v>0</v>
      </c>
      <c r="V25" s="1">
        <v>0.1</v>
      </c>
      <c r="W25" s="1">
        <v>0</v>
      </c>
      <c r="Z25" s="1"/>
      <c r="AA25" s="14" t="s">
        <v>197</v>
      </c>
      <c r="AB25" s="1">
        <v>2.5</v>
      </c>
      <c r="AC25" s="1">
        <v>2.7</v>
      </c>
      <c r="AD25" s="1">
        <v>3.2</v>
      </c>
      <c r="AE25" s="1">
        <v>2.5</v>
      </c>
      <c r="AF25" s="1">
        <v>2.9</v>
      </c>
      <c r="AG25" s="1">
        <v>4.5</v>
      </c>
      <c r="AH25" s="1">
        <v>3.5</v>
      </c>
      <c r="AI25" s="1">
        <v>4.2</v>
      </c>
      <c r="AJ25" s="1">
        <v>3.5</v>
      </c>
      <c r="AK25" s="1">
        <v>3.2</v>
      </c>
      <c r="AL25" s="1">
        <v>3.9</v>
      </c>
      <c r="AM25" s="1">
        <v>4.1</v>
      </c>
      <c r="AN25" s="1">
        <v>4.5</v>
      </c>
      <c r="AO25" s="1">
        <v>4.7</v>
      </c>
      <c r="AP25" s="1">
        <v>4.7</v>
      </c>
      <c r="AQ25" s="1">
        <v>4.9</v>
      </c>
      <c r="AR25" s="1">
        <v>5.1</v>
      </c>
      <c r="AS25" s="1">
        <v>4.7</v>
      </c>
      <c r="AT25" s="1">
        <v>5</v>
      </c>
      <c r="AU25" s="1">
        <v>5.3</v>
      </c>
      <c r="AV25" s="1">
        <v>4</v>
      </c>
      <c r="AY25" s="1"/>
      <c r="AZ25" s="14" t="s">
        <v>197</v>
      </c>
      <c r="BA25" s="1">
        <v>1.7</v>
      </c>
      <c r="BB25" s="1">
        <v>2</v>
      </c>
      <c r="BC25" s="1">
        <v>1.6</v>
      </c>
      <c r="BD25" s="1">
        <v>1.7</v>
      </c>
      <c r="BE25" s="1">
        <v>1.9</v>
      </c>
      <c r="BF25" s="1">
        <v>2.6</v>
      </c>
      <c r="BG25" s="1">
        <v>3.1</v>
      </c>
      <c r="BH25" s="1">
        <v>3.5</v>
      </c>
      <c r="BI25" s="1">
        <v>3.7</v>
      </c>
      <c r="BJ25" s="1">
        <v>3.4</v>
      </c>
      <c r="BK25" s="1">
        <v>3.6</v>
      </c>
      <c r="BL25" s="1">
        <v>4.3</v>
      </c>
      <c r="BM25" s="1">
        <v>5</v>
      </c>
      <c r="BN25" s="1">
        <v>3.5</v>
      </c>
      <c r="BO25" s="1">
        <v>3.2</v>
      </c>
      <c r="BP25" s="1">
        <v>3.1</v>
      </c>
      <c r="BQ25" s="1">
        <v>4.3</v>
      </c>
      <c r="BR25" s="1">
        <v>4.3</v>
      </c>
      <c r="BS25" s="1">
        <v>3.2</v>
      </c>
      <c r="BT25" s="1">
        <v>3.2</v>
      </c>
      <c r="BU25" s="1">
        <v>3.3</v>
      </c>
      <c r="BX25" s="1"/>
      <c r="BY25" s="14" t="s">
        <v>197</v>
      </c>
      <c r="BZ25" s="1">
        <v>0.6</v>
      </c>
      <c r="CA25" s="1">
        <v>0.4</v>
      </c>
      <c r="CB25" s="1">
        <v>0.8</v>
      </c>
      <c r="CC25" s="1">
        <v>0.8</v>
      </c>
      <c r="CD25" s="1">
        <v>0.7</v>
      </c>
      <c r="CE25" s="1">
        <v>0.6</v>
      </c>
      <c r="CF25" s="1">
        <v>0.6</v>
      </c>
      <c r="CG25" s="1">
        <v>0.7</v>
      </c>
      <c r="CH25" s="1">
        <v>0.8</v>
      </c>
      <c r="CI25" s="1">
        <v>0.7</v>
      </c>
      <c r="CJ25" s="1">
        <v>0.5</v>
      </c>
      <c r="CK25" s="1">
        <v>0.5</v>
      </c>
      <c r="CL25" s="1">
        <v>0.5</v>
      </c>
      <c r="CM25" s="1">
        <v>0.6</v>
      </c>
      <c r="CN25" s="1">
        <v>0.5</v>
      </c>
      <c r="CO25" s="1">
        <v>0.4</v>
      </c>
      <c r="CP25" s="1">
        <v>0.3</v>
      </c>
      <c r="CQ25" s="1">
        <v>0.6</v>
      </c>
      <c r="CR25" s="1">
        <v>0.7</v>
      </c>
      <c r="CS25" s="1">
        <v>0.7</v>
      </c>
      <c r="CT25" s="1">
        <v>0.8</v>
      </c>
      <c r="CW25" s="1"/>
      <c r="CX25" s="14" t="s">
        <v>197</v>
      </c>
      <c r="CY25" s="1">
        <v>0.1</v>
      </c>
      <c r="CZ25" s="1">
        <v>0.3</v>
      </c>
      <c r="DA25" s="1">
        <v>0.1</v>
      </c>
      <c r="DB25" s="1">
        <v>0.1</v>
      </c>
      <c r="DC25" s="1">
        <v>0.1</v>
      </c>
      <c r="DD25" s="1">
        <v>0.1</v>
      </c>
      <c r="DE25" s="1">
        <v>0.1</v>
      </c>
      <c r="DF25" s="1">
        <v>0.1</v>
      </c>
      <c r="DG25" s="1">
        <v>0.1</v>
      </c>
      <c r="DH25" s="1">
        <v>0.1</v>
      </c>
      <c r="DI25" s="1">
        <v>0.1</v>
      </c>
      <c r="DJ25" s="1">
        <v>0.1</v>
      </c>
      <c r="DK25" s="1">
        <v>0.1</v>
      </c>
      <c r="DL25" s="1">
        <v>0.1</v>
      </c>
      <c r="DM25" s="1">
        <v>0.1</v>
      </c>
      <c r="DN25" s="1">
        <v>0.1</v>
      </c>
      <c r="DO25" s="1">
        <v>0.1</v>
      </c>
      <c r="DP25" s="1">
        <v>0.1</v>
      </c>
      <c r="DQ25" s="1">
        <v>0.1</v>
      </c>
      <c r="DR25" s="1">
        <v>0.1</v>
      </c>
      <c r="DS25" s="1">
        <v>0</v>
      </c>
      <c r="DV25" s="1"/>
      <c r="DW25" s="14" t="s">
        <v>197</v>
      </c>
      <c r="DX25" s="1">
        <v>0.2</v>
      </c>
      <c r="DY25" s="1">
        <v>0.3</v>
      </c>
      <c r="DZ25" s="1">
        <v>0.3</v>
      </c>
      <c r="EA25" s="1">
        <v>0.2</v>
      </c>
      <c r="EB25" s="1">
        <v>0.3</v>
      </c>
      <c r="EC25" s="1">
        <v>0.2</v>
      </c>
      <c r="ED25" s="1">
        <v>0.2</v>
      </c>
      <c r="EE25" s="1">
        <v>0.2</v>
      </c>
      <c r="EF25" s="1">
        <v>0.3</v>
      </c>
      <c r="EG25" s="1">
        <v>0.2</v>
      </c>
      <c r="EH25" s="1">
        <v>0.3</v>
      </c>
      <c r="EI25" s="1">
        <v>0.3</v>
      </c>
      <c r="EJ25" s="1">
        <v>0.4</v>
      </c>
      <c r="EK25" s="1">
        <v>0.4</v>
      </c>
      <c r="EL25" s="1">
        <v>0.3</v>
      </c>
      <c r="EM25" s="1">
        <v>0.3</v>
      </c>
      <c r="EN25" s="1">
        <v>0.3</v>
      </c>
      <c r="EO25" s="1">
        <v>0.5</v>
      </c>
      <c r="EP25" s="1">
        <v>0.6</v>
      </c>
      <c r="EQ25" s="1">
        <v>0.9</v>
      </c>
      <c r="ER25" s="1">
        <v>0.9</v>
      </c>
      <c r="EU25" s="1"/>
      <c r="EV25" s="14" t="s">
        <v>197</v>
      </c>
      <c r="EW25" s="1">
        <v>0.2</v>
      </c>
      <c r="EX25" s="1">
        <v>0.3</v>
      </c>
      <c r="EY25" s="1">
        <v>0.2</v>
      </c>
      <c r="EZ25" s="1">
        <v>0.2</v>
      </c>
      <c r="FA25" s="1">
        <v>0.1</v>
      </c>
      <c r="FB25" s="1">
        <v>0.2</v>
      </c>
      <c r="FC25" s="1">
        <v>0.1</v>
      </c>
      <c r="FD25" s="1">
        <v>0.2</v>
      </c>
      <c r="FE25" s="1">
        <v>0.2</v>
      </c>
      <c r="FF25" s="1">
        <v>0.2</v>
      </c>
      <c r="FG25" s="1">
        <v>0.2</v>
      </c>
      <c r="FH25" s="1">
        <v>0.2</v>
      </c>
      <c r="FI25" s="1">
        <v>0.2</v>
      </c>
      <c r="FJ25" s="1">
        <v>0.2</v>
      </c>
      <c r="FK25" s="1">
        <v>0.1</v>
      </c>
      <c r="FL25" s="1">
        <v>0.1</v>
      </c>
      <c r="FM25" s="1">
        <v>0.1</v>
      </c>
      <c r="FN25" s="1">
        <v>0.1</v>
      </c>
      <c r="FO25" s="1">
        <v>0.2</v>
      </c>
      <c r="FP25" s="1">
        <v>0.2</v>
      </c>
      <c r="FQ25" s="1">
        <v>0.1</v>
      </c>
    </row>
    <row r="26" ht="14.5" spans="1:173">
      <c r="A26" s="1"/>
      <c r="B26" s="14" t="s">
        <v>198</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Z26" s="1"/>
      <c r="AA26" s="14" t="s">
        <v>198</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Y26" s="1"/>
      <c r="AZ26" s="14" t="s">
        <v>198</v>
      </c>
      <c r="BA26" s="1">
        <v>0</v>
      </c>
      <c r="BB26" s="1">
        <v>0</v>
      </c>
      <c r="BC26" s="1">
        <v>0</v>
      </c>
      <c r="BD26" s="1">
        <v>0.1</v>
      </c>
      <c r="BE26" s="1">
        <v>0.1</v>
      </c>
      <c r="BF26" s="1">
        <v>0.1</v>
      </c>
      <c r="BG26" s="1">
        <v>0.1</v>
      </c>
      <c r="BH26" s="1">
        <v>0.1</v>
      </c>
      <c r="BI26" s="1">
        <v>0.1</v>
      </c>
      <c r="BJ26" s="1">
        <v>0</v>
      </c>
      <c r="BK26" s="1">
        <v>0</v>
      </c>
      <c r="BL26" s="1">
        <v>0</v>
      </c>
      <c r="BM26" s="1">
        <v>0</v>
      </c>
      <c r="BN26" s="1">
        <v>0</v>
      </c>
      <c r="BO26" s="1">
        <v>0</v>
      </c>
      <c r="BP26" s="1">
        <v>0</v>
      </c>
      <c r="BQ26" s="1">
        <v>0</v>
      </c>
      <c r="BR26" s="1">
        <v>0</v>
      </c>
      <c r="BS26" s="1">
        <v>0</v>
      </c>
      <c r="BT26" s="1">
        <v>0</v>
      </c>
      <c r="BU26" s="1">
        <v>0</v>
      </c>
      <c r="BX26" s="1"/>
      <c r="BY26" s="14" t="s">
        <v>198</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W26" s="1"/>
      <c r="CX26" s="14" t="s">
        <v>198</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P26" s="1">
        <v>0</v>
      </c>
      <c r="DQ26" s="1">
        <v>0</v>
      </c>
      <c r="DR26" s="1">
        <v>0</v>
      </c>
      <c r="DS26" s="1">
        <v>0</v>
      </c>
      <c r="DV26" s="1"/>
      <c r="DW26" s="14" t="s">
        <v>198</v>
      </c>
      <c r="DX26" s="1">
        <v>0</v>
      </c>
      <c r="DY26" s="1">
        <v>0</v>
      </c>
      <c r="DZ26" s="1">
        <v>0</v>
      </c>
      <c r="EA26" s="1">
        <v>0</v>
      </c>
      <c r="EB26" s="1">
        <v>0</v>
      </c>
      <c r="EC26" s="1">
        <v>0</v>
      </c>
      <c r="ED26" s="1">
        <v>0</v>
      </c>
      <c r="EE26" s="1">
        <v>0</v>
      </c>
      <c r="EF26" s="1">
        <v>0</v>
      </c>
      <c r="EG26" s="1">
        <v>0</v>
      </c>
      <c r="EH26" s="1">
        <v>0</v>
      </c>
      <c r="EI26" s="1">
        <v>0</v>
      </c>
      <c r="EJ26" s="1">
        <v>0</v>
      </c>
      <c r="EK26" s="1">
        <v>0</v>
      </c>
      <c r="EL26" s="1">
        <v>0</v>
      </c>
      <c r="EM26" s="1">
        <v>0</v>
      </c>
      <c r="EN26" s="1">
        <v>0</v>
      </c>
      <c r="EO26" s="1">
        <v>0</v>
      </c>
      <c r="EP26" s="1">
        <v>0</v>
      </c>
      <c r="EQ26" s="1">
        <v>0</v>
      </c>
      <c r="ER26" s="1">
        <v>0</v>
      </c>
      <c r="EU26" s="1"/>
      <c r="EV26" s="14" t="s">
        <v>198</v>
      </c>
      <c r="EW26" s="1">
        <v>0</v>
      </c>
      <c r="EX26" s="1">
        <v>0</v>
      </c>
      <c r="EY26" s="1">
        <v>0</v>
      </c>
      <c r="EZ26" s="1">
        <v>0</v>
      </c>
      <c r="FA26" s="1">
        <v>0</v>
      </c>
      <c r="FB26" s="1">
        <v>0</v>
      </c>
      <c r="FC26" s="1">
        <v>0</v>
      </c>
      <c r="FD26" s="1">
        <v>0</v>
      </c>
      <c r="FE26" s="1">
        <v>0</v>
      </c>
      <c r="FF26" s="1">
        <v>0</v>
      </c>
      <c r="FG26" s="1">
        <v>0</v>
      </c>
      <c r="FH26" s="1">
        <v>0</v>
      </c>
      <c r="FI26" s="1">
        <v>0</v>
      </c>
      <c r="FJ26" s="1">
        <v>0</v>
      </c>
      <c r="FK26" s="1">
        <v>0</v>
      </c>
      <c r="FL26" s="1">
        <v>0</v>
      </c>
      <c r="FM26" s="1">
        <v>0</v>
      </c>
      <c r="FN26" s="1">
        <v>0</v>
      </c>
      <c r="FO26" s="1">
        <v>0</v>
      </c>
      <c r="FP26" s="1">
        <v>0</v>
      </c>
      <c r="FQ26" s="1">
        <v>0</v>
      </c>
    </row>
    <row r="27" ht="14.5" spans="1:173">
      <c r="A27" s="1"/>
      <c r="B27" s="1"/>
      <c r="C27" s="1"/>
      <c r="D27" s="1"/>
      <c r="E27" s="1"/>
      <c r="F27" s="1"/>
      <c r="G27" s="1"/>
      <c r="H27" s="1"/>
      <c r="I27" s="1"/>
      <c r="J27" s="1"/>
      <c r="K27" s="1"/>
      <c r="L27" s="1"/>
      <c r="M27" s="1"/>
      <c r="N27" s="1"/>
      <c r="O27" s="1"/>
      <c r="P27" s="1"/>
      <c r="Q27" s="1"/>
      <c r="R27" s="1"/>
      <c r="S27" s="1"/>
      <c r="T27" s="1"/>
      <c r="U27" s="1"/>
      <c r="V27" s="1"/>
      <c r="W27" s="1"/>
      <c r="Z27" s="1"/>
      <c r="AA27" s="1"/>
      <c r="AB27" s="1"/>
      <c r="AC27" s="1"/>
      <c r="AD27" s="1"/>
      <c r="AE27" s="1"/>
      <c r="AF27" s="1"/>
      <c r="AG27" s="1"/>
      <c r="AH27" s="1"/>
      <c r="AI27" s="1"/>
      <c r="AJ27" s="1"/>
      <c r="AK27" s="1"/>
      <c r="AL27" s="1"/>
      <c r="AM27" s="1"/>
      <c r="AN27" s="1"/>
      <c r="AO27" s="1"/>
      <c r="AP27" s="1"/>
      <c r="AQ27" s="1"/>
      <c r="AR27" s="1"/>
      <c r="AS27" s="1"/>
      <c r="AT27" s="1"/>
      <c r="AU27" s="1"/>
      <c r="AV27" s="1"/>
      <c r="AY27" s="1"/>
      <c r="AZ27" s="1"/>
      <c r="BA27" s="1"/>
      <c r="BB27" s="1"/>
      <c r="BC27" s="1"/>
      <c r="BD27" s="1"/>
      <c r="BE27" s="1"/>
      <c r="BF27" s="1"/>
      <c r="BG27" s="1"/>
      <c r="BH27" s="1"/>
      <c r="BI27" s="1"/>
      <c r="BJ27" s="1"/>
      <c r="BK27" s="1"/>
      <c r="BL27" s="1"/>
      <c r="BM27" s="1"/>
      <c r="BN27" s="1"/>
      <c r="BO27" s="1"/>
      <c r="BP27" s="1"/>
      <c r="BQ27" s="1"/>
      <c r="BR27" s="1"/>
      <c r="BS27" s="1"/>
      <c r="BT27" s="1"/>
      <c r="BU27" s="1"/>
      <c r="BX27" s="1"/>
      <c r="BY27" s="1"/>
      <c r="BZ27" s="1"/>
      <c r="CA27" s="1"/>
      <c r="CB27" s="1"/>
      <c r="CC27" s="1"/>
      <c r="CD27" s="1"/>
      <c r="CE27" s="1"/>
      <c r="CF27" s="1"/>
      <c r="CG27" s="1"/>
      <c r="CH27" s="1"/>
      <c r="CI27" s="1"/>
      <c r="CJ27" s="1"/>
      <c r="CK27" s="1"/>
      <c r="CL27" s="1"/>
      <c r="CM27" s="1"/>
      <c r="CN27" s="1"/>
      <c r="CO27" s="1"/>
      <c r="CP27" s="1"/>
      <c r="CQ27" s="1"/>
      <c r="CR27" s="1"/>
      <c r="CS27" s="1"/>
      <c r="CT27" s="1"/>
      <c r="CW27" s="1"/>
      <c r="CX27" s="1"/>
      <c r="CY27" s="1"/>
      <c r="CZ27" s="1"/>
      <c r="DA27" s="1"/>
      <c r="DB27" s="1"/>
      <c r="DC27" s="1"/>
      <c r="DD27" s="1"/>
      <c r="DE27" s="1"/>
      <c r="DF27" s="1"/>
      <c r="DG27" s="1"/>
      <c r="DH27" s="1"/>
      <c r="DI27" s="1"/>
      <c r="DJ27" s="1"/>
      <c r="DK27" s="1"/>
      <c r="DL27" s="1"/>
      <c r="DM27" s="1"/>
      <c r="DN27" s="1"/>
      <c r="DO27" s="1"/>
      <c r="DP27" s="1"/>
      <c r="DQ27" s="1"/>
      <c r="DR27" s="1"/>
      <c r="DS27" s="1"/>
      <c r="DV27" s="1"/>
      <c r="DW27" s="1"/>
      <c r="DX27" s="1"/>
      <c r="DY27" s="1"/>
      <c r="DZ27" s="1"/>
      <c r="EA27" s="1"/>
      <c r="EB27" s="1"/>
      <c r="EC27" s="1"/>
      <c r="ED27" s="1"/>
      <c r="EE27" s="1"/>
      <c r="EF27" s="1"/>
      <c r="EG27" s="1"/>
      <c r="EH27" s="1"/>
      <c r="EI27" s="1"/>
      <c r="EJ27" s="1"/>
      <c r="EK27" s="1"/>
      <c r="EL27" s="1"/>
      <c r="EM27" s="1"/>
      <c r="EN27" s="1"/>
      <c r="EO27" s="1"/>
      <c r="EP27" s="1"/>
      <c r="EQ27" s="1"/>
      <c r="ER27" s="1"/>
      <c r="EU27" s="1"/>
      <c r="EV27" s="1"/>
      <c r="EW27" s="1"/>
      <c r="EX27" s="1"/>
      <c r="EY27" s="1"/>
      <c r="EZ27" s="1"/>
      <c r="FA27" s="1"/>
      <c r="FB27" s="1"/>
      <c r="FC27" s="1"/>
      <c r="FD27" s="1"/>
      <c r="FE27" s="1"/>
      <c r="FF27" s="1"/>
      <c r="FG27" s="1"/>
      <c r="FH27" s="1"/>
      <c r="FI27" s="1"/>
      <c r="FJ27" s="1"/>
      <c r="FK27" s="1"/>
      <c r="FL27" s="1"/>
      <c r="FM27" s="1"/>
      <c r="FN27" s="1"/>
      <c r="FO27" s="1"/>
      <c r="FP27" s="1"/>
      <c r="FQ27" s="1"/>
    </row>
    <row r="28" ht="14.5" spans="1:173">
      <c r="A28" s="1"/>
      <c r="B28" s="13" t="s">
        <v>199</v>
      </c>
      <c r="C28" s="1"/>
      <c r="D28" s="1"/>
      <c r="E28" s="1"/>
      <c r="F28" s="1"/>
      <c r="G28" s="1"/>
      <c r="H28" s="1"/>
      <c r="I28" s="1"/>
      <c r="J28" s="1"/>
      <c r="K28" s="1"/>
      <c r="L28" s="1"/>
      <c r="M28" s="1"/>
      <c r="N28" s="1"/>
      <c r="O28" s="1"/>
      <c r="P28" s="1"/>
      <c r="Q28" s="1"/>
      <c r="R28" s="1"/>
      <c r="S28" s="1"/>
      <c r="T28" s="1"/>
      <c r="U28" s="1"/>
      <c r="V28" s="1"/>
      <c r="W28" s="1"/>
      <c r="Z28" s="1"/>
      <c r="AA28" s="13" t="s">
        <v>199</v>
      </c>
      <c r="AB28" s="1"/>
      <c r="AC28" s="1"/>
      <c r="AD28" s="1"/>
      <c r="AE28" s="1"/>
      <c r="AF28" s="1"/>
      <c r="AG28" s="1"/>
      <c r="AH28" s="1"/>
      <c r="AI28" s="1"/>
      <c r="AJ28" s="1"/>
      <c r="AK28" s="1"/>
      <c r="AL28" s="1"/>
      <c r="AM28" s="1"/>
      <c r="AN28" s="1"/>
      <c r="AO28" s="1"/>
      <c r="AP28" s="1"/>
      <c r="AQ28" s="1"/>
      <c r="AR28" s="1"/>
      <c r="AS28" s="1"/>
      <c r="AT28" s="1"/>
      <c r="AU28" s="1"/>
      <c r="AV28" s="1"/>
      <c r="AY28" s="1"/>
      <c r="AZ28" s="13" t="s">
        <v>199</v>
      </c>
      <c r="BA28" s="1"/>
      <c r="BB28" s="1"/>
      <c r="BC28" s="1"/>
      <c r="BD28" s="1"/>
      <c r="BE28" s="1"/>
      <c r="BF28" s="1"/>
      <c r="BG28" s="1"/>
      <c r="BH28" s="1"/>
      <c r="BI28" s="1"/>
      <c r="BJ28" s="1"/>
      <c r="BK28" s="1"/>
      <c r="BL28" s="1"/>
      <c r="BM28" s="1"/>
      <c r="BN28" s="1"/>
      <c r="BO28" s="1"/>
      <c r="BP28" s="1"/>
      <c r="BQ28" s="1"/>
      <c r="BR28" s="1"/>
      <c r="BS28" s="1"/>
      <c r="BT28" s="1"/>
      <c r="BU28" s="1"/>
      <c r="BX28" s="1"/>
      <c r="BY28" s="13" t="s">
        <v>199</v>
      </c>
      <c r="BZ28" s="1"/>
      <c r="CA28" s="1"/>
      <c r="CB28" s="1"/>
      <c r="CC28" s="1"/>
      <c r="CD28" s="1"/>
      <c r="CE28" s="1"/>
      <c r="CF28" s="1"/>
      <c r="CG28" s="1"/>
      <c r="CH28" s="1"/>
      <c r="CI28" s="1"/>
      <c r="CJ28" s="1"/>
      <c r="CK28" s="1"/>
      <c r="CL28" s="1"/>
      <c r="CM28" s="1"/>
      <c r="CN28" s="1"/>
      <c r="CO28" s="1"/>
      <c r="CP28" s="1"/>
      <c r="CQ28" s="1"/>
      <c r="CR28" s="1"/>
      <c r="CS28" s="1"/>
      <c r="CT28" s="1"/>
      <c r="CW28" s="1"/>
      <c r="CX28" s="13" t="s">
        <v>199</v>
      </c>
      <c r="CY28" s="1"/>
      <c r="CZ28" s="1"/>
      <c r="DA28" s="1"/>
      <c r="DB28" s="1"/>
      <c r="DC28" s="1"/>
      <c r="DD28" s="1"/>
      <c r="DE28" s="1"/>
      <c r="DF28" s="1"/>
      <c r="DG28" s="1"/>
      <c r="DH28" s="1"/>
      <c r="DI28" s="1"/>
      <c r="DJ28" s="1"/>
      <c r="DK28" s="1"/>
      <c r="DL28" s="1"/>
      <c r="DM28" s="1"/>
      <c r="DN28" s="1"/>
      <c r="DO28" s="1"/>
      <c r="DP28" s="1"/>
      <c r="DQ28" s="1"/>
      <c r="DR28" s="1"/>
      <c r="DS28" s="1"/>
      <c r="DV28" s="1"/>
      <c r="DW28" s="13" t="s">
        <v>199</v>
      </c>
      <c r="DX28" s="1"/>
      <c r="DY28" s="1"/>
      <c r="DZ28" s="1"/>
      <c r="EA28" s="1"/>
      <c r="EB28" s="1"/>
      <c r="EC28" s="1"/>
      <c r="ED28" s="1"/>
      <c r="EE28" s="1"/>
      <c r="EF28" s="1"/>
      <c r="EG28" s="1"/>
      <c r="EH28" s="1"/>
      <c r="EI28" s="1"/>
      <c r="EJ28" s="1"/>
      <c r="EK28" s="1"/>
      <c r="EL28" s="1"/>
      <c r="EM28" s="1"/>
      <c r="EN28" s="1"/>
      <c r="EO28" s="1"/>
      <c r="EP28" s="1"/>
      <c r="EQ28" s="1"/>
      <c r="ER28" s="1"/>
      <c r="EU28" s="1"/>
      <c r="EV28" s="13" t="s">
        <v>199</v>
      </c>
      <c r="EW28" s="1"/>
      <c r="EX28" s="1"/>
      <c r="EY28" s="1"/>
      <c r="EZ28" s="1"/>
      <c r="FA28" s="1"/>
      <c r="FB28" s="1"/>
      <c r="FC28" s="1"/>
      <c r="FD28" s="1"/>
      <c r="FE28" s="1"/>
      <c r="FF28" s="1"/>
      <c r="FG28" s="1"/>
      <c r="FH28" s="1"/>
      <c r="FI28" s="1"/>
      <c r="FJ28" s="1"/>
      <c r="FK28" s="1"/>
      <c r="FL28" s="1"/>
      <c r="FM28" s="1"/>
      <c r="FN28" s="1"/>
      <c r="FO28" s="1"/>
      <c r="FP28" s="1"/>
      <c r="FQ28" s="1"/>
    </row>
    <row r="29" ht="14.5" spans="1:174">
      <c r="A29" s="1"/>
      <c r="B29" s="14" t="s">
        <v>190</v>
      </c>
      <c r="C29" s="1">
        <v>11.1</v>
      </c>
      <c r="D29" s="1">
        <v>13.2</v>
      </c>
      <c r="E29" s="1">
        <v>18.4</v>
      </c>
      <c r="F29" s="1">
        <v>19.8</v>
      </c>
      <c r="G29" s="1">
        <v>16.9</v>
      </c>
      <c r="H29" s="1">
        <v>17.1</v>
      </c>
      <c r="I29" s="1">
        <v>20.2</v>
      </c>
      <c r="J29" s="1">
        <v>18.4</v>
      </c>
      <c r="K29" s="1">
        <v>19.4</v>
      </c>
      <c r="L29" s="1">
        <v>18.9</v>
      </c>
      <c r="M29" s="1">
        <v>13.2</v>
      </c>
      <c r="N29" s="1">
        <v>12.9</v>
      </c>
      <c r="O29" s="1">
        <v>16.2</v>
      </c>
      <c r="P29" s="1">
        <v>20.3</v>
      </c>
      <c r="Q29" s="1">
        <v>30.8</v>
      </c>
      <c r="R29" s="1">
        <v>31.8</v>
      </c>
      <c r="S29" s="1">
        <v>30.1</v>
      </c>
      <c r="T29" s="1">
        <v>29.3</v>
      </c>
      <c r="U29" s="1">
        <v>30.5</v>
      </c>
      <c r="V29" s="1">
        <v>32.8</v>
      </c>
      <c r="W29" s="1">
        <v>29.8</v>
      </c>
      <c r="X29" s="17">
        <f>AVERAGE(C29:W29)</f>
        <v>21.4809523809524</v>
      </c>
      <c r="Z29" s="1"/>
      <c r="AA29" s="14" t="s">
        <v>190</v>
      </c>
      <c r="AB29" s="1">
        <v>32.2</v>
      </c>
      <c r="AC29" s="1">
        <v>29.5</v>
      </c>
      <c r="AD29" s="1">
        <v>27.2</v>
      </c>
      <c r="AE29" s="1">
        <v>25</v>
      </c>
      <c r="AF29" s="1">
        <v>26</v>
      </c>
      <c r="AG29" s="1">
        <v>21.7</v>
      </c>
      <c r="AH29" s="1">
        <v>21.8</v>
      </c>
      <c r="AI29" s="1">
        <v>21.6</v>
      </c>
      <c r="AJ29" s="1">
        <v>21</v>
      </c>
      <c r="AK29" s="1">
        <v>22.2</v>
      </c>
      <c r="AL29" s="1">
        <v>19.1</v>
      </c>
      <c r="AM29" s="1">
        <v>17.5</v>
      </c>
      <c r="AN29" s="1">
        <v>19.1</v>
      </c>
      <c r="AO29" s="1">
        <v>18.8</v>
      </c>
      <c r="AP29" s="1">
        <v>19.4</v>
      </c>
      <c r="AQ29" s="1">
        <v>19.4</v>
      </c>
      <c r="AR29" s="1">
        <v>19.4</v>
      </c>
      <c r="AS29" s="1">
        <v>19.4</v>
      </c>
      <c r="AT29" s="1">
        <v>21.5</v>
      </c>
      <c r="AU29" s="1">
        <v>21.4</v>
      </c>
      <c r="AV29" s="1">
        <v>22</v>
      </c>
      <c r="AW29" s="17">
        <f>AVERAGE(AB29:AV29)</f>
        <v>22.1523809523809</v>
      </c>
      <c r="AY29" s="1"/>
      <c r="AZ29" s="14" t="s">
        <v>190</v>
      </c>
      <c r="BA29" s="1">
        <v>15.4</v>
      </c>
      <c r="BB29" s="1">
        <v>16.3</v>
      </c>
      <c r="BC29" s="1">
        <v>14.1</v>
      </c>
      <c r="BD29" s="1">
        <v>15</v>
      </c>
      <c r="BE29" s="1">
        <v>15.6</v>
      </c>
      <c r="BF29" s="1">
        <v>15.9</v>
      </c>
      <c r="BG29" s="1">
        <v>14.9</v>
      </c>
      <c r="BH29" s="1">
        <v>15.7</v>
      </c>
      <c r="BI29" s="1">
        <v>17.3</v>
      </c>
      <c r="BJ29" s="1">
        <v>18.9</v>
      </c>
      <c r="BK29" s="1">
        <v>15.8</v>
      </c>
      <c r="BL29" s="1">
        <v>13.7</v>
      </c>
      <c r="BM29" s="1">
        <v>14.2</v>
      </c>
      <c r="BN29" s="1">
        <v>13.8</v>
      </c>
      <c r="BO29" s="1">
        <v>14.7</v>
      </c>
      <c r="BP29" s="1">
        <v>15.1</v>
      </c>
      <c r="BQ29" s="1">
        <v>14.8</v>
      </c>
      <c r="BR29" s="1">
        <v>14.3</v>
      </c>
      <c r="BS29" s="1">
        <v>13.8</v>
      </c>
      <c r="BT29" s="1">
        <v>14.9</v>
      </c>
      <c r="BU29" s="1">
        <v>15.5</v>
      </c>
      <c r="BV29" s="17">
        <f>AVERAGE(BA29:BU29)</f>
        <v>15.2238095238095</v>
      </c>
      <c r="BX29" s="1"/>
      <c r="BY29" s="14" t="s">
        <v>190</v>
      </c>
      <c r="BZ29" s="1">
        <v>23.5</v>
      </c>
      <c r="CA29" s="1">
        <v>23.6</v>
      </c>
      <c r="CB29" s="1">
        <v>24.8</v>
      </c>
      <c r="CC29" s="1">
        <v>24.4</v>
      </c>
      <c r="CD29" s="1">
        <v>23.3</v>
      </c>
      <c r="CE29" s="1">
        <v>23.9</v>
      </c>
      <c r="CF29" s="1">
        <v>23.1</v>
      </c>
      <c r="CG29" s="1">
        <v>10.8</v>
      </c>
      <c r="CH29" s="1">
        <v>10.5</v>
      </c>
      <c r="CI29" s="1">
        <v>13.9</v>
      </c>
      <c r="CJ29" s="1">
        <v>13.4</v>
      </c>
      <c r="CK29" s="1">
        <v>12.7</v>
      </c>
      <c r="CL29" s="1">
        <v>11.5</v>
      </c>
      <c r="CM29" s="1">
        <v>12.5</v>
      </c>
      <c r="CN29" s="1">
        <v>12.6</v>
      </c>
      <c r="CO29" s="1">
        <v>11.7</v>
      </c>
      <c r="CP29" s="1">
        <v>12</v>
      </c>
      <c r="CQ29" s="1">
        <v>11.1</v>
      </c>
      <c r="CR29" s="1">
        <v>11.2</v>
      </c>
      <c r="CS29" s="1">
        <v>12.4</v>
      </c>
      <c r="CT29" s="1">
        <v>12.5</v>
      </c>
      <c r="CU29" s="17">
        <f>AVERAGE(BZ29:CT29)</f>
        <v>15.9714285714286</v>
      </c>
      <c r="CW29" s="1"/>
      <c r="CX29" s="14" t="s">
        <v>190</v>
      </c>
      <c r="CY29" s="1">
        <v>9.6</v>
      </c>
      <c r="CZ29" s="1">
        <v>11.3</v>
      </c>
      <c r="DA29" s="1">
        <v>12.1</v>
      </c>
      <c r="DB29" s="1">
        <v>12.8</v>
      </c>
      <c r="DC29" s="1">
        <v>11.8</v>
      </c>
      <c r="DD29" s="1">
        <v>10.7</v>
      </c>
      <c r="DE29" s="1">
        <v>10.3</v>
      </c>
      <c r="DF29" s="1">
        <v>9.4</v>
      </c>
      <c r="DG29" s="1">
        <v>9.4</v>
      </c>
      <c r="DH29" s="1">
        <v>9.6</v>
      </c>
      <c r="DI29" s="1">
        <v>9.4</v>
      </c>
      <c r="DJ29" s="1">
        <v>8.8</v>
      </c>
      <c r="DK29" s="1">
        <v>7.5</v>
      </c>
      <c r="DL29" s="1">
        <v>7.9</v>
      </c>
      <c r="DM29" s="1">
        <v>6.9</v>
      </c>
      <c r="DN29" s="1">
        <v>6.1</v>
      </c>
      <c r="DO29" s="1">
        <v>5.8</v>
      </c>
      <c r="DP29" s="1">
        <v>6.3</v>
      </c>
      <c r="DQ29" s="1">
        <v>6.3</v>
      </c>
      <c r="DR29" s="1">
        <v>6.5</v>
      </c>
      <c r="DS29" s="1">
        <v>6.5</v>
      </c>
      <c r="DT29" s="17">
        <f>AVERAGE(CY29:DS29)</f>
        <v>8.80952380952381</v>
      </c>
      <c r="DV29" s="1"/>
      <c r="DW29" s="14" t="s">
        <v>190</v>
      </c>
      <c r="DX29" s="1">
        <v>10.8</v>
      </c>
      <c r="DY29" s="1">
        <v>12.6</v>
      </c>
      <c r="DZ29" s="1">
        <v>14.2</v>
      </c>
      <c r="EA29" s="1">
        <v>13.2</v>
      </c>
      <c r="EB29" s="1">
        <v>14.2</v>
      </c>
      <c r="EC29" s="1">
        <v>15</v>
      </c>
      <c r="ED29" s="1">
        <v>13.8</v>
      </c>
      <c r="EE29" s="1">
        <v>12.6</v>
      </c>
      <c r="EF29" s="1">
        <v>11.8</v>
      </c>
      <c r="EG29" s="1">
        <v>17.8</v>
      </c>
      <c r="EH29" s="1">
        <v>14.4</v>
      </c>
      <c r="EI29" s="1">
        <v>13</v>
      </c>
      <c r="EJ29" s="1">
        <v>12.9</v>
      </c>
      <c r="EK29" s="1">
        <v>14.1</v>
      </c>
      <c r="EL29" s="1">
        <v>10.5</v>
      </c>
      <c r="EM29" s="1">
        <v>12.9</v>
      </c>
      <c r="EN29" s="1">
        <v>10.3</v>
      </c>
      <c r="EO29" s="1">
        <v>10.5</v>
      </c>
      <c r="EP29" s="1">
        <v>10.9</v>
      </c>
      <c r="EQ29" s="1">
        <v>11.3</v>
      </c>
      <c r="ER29" s="1">
        <v>13.3</v>
      </c>
      <c r="ES29" s="17">
        <f>AVERAGE(DX29:ER29)</f>
        <v>12.8619047619048</v>
      </c>
      <c r="EU29" s="1"/>
      <c r="EV29" s="14" t="s">
        <v>190</v>
      </c>
      <c r="EW29" s="1">
        <v>11</v>
      </c>
      <c r="EX29" s="1">
        <v>7.4</v>
      </c>
      <c r="EY29" s="1">
        <v>8.4</v>
      </c>
      <c r="EZ29" s="1">
        <v>8.4</v>
      </c>
      <c r="FA29" s="1">
        <v>9.7</v>
      </c>
      <c r="FB29" s="1">
        <v>11.5</v>
      </c>
      <c r="FC29" s="1">
        <v>9.7</v>
      </c>
      <c r="FD29" s="1">
        <v>10.9</v>
      </c>
      <c r="FE29" s="1">
        <v>16.5</v>
      </c>
      <c r="FF29" s="1">
        <v>22.2</v>
      </c>
      <c r="FG29" s="1">
        <v>13.9</v>
      </c>
      <c r="FH29" s="1">
        <v>13.7</v>
      </c>
      <c r="FI29" s="1">
        <v>14</v>
      </c>
      <c r="FJ29" s="1">
        <v>14.5</v>
      </c>
      <c r="FK29" s="1">
        <v>14.2</v>
      </c>
      <c r="FL29" s="1">
        <v>12.8</v>
      </c>
      <c r="FM29" s="1">
        <v>10.8</v>
      </c>
      <c r="FN29" s="1">
        <v>11.6</v>
      </c>
      <c r="FO29" s="1">
        <v>10.2</v>
      </c>
      <c r="FP29" s="1">
        <v>10.9</v>
      </c>
      <c r="FQ29" s="1">
        <v>10.8</v>
      </c>
      <c r="FR29" s="17">
        <f>AVERAGE(EW29:FQ29)</f>
        <v>12.052380952381</v>
      </c>
    </row>
    <row r="30" ht="14.5" spans="1:174">
      <c r="A30" s="1"/>
      <c r="B30" s="14" t="s">
        <v>191</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X30" s="17">
        <f t="shared" ref="X30:X37" si="0">AVERAGE(C30:W30)</f>
        <v>0</v>
      </c>
      <c r="Z30" s="1"/>
      <c r="AA30" s="14" t="s">
        <v>191</v>
      </c>
      <c r="AB30" s="1">
        <v>0.2</v>
      </c>
      <c r="AC30" s="1">
        <v>0.1</v>
      </c>
      <c r="AD30" s="1">
        <v>0.1</v>
      </c>
      <c r="AE30" s="1">
        <v>0.1</v>
      </c>
      <c r="AF30" s="1">
        <v>0.1</v>
      </c>
      <c r="AG30" s="1">
        <v>0</v>
      </c>
      <c r="AH30" s="1">
        <v>1.2</v>
      </c>
      <c r="AI30" s="1">
        <v>1.2</v>
      </c>
      <c r="AJ30" s="1">
        <v>1.2</v>
      </c>
      <c r="AK30" s="1">
        <v>4.3</v>
      </c>
      <c r="AL30" s="1">
        <v>3.5</v>
      </c>
      <c r="AM30" s="1">
        <v>2.6</v>
      </c>
      <c r="AN30" s="1">
        <v>3.3</v>
      </c>
      <c r="AO30" s="1">
        <v>3.2</v>
      </c>
      <c r="AP30" s="1">
        <v>3.3</v>
      </c>
      <c r="AQ30" s="1">
        <v>3.4</v>
      </c>
      <c r="AR30" s="1">
        <v>3.4</v>
      </c>
      <c r="AS30" s="1">
        <v>3.6</v>
      </c>
      <c r="AT30" s="1">
        <v>3.8</v>
      </c>
      <c r="AU30" s="1">
        <v>3.7</v>
      </c>
      <c r="AV30" s="1">
        <v>3.8</v>
      </c>
      <c r="AW30" s="17">
        <f t="shared" ref="AW30:AW37" si="1">AVERAGE(AB30:AV30)</f>
        <v>2.19523809523809</v>
      </c>
      <c r="AY30" s="1"/>
      <c r="AZ30" s="14" t="s">
        <v>191</v>
      </c>
      <c r="BA30" s="1">
        <v>21.2</v>
      </c>
      <c r="BB30" s="1">
        <v>17.2</v>
      </c>
      <c r="BC30" s="1">
        <v>21.5</v>
      </c>
      <c r="BD30" s="1">
        <v>22</v>
      </c>
      <c r="BE30" s="1">
        <v>20.2</v>
      </c>
      <c r="BF30" s="1">
        <v>18.7</v>
      </c>
      <c r="BG30" s="1">
        <v>19.4</v>
      </c>
      <c r="BH30" s="1">
        <v>22.7</v>
      </c>
      <c r="BI30" s="1">
        <v>21.9</v>
      </c>
      <c r="BJ30" s="1">
        <v>27.3</v>
      </c>
      <c r="BK30" s="1">
        <v>23.5</v>
      </c>
      <c r="BL30" s="1">
        <v>32.9</v>
      </c>
      <c r="BM30" s="1">
        <v>36.3</v>
      </c>
      <c r="BN30" s="1">
        <v>36.9</v>
      </c>
      <c r="BO30" s="1">
        <v>39.6</v>
      </c>
      <c r="BP30" s="1">
        <v>37.1</v>
      </c>
      <c r="BQ30" s="1">
        <v>35.8</v>
      </c>
      <c r="BR30" s="1">
        <v>32</v>
      </c>
      <c r="BS30" s="1">
        <v>34.2</v>
      </c>
      <c r="BT30" s="1">
        <v>37.7</v>
      </c>
      <c r="BU30" s="1">
        <v>37.6</v>
      </c>
      <c r="BV30" s="17">
        <f t="shared" ref="BV30:BV37" si="2">AVERAGE(BA30:BU30)</f>
        <v>28.3666666666667</v>
      </c>
      <c r="BX30" s="1"/>
      <c r="BY30" s="14" t="s">
        <v>191</v>
      </c>
      <c r="BZ30" s="1">
        <v>0.2</v>
      </c>
      <c r="CA30" s="1">
        <v>0.2</v>
      </c>
      <c r="CB30" s="1">
        <v>0.3</v>
      </c>
      <c r="CC30" s="1">
        <v>0.2</v>
      </c>
      <c r="CD30" s="1">
        <v>0.2</v>
      </c>
      <c r="CE30" s="1">
        <v>0.2</v>
      </c>
      <c r="CF30" s="1">
        <v>0.2</v>
      </c>
      <c r="CG30" s="1">
        <v>0.2</v>
      </c>
      <c r="CH30" s="1">
        <v>0.3</v>
      </c>
      <c r="CI30" s="1">
        <v>0.4</v>
      </c>
      <c r="CJ30" s="1">
        <v>0.3</v>
      </c>
      <c r="CK30" s="1">
        <v>0.3</v>
      </c>
      <c r="CL30" s="1">
        <v>0.3</v>
      </c>
      <c r="CM30" s="1">
        <v>0.3</v>
      </c>
      <c r="CN30" s="1">
        <v>0.3</v>
      </c>
      <c r="CO30" s="1">
        <v>0.2</v>
      </c>
      <c r="CP30" s="1">
        <v>0.3</v>
      </c>
      <c r="CQ30" s="1">
        <v>0.2</v>
      </c>
      <c r="CR30" s="1">
        <v>0.2</v>
      </c>
      <c r="CS30" s="1">
        <v>0.3</v>
      </c>
      <c r="CT30" s="1">
        <v>0.2</v>
      </c>
      <c r="CU30" s="17">
        <f t="shared" ref="CU30:CU37" si="3">AVERAGE(BZ30:CT30)</f>
        <v>0.252380952380952</v>
      </c>
      <c r="CW30" s="1"/>
      <c r="CX30" s="14" t="s">
        <v>191</v>
      </c>
      <c r="CY30" s="1">
        <v>10.3</v>
      </c>
      <c r="CZ30" s="1">
        <v>11.3</v>
      </c>
      <c r="DA30" s="1">
        <v>12.5</v>
      </c>
      <c r="DB30" s="1">
        <v>12.5</v>
      </c>
      <c r="DC30" s="1">
        <v>12.8</v>
      </c>
      <c r="DD30" s="1">
        <v>11.2</v>
      </c>
      <c r="DE30" s="1">
        <v>10.8</v>
      </c>
      <c r="DF30" s="1">
        <v>9.2</v>
      </c>
      <c r="DG30" s="1">
        <v>9.1</v>
      </c>
      <c r="DH30" s="1">
        <v>9.5</v>
      </c>
      <c r="DI30" s="1">
        <v>3.5</v>
      </c>
      <c r="DJ30" s="1">
        <v>4.1</v>
      </c>
      <c r="DK30" s="1">
        <v>5.2</v>
      </c>
      <c r="DL30" s="1">
        <v>4.3</v>
      </c>
      <c r="DM30" s="1">
        <v>4.2</v>
      </c>
      <c r="DN30" s="1">
        <v>4.6</v>
      </c>
      <c r="DO30" s="1">
        <v>3.6</v>
      </c>
      <c r="DP30" s="1">
        <v>4.4</v>
      </c>
      <c r="DQ30" s="1">
        <v>4.2</v>
      </c>
      <c r="DR30" s="1">
        <v>3.4</v>
      </c>
      <c r="DS30" s="1">
        <v>3.5</v>
      </c>
      <c r="DT30" s="17">
        <f t="shared" ref="DT30:DT37" si="4">AVERAGE(CY30:DS30)</f>
        <v>7.34285714285714</v>
      </c>
      <c r="DV30" s="1"/>
      <c r="DW30" s="14" t="s">
        <v>191</v>
      </c>
      <c r="DX30" s="1">
        <v>10.4</v>
      </c>
      <c r="DY30" s="1">
        <v>9.4</v>
      </c>
      <c r="DZ30" s="1">
        <v>11.2</v>
      </c>
      <c r="EA30" s="1">
        <v>9.3</v>
      </c>
      <c r="EB30" s="1">
        <v>9.1</v>
      </c>
      <c r="EC30" s="1">
        <v>8.4</v>
      </c>
      <c r="ED30" s="1">
        <v>7.5</v>
      </c>
      <c r="EE30" s="1">
        <v>9.3</v>
      </c>
      <c r="EF30" s="1">
        <v>9.8</v>
      </c>
      <c r="EG30" s="1">
        <v>11</v>
      </c>
      <c r="EH30" s="1">
        <v>7.3</v>
      </c>
      <c r="EI30" s="1">
        <v>6.6</v>
      </c>
      <c r="EJ30" s="1">
        <v>6.3</v>
      </c>
      <c r="EK30" s="1">
        <v>6.4</v>
      </c>
      <c r="EL30" s="1">
        <v>6</v>
      </c>
      <c r="EM30" s="1">
        <v>6.4</v>
      </c>
      <c r="EN30" s="1">
        <v>7</v>
      </c>
      <c r="EO30" s="1">
        <v>7.3</v>
      </c>
      <c r="EP30" s="1">
        <v>7.8</v>
      </c>
      <c r="EQ30" s="1">
        <v>8.1</v>
      </c>
      <c r="ER30" s="1">
        <v>8.9</v>
      </c>
      <c r="ES30" s="17">
        <f t="shared" ref="ES30:ES37" si="5">AVERAGE(DX30:ER30)</f>
        <v>8.26190476190476</v>
      </c>
      <c r="EU30" s="1"/>
      <c r="EV30" s="14" t="s">
        <v>191</v>
      </c>
      <c r="EW30" s="1">
        <v>25</v>
      </c>
      <c r="EX30" s="1">
        <v>21.3</v>
      </c>
      <c r="EY30" s="1">
        <v>4.6</v>
      </c>
      <c r="EZ30" s="1">
        <v>4.5</v>
      </c>
      <c r="FA30" s="1">
        <v>4.5</v>
      </c>
      <c r="FB30" s="1">
        <v>5.8</v>
      </c>
      <c r="FC30" s="1">
        <v>5.5</v>
      </c>
      <c r="FD30" s="1">
        <v>4.7</v>
      </c>
      <c r="FE30" s="1">
        <v>4.4</v>
      </c>
      <c r="FF30" s="1">
        <v>4.6</v>
      </c>
      <c r="FG30" s="1">
        <v>29.9</v>
      </c>
      <c r="FH30" s="1">
        <v>27.3</v>
      </c>
      <c r="FI30" s="1">
        <v>35.2</v>
      </c>
      <c r="FJ30" s="1">
        <v>33.4</v>
      </c>
      <c r="FK30" s="1">
        <v>32.6</v>
      </c>
      <c r="FL30" s="1">
        <v>30.2</v>
      </c>
      <c r="FM30" s="1">
        <v>36.4</v>
      </c>
      <c r="FN30" s="1">
        <v>36.1</v>
      </c>
      <c r="FO30" s="1">
        <v>35.6</v>
      </c>
      <c r="FP30" s="1">
        <v>35.6</v>
      </c>
      <c r="FQ30" s="1">
        <v>35</v>
      </c>
      <c r="FR30" s="17">
        <f t="shared" ref="FR30:FR37" si="6">AVERAGE(EW30:FQ30)</f>
        <v>21.5333333333333</v>
      </c>
    </row>
    <row r="31" ht="14.5" spans="1:174">
      <c r="A31" s="1"/>
      <c r="B31" s="14" t="s">
        <v>192</v>
      </c>
      <c r="C31" s="1">
        <v>11.9</v>
      </c>
      <c r="D31" s="1">
        <v>15.5</v>
      </c>
      <c r="E31" s="1">
        <v>15</v>
      </c>
      <c r="F31" s="1">
        <v>16</v>
      </c>
      <c r="G31" s="1">
        <v>14</v>
      </c>
      <c r="H31" s="1">
        <v>14</v>
      </c>
      <c r="I31" s="1">
        <v>15.3</v>
      </c>
      <c r="J31" s="1">
        <v>14.9</v>
      </c>
      <c r="K31" s="1">
        <v>15.9</v>
      </c>
      <c r="L31" s="1">
        <v>16.2</v>
      </c>
      <c r="M31" s="1">
        <v>14.8</v>
      </c>
      <c r="N31" s="1">
        <v>15.6</v>
      </c>
      <c r="O31" s="1">
        <v>16.4</v>
      </c>
      <c r="P31" s="1">
        <v>18.1</v>
      </c>
      <c r="Q31" s="1">
        <v>10.6</v>
      </c>
      <c r="R31" s="1">
        <v>14.9</v>
      </c>
      <c r="S31" s="1">
        <v>16</v>
      </c>
      <c r="T31" s="1">
        <v>15.1</v>
      </c>
      <c r="U31" s="1">
        <v>14.3</v>
      </c>
      <c r="V31" s="1">
        <v>13.7</v>
      </c>
      <c r="W31" s="1">
        <v>11.1</v>
      </c>
      <c r="X31" s="17">
        <f t="shared" si="0"/>
        <v>14.7285714285714</v>
      </c>
      <c r="Z31" s="1"/>
      <c r="AA31" s="14" t="s">
        <v>192</v>
      </c>
      <c r="AB31" s="1">
        <v>13.7</v>
      </c>
      <c r="AC31" s="1">
        <v>20.2</v>
      </c>
      <c r="AD31" s="1">
        <v>20.6</v>
      </c>
      <c r="AE31" s="1">
        <v>20.2</v>
      </c>
      <c r="AF31" s="1">
        <v>20.6</v>
      </c>
      <c r="AG31" s="1">
        <v>24</v>
      </c>
      <c r="AH31" s="1">
        <v>22.6</v>
      </c>
      <c r="AI31" s="1">
        <v>23.8</v>
      </c>
      <c r="AJ31" s="1">
        <v>23.3</v>
      </c>
      <c r="AK31" s="1">
        <v>20.6</v>
      </c>
      <c r="AL31" s="1">
        <v>19.3</v>
      </c>
      <c r="AM31" s="1">
        <v>17.6</v>
      </c>
      <c r="AN31" s="1">
        <v>16.1</v>
      </c>
      <c r="AO31" s="1">
        <v>18.5</v>
      </c>
      <c r="AP31" s="1">
        <v>17.5</v>
      </c>
      <c r="AQ31" s="1">
        <v>12.2</v>
      </c>
      <c r="AR31" s="1">
        <v>13.9</v>
      </c>
      <c r="AS31" s="1">
        <v>14.1</v>
      </c>
      <c r="AT31" s="1">
        <v>13.1</v>
      </c>
      <c r="AU31" s="1">
        <v>12.8</v>
      </c>
      <c r="AV31" s="1">
        <v>13.4</v>
      </c>
      <c r="AW31" s="17">
        <f t="shared" si="1"/>
        <v>18.0047619047619</v>
      </c>
      <c r="AY31" s="1"/>
      <c r="AZ31" s="14" t="s">
        <v>192</v>
      </c>
      <c r="BA31" s="1">
        <v>21.4</v>
      </c>
      <c r="BB31" s="1">
        <v>27.1</v>
      </c>
      <c r="BC31" s="1">
        <v>30.8</v>
      </c>
      <c r="BD31" s="1">
        <v>28.1</v>
      </c>
      <c r="BE31" s="1">
        <v>25.7</v>
      </c>
      <c r="BF31" s="1">
        <v>25.8</v>
      </c>
      <c r="BG31" s="1">
        <v>25.1</v>
      </c>
      <c r="BH31" s="1">
        <v>17.8</v>
      </c>
      <c r="BI31" s="1">
        <v>17.4</v>
      </c>
      <c r="BJ31" s="1">
        <v>19.1</v>
      </c>
      <c r="BK31" s="1">
        <v>25.1</v>
      </c>
      <c r="BL31" s="1">
        <v>18.5</v>
      </c>
      <c r="BM31" s="1">
        <v>15</v>
      </c>
      <c r="BN31" s="1">
        <v>15.6</v>
      </c>
      <c r="BO31" s="1">
        <v>14.4</v>
      </c>
      <c r="BP31" s="1">
        <v>14.3</v>
      </c>
      <c r="BQ31" s="1">
        <v>14.4</v>
      </c>
      <c r="BR31" s="1">
        <v>14.2</v>
      </c>
      <c r="BS31" s="1">
        <v>13.4</v>
      </c>
      <c r="BT31" s="1">
        <v>12.9</v>
      </c>
      <c r="BU31" s="1">
        <v>12.6</v>
      </c>
      <c r="BV31" s="17">
        <f t="shared" si="2"/>
        <v>19.4619047619048</v>
      </c>
      <c r="BX31" s="1"/>
      <c r="BY31" s="14" t="s">
        <v>192</v>
      </c>
      <c r="BZ31" s="1">
        <v>22.1</v>
      </c>
      <c r="CA31" s="1">
        <v>23.3</v>
      </c>
      <c r="CB31" s="1">
        <v>21.2</v>
      </c>
      <c r="CC31" s="1">
        <v>22.2</v>
      </c>
      <c r="CD31" s="1">
        <v>24.1</v>
      </c>
      <c r="CE31" s="1">
        <v>23.8</v>
      </c>
      <c r="CF31" s="1">
        <v>26.4</v>
      </c>
      <c r="CG31" s="1">
        <v>27.7</v>
      </c>
      <c r="CH31" s="1">
        <v>25.5</v>
      </c>
      <c r="CI31" s="1">
        <v>32.3</v>
      </c>
      <c r="CJ31" s="1">
        <v>36.3</v>
      </c>
      <c r="CK31" s="1">
        <v>33.2</v>
      </c>
      <c r="CL31" s="1">
        <v>32.1</v>
      </c>
      <c r="CM31" s="1">
        <v>33.4</v>
      </c>
      <c r="CN31" s="1">
        <v>30.1</v>
      </c>
      <c r="CO31" s="1">
        <v>31.5</v>
      </c>
      <c r="CP31" s="1">
        <v>28.9</v>
      </c>
      <c r="CQ31" s="1">
        <v>25.2</v>
      </c>
      <c r="CR31" s="1">
        <v>24</v>
      </c>
      <c r="CS31" s="1">
        <v>22.5</v>
      </c>
      <c r="CT31" s="1">
        <v>21.1</v>
      </c>
      <c r="CU31" s="17">
        <f t="shared" si="3"/>
        <v>26.9952380952381</v>
      </c>
      <c r="CW31" s="1"/>
      <c r="CX31" s="14" t="s">
        <v>192</v>
      </c>
      <c r="CY31" s="1">
        <v>21.2</v>
      </c>
      <c r="CZ31" s="1">
        <v>21.7</v>
      </c>
      <c r="DA31" s="1">
        <v>20.4</v>
      </c>
      <c r="DB31" s="1">
        <v>18.7</v>
      </c>
      <c r="DC31" s="1">
        <v>18.3</v>
      </c>
      <c r="DD31" s="1">
        <v>16.5</v>
      </c>
      <c r="DE31" s="1">
        <v>19.3</v>
      </c>
      <c r="DF31" s="1">
        <v>19.2</v>
      </c>
      <c r="DG31" s="1">
        <v>21.6</v>
      </c>
      <c r="DH31" s="1">
        <v>22.6</v>
      </c>
      <c r="DI31" s="1">
        <v>24.1</v>
      </c>
      <c r="DJ31" s="1">
        <v>22.4</v>
      </c>
      <c r="DK31" s="1">
        <v>25.9</v>
      </c>
      <c r="DL31" s="1">
        <v>25.1</v>
      </c>
      <c r="DM31" s="1">
        <v>19.3</v>
      </c>
      <c r="DN31" s="1">
        <v>23</v>
      </c>
      <c r="DO31" s="1">
        <v>23</v>
      </c>
      <c r="DP31" s="1">
        <v>20.7</v>
      </c>
      <c r="DQ31" s="1">
        <v>19.9</v>
      </c>
      <c r="DR31" s="1">
        <v>20.1</v>
      </c>
      <c r="DS31" s="1">
        <v>17.2</v>
      </c>
      <c r="DT31" s="17">
        <f t="shared" si="4"/>
        <v>20.9619047619048</v>
      </c>
      <c r="DV31" s="1"/>
      <c r="DW31" s="14" t="s">
        <v>192</v>
      </c>
      <c r="DX31" s="1">
        <v>21.1</v>
      </c>
      <c r="DY31" s="1">
        <v>21.5</v>
      </c>
      <c r="DZ31" s="1">
        <v>28.1</v>
      </c>
      <c r="EA31" s="1">
        <v>29.2</v>
      </c>
      <c r="EB31" s="1">
        <v>26</v>
      </c>
      <c r="EC31" s="1">
        <v>26.4</v>
      </c>
      <c r="ED31" s="1">
        <v>25.5</v>
      </c>
      <c r="EE31" s="1">
        <v>22.2</v>
      </c>
      <c r="EF31" s="1">
        <v>21.7</v>
      </c>
      <c r="EG31" s="1">
        <v>22.9</v>
      </c>
      <c r="EH31" s="1">
        <v>27</v>
      </c>
      <c r="EI31" s="1">
        <v>29.2</v>
      </c>
      <c r="EJ31" s="1">
        <v>29.3</v>
      </c>
      <c r="EK31" s="1">
        <v>29</v>
      </c>
      <c r="EL31" s="1">
        <v>26.6</v>
      </c>
      <c r="EM31" s="1">
        <v>23.6</v>
      </c>
      <c r="EN31" s="1">
        <v>27.7</v>
      </c>
      <c r="EO31" s="1">
        <v>24.1</v>
      </c>
      <c r="EP31" s="1">
        <v>23.4</v>
      </c>
      <c r="EQ31" s="1">
        <v>22.9</v>
      </c>
      <c r="ER31" s="1">
        <v>22</v>
      </c>
      <c r="ES31" s="17">
        <f t="shared" si="5"/>
        <v>25.2095238095238</v>
      </c>
      <c r="EU31" s="1"/>
      <c r="EV31" s="14" t="s">
        <v>192</v>
      </c>
      <c r="EW31" s="1">
        <v>15.6</v>
      </c>
      <c r="EX31" s="1">
        <v>17</v>
      </c>
      <c r="EY31" s="1">
        <v>26.2</v>
      </c>
      <c r="EZ31" s="1">
        <v>27.7</v>
      </c>
      <c r="FA31" s="1">
        <v>28.6</v>
      </c>
      <c r="FB31" s="1">
        <v>31</v>
      </c>
      <c r="FC31" s="1">
        <v>28.7</v>
      </c>
      <c r="FD31" s="1">
        <v>25.1</v>
      </c>
      <c r="FE31" s="1">
        <v>25.1</v>
      </c>
      <c r="FF31" s="1">
        <v>26.8</v>
      </c>
      <c r="FG31" s="1">
        <v>20.6</v>
      </c>
      <c r="FH31" s="1">
        <v>18.8</v>
      </c>
      <c r="FI31" s="1">
        <v>15.3</v>
      </c>
      <c r="FJ31" s="1">
        <v>15.3</v>
      </c>
      <c r="FK31" s="1">
        <v>12.3</v>
      </c>
      <c r="FL31" s="1">
        <v>11.3</v>
      </c>
      <c r="FM31" s="1">
        <v>11.9</v>
      </c>
      <c r="FN31" s="1">
        <v>10.4</v>
      </c>
      <c r="FO31" s="1">
        <v>9.5</v>
      </c>
      <c r="FP31" s="1">
        <v>9.1</v>
      </c>
      <c r="FQ31" s="1">
        <v>10.2</v>
      </c>
      <c r="FR31" s="17">
        <f t="shared" si="6"/>
        <v>18.8809523809524</v>
      </c>
    </row>
    <row r="32" ht="14.5" spans="1:174">
      <c r="A32" s="1"/>
      <c r="B32" s="14" t="s">
        <v>193</v>
      </c>
      <c r="C32" s="1">
        <v>23.4</v>
      </c>
      <c r="D32" s="1">
        <v>40.3</v>
      </c>
      <c r="E32" s="1">
        <v>38.9</v>
      </c>
      <c r="F32" s="1">
        <v>36</v>
      </c>
      <c r="G32" s="1">
        <v>44.7</v>
      </c>
      <c r="H32" s="1">
        <v>44.1</v>
      </c>
      <c r="I32" s="1">
        <v>45.3</v>
      </c>
      <c r="J32" s="1">
        <v>44.6</v>
      </c>
      <c r="K32" s="1">
        <v>42.6</v>
      </c>
      <c r="L32" s="1">
        <v>39.9</v>
      </c>
      <c r="M32" s="1">
        <v>44.2</v>
      </c>
      <c r="N32" s="1">
        <v>42.7</v>
      </c>
      <c r="O32" s="1">
        <v>42.9</v>
      </c>
      <c r="P32" s="1">
        <v>43.9</v>
      </c>
      <c r="Q32" s="1">
        <v>33.8</v>
      </c>
      <c r="R32" s="1">
        <v>37.8</v>
      </c>
      <c r="S32" s="1">
        <v>37.7</v>
      </c>
      <c r="T32" s="1">
        <v>38.7</v>
      </c>
      <c r="U32" s="1">
        <v>38.7</v>
      </c>
      <c r="V32" s="1">
        <v>37.4</v>
      </c>
      <c r="W32" s="1">
        <v>45.3</v>
      </c>
      <c r="X32" s="17">
        <f t="shared" si="0"/>
        <v>40.1380952380952</v>
      </c>
      <c r="Z32" s="1"/>
      <c r="AA32" s="14" t="s">
        <v>193</v>
      </c>
      <c r="AB32" s="1">
        <v>36.7</v>
      </c>
      <c r="AC32" s="1">
        <v>36.3</v>
      </c>
      <c r="AD32" s="1">
        <v>37.2</v>
      </c>
      <c r="AE32" s="1">
        <v>43.9</v>
      </c>
      <c r="AF32" s="1">
        <v>40.9</v>
      </c>
      <c r="AG32" s="1">
        <v>39</v>
      </c>
      <c r="AH32" s="1">
        <v>41.6</v>
      </c>
      <c r="AI32" s="1">
        <v>38.3</v>
      </c>
      <c r="AJ32" s="1">
        <v>41.7</v>
      </c>
      <c r="AK32" s="1">
        <v>39.9</v>
      </c>
      <c r="AL32" s="1">
        <v>44.6</v>
      </c>
      <c r="AM32" s="1">
        <v>49.3</v>
      </c>
      <c r="AN32" s="1">
        <v>46.8</v>
      </c>
      <c r="AO32" s="1">
        <v>44.9</v>
      </c>
      <c r="AP32" s="1">
        <v>44.7</v>
      </c>
      <c r="AQ32" s="1">
        <v>48.5</v>
      </c>
      <c r="AR32" s="1">
        <v>46.3</v>
      </c>
      <c r="AS32" s="1">
        <v>47.5</v>
      </c>
      <c r="AT32" s="1">
        <v>46.5</v>
      </c>
      <c r="AU32" s="1">
        <v>46.4</v>
      </c>
      <c r="AV32" s="1">
        <v>48.1</v>
      </c>
      <c r="AW32" s="17">
        <f t="shared" si="1"/>
        <v>43.2904761904762</v>
      </c>
      <c r="AY32" s="1"/>
      <c r="AZ32" s="14" t="s">
        <v>193</v>
      </c>
      <c r="BA32" s="1">
        <v>33.7</v>
      </c>
      <c r="BB32" s="1">
        <v>30.9</v>
      </c>
      <c r="BC32" s="1">
        <v>26</v>
      </c>
      <c r="BD32" s="1">
        <v>23.6</v>
      </c>
      <c r="BE32" s="1">
        <v>25.1</v>
      </c>
      <c r="BF32" s="1">
        <v>25.4</v>
      </c>
      <c r="BG32" s="1">
        <v>27.5</v>
      </c>
      <c r="BH32" s="1">
        <v>25.1</v>
      </c>
      <c r="BI32" s="1">
        <v>26.2</v>
      </c>
      <c r="BJ32" s="1">
        <v>21.3</v>
      </c>
      <c r="BK32" s="1">
        <v>25.5</v>
      </c>
      <c r="BL32" s="1">
        <v>21.7</v>
      </c>
      <c r="BM32" s="1">
        <v>20.6</v>
      </c>
      <c r="BN32" s="1">
        <v>23.6</v>
      </c>
      <c r="BO32" s="1">
        <v>22.3</v>
      </c>
      <c r="BP32" s="1">
        <v>25.4</v>
      </c>
      <c r="BQ32" s="1">
        <v>24.5</v>
      </c>
      <c r="BR32" s="1">
        <v>28.8</v>
      </c>
      <c r="BS32" s="1">
        <v>30</v>
      </c>
      <c r="BT32" s="1">
        <v>26.2</v>
      </c>
      <c r="BU32" s="1">
        <v>26.2</v>
      </c>
      <c r="BV32" s="17">
        <f t="shared" si="2"/>
        <v>25.6952380952381</v>
      </c>
      <c r="BX32" s="1"/>
      <c r="BY32" s="14" t="s">
        <v>193</v>
      </c>
      <c r="BZ32" s="1">
        <v>50.6</v>
      </c>
      <c r="CA32" s="1">
        <v>50.5</v>
      </c>
      <c r="CB32" s="1">
        <v>49.8</v>
      </c>
      <c r="CC32" s="1">
        <v>49.4</v>
      </c>
      <c r="CD32" s="1">
        <v>49.2</v>
      </c>
      <c r="CE32" s="1">
        <v>49.6</v>
      </c>
      <c r="CF32" s="1">
        <v>47.6</v>
      </c>
      <c r="CG32" s="1">
        <v>57.9</v>
      </c>
      <c r="CH32" s="1">
        <v>60.2</v>
      </c>
      <c r="CI32" s="1">
        <v>45.9</v>
      </c>
      <c r="CJ32" s="1">
        <v>44.3</v>
      </c>
      <c r="CK32" s="1">
        <v>51.3</v>
      </c>
      <c r="CL32" s="1">
        <v>53.6</v>
      </c>
      <c r="CM32" s="1">
        <v>50.9</v>
      </c>
      <c r="CN32" s="1">
        <v>55</v>
      </c>
      <c r="CO32" s="1">
        <v>54.6</v>
      </c>
      <c r="CP32" s="1">
        <v>57.2</v>
      </c>
      <c r="CQ32" s="1">
        <v>61.1</v>
      </c>
      <c r="CR32" s="1">
        <v>61.8</v>
      </c>
      <c r="CS32" s="1">
        <v>61.8</v>
      </c>
      <c r="CT32" s="1">
        <v>62.8</v>
      </c>
      <c r="CU32" s="17">
        <f t="shared" si="3"/>
        <v>53.5761904761905</v>
      </c>
      <c r="CW32" s="1"/>
      <c r="CX32" s="14" t="s">
        <v>193</v>
      </c>
      <c r="CY32" s="1">
        <v>58.2</v>
      </c>
      <c r="CZ32" s="1">
        <v>54.3</v>
      </c>
      <c r="DA32" s="1">
        <v>53.9</v>
      </c>
      <c r="DB32" s="1">
        <v>55.1</v>
      </c>
      <c r="DC32" s="1">
        <v>56.5</v>
      </c>
      <c r="DD32" s="1">
        <v>61.2</v>
      </c>
      <c r="DE32" s="1">
        <v>59.1</v>
      </c>
      <c r="DF32" s="1">
        <v>61.9</v>
      </c>
      <c r="DG32" s="1">
        <v>59.7</v>
      </c>
      <c r="DH32" s="1">
        <v>58</v>
      </c>
      <c r="DI32" s="1">
        <v>62.6</v>
      </c>
      <c r="DJ32" s="1">
        <v>64.5</v>
      </c>
      <c r="DK32" s="1">
        <v>61.3</v>
      </c>
      <c r="DL32" s="1">
        <v>62.5</v>
      </c>
      <c r="DM32" s="1">
        <v>69.4</v>
      </c>
      <c r="DN32" s="1">
        <v>66.2</v>
      </c>
      <c r="DO32" s="1">
        <v>67.4</v>
      </c>
      <c r="DP32" s="1">
        <v>68.4</v>
      </c>
      <c r="DQ32" s="1">
        <v>69.5</v>
      </c>
      <c r="DR32" s="1">
        <v>69.9</v>
      </c>
      <c r="DS32" s="1">
        <v>72.8</v>
      </c>
      <c r="DT32" s="17">
        <f t="shared" si="4"/>
        <v>62.4952380952381</v>
      </c>
      <c r="DV32" s="1"/>
      <c r="DW32" s="14" t="s">
        <v>193</v>
      </c>
      <c r="DX32" s="1">
        <v>56.7</v>
      </c>
      <c r="DY32" s="1">
        <v>55.3</v>
      </c>
      <c r="DZ32" s="1">
        <v>45.2</v>
      </c>
      <c r="EA32" s="1">
        <v>47.4</v>
      </c>
      <c r="EB32" s="1">
        <v>49.6</v>
      </c>
      <c r="EC32" s="1">
        <v>49.6</v>
      </c>
      <c r="ED32" s="1">
        <v>52.5</v>
      </c>
      <c r="EE32" s="1">
        <v>55.3</v>
      </c>
      <c r="EF32" s="1">
        <v>56</v>
      </c>
      <c r="EG32" s="1">
        <v>47.8</v>
      </c>
      <c r="EH32" s="1">
        <v>50.6</v>
      </c>
      <c r="EI32" s="1">
        <v>50.5</v>
      </c>
      <c r="EJ32" s="1">
        <v>50.6</v>
      </c>
      <c r="EK32" s="1">
        <v>49.9</v>
      </c>
      <c r="EL32" s="1">
        <v>56.2</v>
      </c>
      <c r="EM32" s="1">
        <v>56.5</v>
      </c>
      <c r="EN32" s="1">
        <v>54.4</v>
      </c>
      <c r="EO32" s="1">
        <v>57.4</v>
      </c>
      <c r="EP32" s="1">
        <v>57</v>
      </c>
      <c r="EQ32" s="1">
        <v>56.3</v>
      </c>
      <c r="ER32" s="1">
        <v>54.3</v>
      </c>
      <c r="ES32" s="17">
        <f t="shared" si="5"/>
        <v>52.8142857142857</v>
      </c>
      <c r="EU32" s="1"/>
      <c r="EV32" s="14" t="s">
        <v>193</v>
      </c>
      <c r="EW32" s="1">
        <v>40</v>
      </c>
      <c r="EX32" s="1">
        <v>41</v>
      </c>
      <c r="EY32" s="1">
        <v>49.5</v>
      </c>
      <c r="EZ32" s="1">
        <v>51.8</v>
      </c>
      <c r="FA32" s="1">
        <v>53.2</v>
      </c>
      <c r="FB32" s="1">
        <v>48.8</v>
      </c>
      <c r="FC32" s="1">
        <v>53.3</v>
      </c>
      <c r="FD32" s="1">
        <v>57</v>
      </c>
      <c r="FE32" s="1">
        <v>52</v>
      </c>
      <c r="FF32" s="1">
        <v>44.6</v>
      </c>
      <c r="FG32" s="1">
        <v>34.2</v>
      </c>
      <c r="FH32" s="1">
        <v>39.2</v>
      </c>
      <c r="FI32" s="1">
        <v>34.6</v>
      </c>
      <c r="FJ32" s="1">
        <v>36</v>
      </c>
      <c r="FK32" s="1">
        <v>40.2</v>
      </c>
      <c r="FL32" s="1">
        <v>45.2</v>
      </c>
      <c r="FM32" s="1">
        <v>40.5</v>
      </c>
      <c r="FN32" s="1">
        <v>41.5</v>
      </c>
      <c r="FO32" s="1">
        <v>44</v>
      </c>
      <c r="FP32" s="1">
        <v>43.8</v>
      </c>
      <c r="FQ32" s="1">
        <v>43</v>
      </c>
      <c r="FR32" s="17">
        <f t="shared" si="6"/>
        <v>44.4476190476191</v>
      </c>
    </row>
    <row r="33" ht="14.5" spans="1:174">
      <c r="A33" s="1"/>
      <c r="B33" s="14" t="s">
        <v>194</v>
      </c>
      <c r="C33" s="1">
        <v>46.4</v>
      </c>
      <c r="D33" s="1">
        <v>25.2</v>
      </c>
      <c r="E33" s="1">
        <v>22.6</v>
      </c>
      <c r="F33" s="1">
        <v>21</v>
      </c>
      <c r="G33" s="1">
        <v>17.8</v>
      </c>
      <c r="H33" s="1">
        <v>16.9</v>
      </c>
      <c r="I33" s="1">
        <v>14.1</v>
      </c>
      <c r="J33" s="1">
        <v>16</v>
      </c>
      <c r="K33" s="1">
        <v>17</v>
      </c>
      <c r="L33" s="1">
        <v>12.8</v>
      </c>
      <c r="M33" s="1">
        <v>12.7</v>
      </c>
      <c r="N33" s="1">
        <v>15.5</v>
      </c>
      <c r="O33" s="1">
        <v>12.4</v>
      </c>
      <c r="P33" s="1">
        <v>10.1</v>
      </c>
      <c r="Q33" s="1">
        <v>15.7</v>
      </c>
      <c r="R33" s="1">
        <v>14</v>
      </c>
      <c r="S33" s="1">
        <v>15</v>
      </c>
      <c r="T33" s="1">
        <v>15.8</v>
      </c>
      <c r="U33" s="1">
        <v>16.1</v>
      </c>
      <c r="V33" s="1">
        <v>15.2</v>
      </c>
      <c r="W33" s="1">
        <v>13.2</v>
      </c>
      <c r="X33" s="17">
        <f t="shared" si="0"/>
        <v>17.4047619047619</v>
      </c>
      <c r="Z33" s="1"/>
      <c r="AA33" s="14" t="s">
        <v>194</v>
      </c>
      <c r="AB33" s="1">
        <v>4.9</v>
      </c>
      <c r="AC33" s="1">
        <v>1.9</v>
      </c>
      <c r="AD33" s="1">
        <v>1.9</v>
      </c>
      <c r="AE33" s="1">
        <v>2</v>
      </c>
      <c r="AF33" s="1">
        <v>2</v>
      </c>
      <c r="AG33" s="1">
        <v>1.1</v>
      </c>
      <c r="AH33" s="1">
        <v>1.5</v>
      </c>
      <c r="AI33" s="1">
        <v>2</v>
      </c>
      <c r="AJ33" s="1">
        <v>1.7</v>
      </c>
      <c r="AK33" s="1">
        <v>1.6</v>
      </c>
      <c r="AL33" s="1">
        <v>1.3</v>
      </c>
      <c r="AM33" s="1">
        <v>1.8</v>
      </c>
      <c r="AN33" s="1">
        <v>1</v>
      </c>
      <c r="AO33" s="1">
        <v>1</v>
      </c>
      <c r="AP33" s="1">
        <v>1.3</v>
      </c>
      <c r="AQ33" s="1">
        <v>0.9</v>
      </c>
      <c r="AR33" s="1">
        <v>1.1</v>
      </c>
      <c r="AS33" s="1">
        <v>0.9</v>
      </c>
      <c r="AT33" s="1">
        <v>0.8</v>
      </c>
      <c r="AU33" s="1">
        <v>0.7</v>
      </c>
      <c r="AV33" s="1">
        <v>0.5</v>
      </c>
      <c r="AW33" s="17">
        <f t="shared" si="1"/>
        <v>1.51904761904762</v>
      </c>
      <c r="AY33" s="1"/>
      <c r="AZ33" s="14" t="s">
        <v>194</v>
      </c>
      <c r="BA33" s="1">
        <v>4.2</v>
      </c>
      <c r="BB33" s="1">
        <v>1.9</v>
      </c>
      <c r="BC33" s="1">
        <v>2.2</v>
      </c>
      <c r="BD33" s="1">
        <v>3</v>
      </c>
      <c r="BE33" s="1">
        <v>3.9</v>
      </c>
      <c r="BF33" s="1">
        <v>3.7</v>
      </c>
      <c r="BG33" s="1">
        <v>3.5</v>
      </c>
      <c r="BH33" s="1">
        <v>4</v>
      </c>
      <c r="BI33" s="1">
        <v>3.9</v>
      </c>
      <c r="BJ33" s="1">
        <v>1.7</v>
      </c>
      <c r="BK33" s="1">
        <v>1.5</v>
      </c>
      <c r="BL33" s="1">
        <v>1.7</v>
      </c>
      <c r="BM33" s="1">
        <v>1.8</v>
      </c>
      <c r="BN33" s="1">
        <v>1.7</v>
      </c>
      <c r="BO33" s="1">
        <v>2.1</v>
      </c>
      <c r="BP33" s="1">
        <v>2.2</v>
      </c>
      <c r="BQ33" s="1">
        <v>2.9</v>
      </c>
      <c r="BR33" s="1">
        <v>2.8</v>
      </c>
      <c r="BS33" s="1">
        <v>2.7</v>
      </c>
      <c r="BT33" s="1">
        <v>2.5</v>
      </c>
      <c r="BU33" s="1">
        <v>2.1</v>
      </c>
      <c r="BV33" s="17">
        <f t="shared" si="2"/>
        <v>2.66666666666667</v>
      </c>
      <c r="BX33" s="1"/>
      <c r="BY33" s="14" t="s">
        <v>194</v>
      </c>
      <c r="BZ33" s="1">
        <v>0.6</v>
      </c>
      <c r="CA33" s="1">
        <v>0.3</v>
      </c>
      <c r="CB33" s="1">
        <v>0.3</v>
      </c>
      <c r="CC33" s="1">
        <v>0.3</v>
      </c>
      <c r="CD33" s="1">
        <v>0.2</v>
      </c>
      <c r="CE33" s="1">
        <v>0.2</v>
      </c>
      <c r="CF33" s="1">
        <v>0.2</v>
      </c>
      <c r="CG33" s="1">
        <v>0.2</v>
      </c>
      <c r="CH33" s="1">
        <v>0.2</v>
      </c>
      <c r="CI33" s="1">
        <v>0.2</v>
      </c>
      <c r="CJ33" s="1">
        <v>0.1</v>
      </c>
      <c r="CK33" s="1">
        <v>0.1</v>
      </c>
      <c r="CL33" s="1">
        <v>0</v>
      </c>
      <c r="CM33" s="1">
        <v>0</v>
      </c>
      <c r="CN33" s="1">
        <v>0</v>
      </c>
      <c r="CO33" s="1">
        <v>0.1</v>
      </c>
      <c r="CP33" s="1">
        <v>0.1</v>
      </c>
      <c r="CQ33" s="1">
        <v>0.1</v>
      </c>
      <c r="CR33" s="1">
        <v>0.1</v>
      </c>
      <c r="CS33" s="1">
        <v>0.1</v>
      </c>
      <c r="CT33" s="1">
        <v>0.1</v>
      </c>
      <c r="CU33" s="17">
        <f t="shared" si="3"/>
        <v>0.166666666666667</v>
      </c>
      <c r="CW33" s="1"/>
      <c r="CX33" s="14" t="s">
        <v>194</v>
      </c>
      <c r="CY33" s="1">
        <v>0.6</v>
      </c>
      <c r="CZ33" s="1">
        <v>0.6</v>
      </c>
      <c r="DA33" s="1">
        <v>0.6</v>
      </c>
      <c r="DB33" s="1">
        <v>0.4</v>
      </c>
      <c r="DC33" s="1">
        <v>0.2</v>
      </c>
      <c r="DD33" s="1">
        <v>0.2</v>
      </c>
      <c r="DE33" s="1">
        <v>0.2</v>
      </c>
      <c r="DF33" s="1">
        <v>0.1</v>
      </c>
      <c r="DG33" s="1">
        <v>0.1</v>
      </c>
      <c r="DH33" s="1">
        <v>0.1</v>
      </c>
      <c r="DI33" s="1">
        <v>0.1</v>
      </c>
      <c r="DJ33" s="1">
        <v>0.1</v>
      </c>
      <c r="DK33" s="1">
        <v>0</v>
      </c>
      <c r="DL33" s="1">
        <v>0.1</v>
      </c>
      <c r="DM33" s="1">
        <v>0</v>
      </c>
      <c r="DN33" s="1">
        <v>0</v>
      </c>
      <c r="DO33" s="1">
        <v>0</v>
      </c>
      <c r="DP33" s="1">
        <v>0</v>
      </c>
      <c r="DQ33" s="1">
        <v>0.1</v>
      </c>
      <c r="DR33" s="1">
        <v>0</v>
      </c>
      <c r="DS33" s="1">
        <v>0</v>
      </c>
      <c r="DT33" s="17">
        <f t="shared" si="4"/>
        <v>0.166666666666667</v>
      </c>
      <c r="DV33" s="1"/>
      <c r="DW33" s="14" t="s">
        <v>194</v>
      </c>
      <c r="DX33" s="1">
        <v>0.6</v>
      </c>
      <c r="DY33" s="1">
        <v>0.5</v>
      </c>
      <c r="DZ33" s="1">
        <v>0.5</v>
      </c>
      <c r="EA33" s="1">
        <v>0.4</v>
      </c>
      <c r="EB33" s="1">
        <v>0.4</v>
      </c>
      <c r="EC33" s="1">
        <v>0</v>
      </c>
      <c r="ED33" s="1">
        <v>0.3</v>
      </c>
      <c r="EE33" s="1">
        <v>0.1</v>
      </c>
      <c r="EF33" s="1">
        <v>0.1</v>
      </c>
      <c r="EG33" s="1">
        <v>0</v>
      </c>
      <c r="EH33" s="1">
        <v>0</v>
      </c>
      <c r="EI33" s="1">
        <v>0.1</v>
      </c>
      <c r="EJ33" s="1">
        <v>0</v>
      </c>
      <c r="EK33" s="1">
        <v>0.1</v>
      </c>
      <c r="EL33" s="1">
        <v>0</v>
      </c>
      <c r="EM33" s="1">
        <v>0</v>
      </c>
      <c r="EN33" s="1">
        <v>0</v>
      </c>
      <c r="EO33" s="1">
        <v>0</v>
      </c>
      <c r="EP33" s="1">
        <v>0</v>
      </c>
      <c r="EQ33" s="1">
        <v>0</v>
      </c>
      <c r="ER33" s="1">
        <v>0</v>
      </c>
      <c r="ES33" s="17">
        <f t="shared" si="5"/>
        <v>0.147619047619048</v>
      </c>
      <c r="EU33" s="1"/>
      <c r="EV33" s="14" t="s">
        <v>194</v>
      </c>
      <c r="EW33" s="1">
        <v>5.7</v>
      </c>
      <c r="EX33" s="1">
        <v>10.5</v>
      </c>
      <c r="EY33" s="1">
        <v>8.9</v>
      </c>
      <c r="EZ33" s="1">
        <v>5.9</v>
      </c>
      <c r="FA33" s="1">
        <v>2.5</v>
      </c>
      <c r="FB33" s="1">
        <v>1.2</v>
      </c>
      <c r="FC33" s="1">
        <v>1.7</v>
      </c>
      <c r="FD33" s="1">
        <v>1</v>
      </c>
      <c r="FE33" s="1">
        <v>0.4</v>
      </c>
      <c r="FF33" s="1">
        <v>0.3</v>
      </c>
      <c r="FG33" s="1">
        <v>0.3</v>
      </c>
      <c r="FH33" s="1">
        <v>0</v>
      </c>
      <c r="FI33" s="1">
        <v>0</v>
      </c>
      <c r="FJ33" s="1">
        <v>0</v>
      </c>
      <c r="FK33" s="1">
        <v>0</v>
      </c>
      <c r="FL33" s="1">
        <v>0</v>
      </c>
      <c r="FM33" s="1">
        <v>0</v>
      </c>
      <c r="FN33" s="1">
        <v>0</v>
      </c>
      <c r="FO33" s="1">
        <v>0</v>
      </c>
      <c r="FP33" s="1">
        <v>0</v>
      </c>
      <c r="FQ33" s="1">
        <v>0</v>
      </c>
      <c r="FR33" s="17">
        <f t="shared" si="6"/>
        <v>1.82857142857143</v>
      </c>
    </row>
    <row r="34" ht="14.5" spans="1:174">
      <c r="A34" s="1"/>
      <c r="B34" s="14" t="s">
        <v>195</v>
      </c>
      <c r="C34" s="1">
        <v>2.5</v>
      </c>
      <c r="D34" s="1">
        <v>0.2</v>
      </c>
      <c r="E34" s="1">
        <v>0.2</v>
      </c>
      <c r="F34" s="1">
        <v>0.3</v>
      </c>
      <c r="G34" s="1">
        <v>0.5</v>
      </c>
      <c r="H34" s="1">
        <v>0.3</v>
      </c>
      <c r="I34" s="1">
        <v>0.2</v>
      </c>
      <c r="J34" s="1">
        <v>0.3</v>
      </c>
      <c r="K34" s="1">
        <v>0.2</v>
      </c>
      <c r="L34" s="1">
        <v>0.3</v>
      </c>
      <c r="M34" s="1">
        <v>0.1</v>
      </c>
      <c r="N34" s="1">
        <v>0</v>
      </c>
      <c r="O34" s="1">
        <v>0</v>
      </c>
      <c r="P34" s="1">
        <v>0</v>
      </c>
      <c r="Q34" s="1">
        <v>0</v>
      </c>
      <c r="R34" s="1">
        <v>0</v>
      </c>
      <c r="S34" s="1">
        <v>0.1</v>
      </c>
      <c r="T34" s="1">
        <v>0</v>
      </c>
      <c r="U34" s="1">
        <v>0</v>
      </c>
      <c r="V34" s="1">
        <v>0</v>
      </c>
      <c r="W34" s="1">
        <v>0</v>
      </c>
      <c r="X34" s="17">
        <f t="shared" si="0"/>
        <v>0.247619047619048</v>
      </c>
      <c r="Z34" s="1"/>
      <c r="AA34" s="14" t="s">
        <v>195</v>
      </c>
      <c r="AB34" s="1">
        <v>0.2</v>
      </c>
      <c r="AC34" s="1">
        <v>0.1</v>
      </c>
      <c r="AD34" s="1">
        <v>0.1</v>
      </c>
      <c r="AE34" s="1">
        <v>0.2</v>
      </c>
      <c r="AF34" s="1">
        <v>0.2</v>
      </c>
      <c r="AG34" s="1">
        <v>0.1</v>
      </c>
      <c r="AH34" s="1">
        <v>0.1</v>
      </c>
      <c r="AI34" s="1">
        <v>0.1</v>
      </c>
      <c r="AJ34" s="1">
        <v>0.1</v>
      </c>
      <c r="AK34" s="1">
        <v>0</v>
      </c>
      <c r="AL34" s="1">
        <v>0</v>
      </c>
      <c r="AM34" s="1">
        <v>0</v>
      </c>
      <c r="AN34" s="1">
        <v>0</v>
      </c>
      <c r="AO34" s="1">
        <v>0</v>
      </c>
      <c r="AP34" s="1">
        <v>0</v>
      </c>
      <c r="AQ34" s="1">
        <v>0.3</v>
      </c>
      <c r="AR34" s="1">
        <v>0.3</v>
      </c>
      <c r="AS34" s="1">
        <v>0.3</v>
      </c>
      <c r="AT34" s="1">
        <v>0.3</v>
      </c>
      <c r="AU34" s="1">
        <v>0.3</v>
      </c>
      <c r="AV34" s="1">
        <v>0.3</v>
      </c>
      <c r="AW34" s="17">
        <f t="shared" si="1"/>
        <v>0.142857142857143</v>
      </c>
      <c r="AY34" s="1"/>
      <c r="AZ34" s="14" t="s">
        <v>195</v>
      </c>
      <c r="BA34" s="1">
        <v>0</v>
      </c>
      <c r="BB34" s="1">
        <v>0</v>
      </c>
      <c r="BC34" s="1">
        <v>0</v>
      </c>
      <c r="BD34" s="1">
        <v>0</v>
      </c>
      <c r="BE34" s="1">
        <v>0.1</v>
      </c>
      <c r="BF34" s="1">
        <v>0.1</v>
      </c>
      <c r="BG34" s="1">
        <v>0</v>
      </c>
      <c r="BH34" s="1">
        <v>0</v>
      </c>
      <c r="BI34" s="1">
        <v>0</v>
      </c>
      <c r="BJ34" s="1">
        <v>0</v>
      </c>
      <c r="BK34" s="1">
        <v>0</v>
      </c>
      <c r="BL34" s="1">
        <v>0</v>
      </c>
      <c r="BM34" s="1">
        <v>0</v>
      </c>
      <c r="BN34" s="1">
        <v>0</v>
      </c>
      <c r="BO34" s="1">
        <v>0</v>
      </c>
      <c r="BP34" s="1">
        <v>0.6</v>
      </c>
      <c r="BQ34" s="1">
        <v>0.7</v>
      </c>
      <c r="BR34" s="1">
        <v>0.7</v>
      </c>
      <c r="BS34" s="1">
        <v>0.7</v>
      </c>
      <c r="BT34" s="1">
        <v>0.7</v>
      </c>
      <c r="BU34" s="1">
        <v>0.6</v>
      </c>
      <c r="BV34" s="17">
        <f t="shared" si="2"/>
        <v>0.2</v>
      </c>
      <c r="BX34" s="1"/>
      <c r="BY34" s="14" t="s">
        <v>195</v>
      </c>
      <c r="BZ34" s="1">
        <v>0.1</v>
      </c>
      <c r="CA34" s="1">
        <v>0.1</v>
      </c>
      <c r="CB34" s="1">
        <v>0.2</v>
      </c>
      <c r="CC34" s="1">
        <v>0.2</v>
      </c>
      <c r="CD34" s="1">
        <v>0.2</v>
      </c>
      <c r="CE34" s="1">
        <v>0.1</v>
      </c>
      <c r="CF34" s="1">
        <v>0.1</v>
      </c>
      <c r="CG34" s="1">
        <v>0</v>
      </c>
      <c r="CH34" s="1">
        <v>0</v>
      </c>
      <c r="CI34" s="1">
        <v>0</v>
      </c>
      <c r="CJ34" s="1">
        <v>0</v>
      </c>
      <c r="CK34" s="1">
        <v>0</v>
      </c>
      <c r="CL34" s="1">
        <v>0</v>
      </c>
      <c r="CM34" s="1">
        <v>0</v>
      </c>
      <c r="CN34" s="1">
        <v>0</v>
      </c>
      <c r="CO34" s="1">
        <v>0</v>
      </c>
      <c r="CP34" s="1">
        <v>0</v>
      </c>
      <c r="CQ34" s="1">
        <v>0</v>
      </c>
      <c r="CR34" s="1">
        <v>0</v>
      </c>
      <c r="CS34" s="1">
        <v>0</v>
      </c>
      <c r="CT34" s="1">
        <v>0</v>
      </c>
      <c r="CU34" s="17">
        <f t="shared" si="3"/>
        <v>0.0476190476190476</v>
      </c>
      <c r="CW34" s="1"/>
      <c r="CX34" s="14" t="s">
        <v>195</v>
      </c>
      <c r="CY34" s="1">
        <v>0.1</v>
      </c>
      <c r="CZ34" s="1">
        <v>0.2</v>
      </c>
      <c r="DA34" s="1">
        <v>0.2</v>
      </c>
      <c r="DB34" s="1">
        <v>0.2</v>
      </c>
      <c r="DC34" s="1">
        <v>0.2</v>
      </c>
      <c r="DD34" s="1">
        <v>0.1</v>
      </c>
      <c r="DE34" s="1">
        <v>0.1</v>
      </c>
      <c r="DF34" s="1">
        <v>0.1</v>
      </c>
      <c r="DG34" s="1">
        <v>0</v>
      </c>
      <c r="DH34" s="1">
        <v>0.1</v>
      </c>
      <c r="DI34" s="1">
        <v>0.1</v>
      </c>
      <c r="DJ34" s="1">
        <v>0</v>
      </c>
      <c r="DK34" s="1">
        <v>0</v>
      </c>
      <c r="DL34" s="1">
        <v>0</v>
      </c>
      <c r="DM34" s="1">
        <v>0</v>
      </c>
      <c r="DN34" s="1">
        <v>0</v>
      </c>
      <c r="DO34" s="1">
        <v>0</v>
      </c>
      <c r="DP34" s="1">
        <v>0</v>
      </c>
      <c r="DQ34" s="1">
        <v>0</v>
      </c>
      <c r="DR34" s="1">
        <v>0</v>
      </c>
      <c r="DS34" s="1">
        <v>0</v>
      </c>
      <c r="DT34" s="17">
        <f t="shared" si="4"/>
        <v>0.0666666666666667</v>
      </c>
      <c r="DV34" s="1"/>
      <c r="DW34" s="14" t="s">
        <v>195</v>
      </c>
      <c r="DX34" s="1">
        <v>0.1</v>
      </c>
      <c r="DY34" s="1">
        <v>0.1</v>
      </c>
      <c r="DZ34" s="1">
        <v>0.1</v>
      </c>
      <c r="EA34" s="1">
        <v>0</v>
      </c>
      <c r="EB34" s="1">
        <v>0</v>
      </c>
      <c r="EC34" s="1">
        <v>0</v>
      </c>
      <c r="ED34" s="1">
        <v>0</v>
      </c>
      <c r="EE34" s="1">
        <v>0</v>
      </c>
      <c r="EF34" s="1">
        <v>0</v>
      </c>
      <c r="EG34" s="1">
        <v>0</v>
      </c>
      <c r="EH34" s="1">
        <v>0</v>
      </c>
      <c r="EI34" s="1">
        <v>0</v>
      </c>
      <c r="EJ34" s="1">
        <v>0</v>
      </c>
      <c r="EK34" s="1">
        <v>0</v>
      </c>
      <c r="EL34" s="1">
        <v>0</v>
      </c>
      <c r="EM34" s="1">
        <v>0</v>
      </c>
      <c r="EN34" s="1">
        <v>0</v>
      </c>
      <c r="EO34" s="1">
        <v>0</v>
      </c>
      <c r="EP34" s="1">
        <v>0</v>
      </c>
      <c r="EQ34" s="1">
        <v>0</v>
      </c>
      <c r="ER34" s="1">
        <v>0</v>
      </c>
      <c r="ES34" s="17">
        <f t="shared" si="5"/>
        <v>0.0142857142857143</v>
      </c>
      <c r="EU34" s="1"/>
      <c r="EV34" s="14" t="s">
        <v>195</v>
      </c>
      <c r="EW34" s="1">
        <v>1.2</v>
      </c>
      <c r="EX34" s="1">
        <v>0.9</v>
      </c>
      <c r="EY34" s="1">
        <v>1</v>
      </c>
      <c r="EZ34" s="1">
        <v>0.7</v>
      </c>
      <c r="FA34" s="1">
        <v>0.5</v>
      </c>
      <c r="FB34" s="1">
        <v>0.3</v>
      </c>
      <c r="FC34" s="1">
        <v>0.1</v>
      </c>
      <c r="FD34" s="1">
        <v>0.1</v>
      </c>
      <c r="FE34" s="1">
        <v>0</v>
      </c>
      <c r="FF34" s="1">
        <v>0</v>
      </c>
      <c r="FG34" s="1">
        <v>0</v>
      </c>
      <c r="FH34" s="1">
        <v>0</v>
      </c>
      <c r="FI34" s="1">
        <v>0</v>
      </c>
      <c r="FJ34" s="1">
        <v>0</v>
      </c>
      <c r="FK34" s="1">
        <v>0</v>
      </c>
      <c r="FL34" s="1">
        <v>0</v>
      </c>
      <c r="FM34" s="1">
        <v>0</v>
      </c>
      <c r="FN34" s="1">
        <v>0</v>
      </c>
      <c r="FO34" s="1">
        <v>0</v>
      </c>
      <c r="FP34" s="1">
        <v>0</v>
      </c>
      <c r="FQ34" s="1">
        <v>0</v>
      </c>
      <c r="FR34" s="17">
        <f t="shared" si="6"/>
        <v>0.228571428571429</v>
      </c>
    </row>
    <row r="35" ht="14.5" spans="1:174">
      <c r="A35" s="1"/>
      <c r="B35" s="14" t="s">
        <v>196</v>
      </c>
      <c r="C35" s="1">
        <v>3.8</v>
      </c>
      <c r="D35" s="1">
        <v>4.6</v>
      </c>
      <c r="E35" s="1">
        <v>3.7</v>
      </c>
      <c r="F35" s="1">
        <v>5.4</v>
      </c>
      <c r="G35" s="1">
        <v>5</v>
      </c>
      <c r="H35" s="1">
        <v>6.1</v>
      </c>
      <c r="I35" s="1">
        <v>3.2</v>
      </c>
      <c r="J35" s="1">
        <v>4.3</v>
      </c>
      <c r="K35" s="1">
        <v>3.1</v>
      </c>
      <c r="L35" s="1">
        <v>10.3</v>
      </c>
      <c r="M35" s="1">
        <v>13.8</v>
      </c>
      <c r="N35" s="1">
        <v>12.4</v>
      </c>
      <c r="O35" s="1">
        <v>11.1</v>
      </c>
      <c r="P35" s="1">
        <v>6.7</v>
      </c>
      <c r="Q35" s="1">
        <v>8.4</v>
      </c>
      <c r="R35" s="1">
        <v>0</v>
      </c>
      <c r="S35" s="1">
        <v>0</v>
      </c>
      <c r="T35" s="1">
        <v>0</v>
      </c>
      <c r="U35" s="1">
        <v>0</v>
      </c>
      <c r="V35" s="1">
        <v>0</v>
      </c>
      <c r="W35" s="1">
        <v>0</v>
      </c>
      <c r="X35" s="17">
        <f t="shared" si="0"/>
        <v>4.85238095238095</v>
      </c>
      <c r="Z35" s="1"/>
      <c r="AA35" s="14" t="s">
        <v>196</v>
      </c>
      <c r="AB35" s="1">
        <v>0.1</v>
      </c>
      <c r="AC35" s="1">
        <v>0.2</v>
      </c>
      <c r="AD35" s="1">
        <v>0.1</v>
      </c>
      <c r="AE35" s="1">
        <v>0.1</v>
      </c>
      <c r="AF35" s="1">
        <v>0</v>
      </c>
      <c r="AG35" s="1">
        <v>0.1</v>
      </c>
      <c r="AH35" s="1">
        <v>0.1</v>
      </c>
      <c r="AI35" s="1">
        <v>0.2</v>
      </c>
      <c r="AJ35" s="1">
        <v>0.3</v>
      </c>
      <c r="AK35" s="1">
        <v>1</v>
      </c>
      <c r="AL35" s="1">
        <v>0.4</v>
      </c>
      <c r="AM35" s="1">
        <v>0.3</v>
      </c>
      <c r="AN35" s="1">
        <v>0.2</v>
      </c>
      <c r="AO35" s="1">
        <v>0.4</v>
      </c>
      <c r="AP35" s="1">
        <v>0.4</v>
      </c>
      <c r="AQ35" s="1">
        <v>0.7</v>
      </c>
      <c r="AR35" s="1">
        <v>0.5</v>
      </c>
      <c r="AS35" s="1">
        <v>0.4</v>
      </c>
      <c r="AT35" s="1">
        <v>0</v>
      </c>
      <c r="AU35" s="1">
        <v>0</v>
      </c>
      <c r="AV35" s="1">
        <v>0.2</v>
      </c>
      <c r="AW35" s="17">
        <f t="shared" si="1"/>
        <v>0.271428571428571</v>
      </c>
      <c r="AY35" s="1"/>
      <c r="AZ35" s="14" t="s">
        <v>196</v>
      </c>
      <c r="BA35" s="1">
        <v>1</v>
      </c>
      <c r="BB35" s="1">
        <v>2.8</v>
      </c>
      <c r="BC35" s="1">
        <v>2.3</v>
      </c>
      <c r="BD35" s="1">
        <v>5</v>
      </c>
      <c r="BE35" s="1">
        <v>5.6</v>
      </c>
      <c r="BF35" s="1">
        <v>5.2</v>
      </c>
      <c r="BG35" s="1">
        <v>3.8</v>
      </c>
      <c r="BH35" s="1">
        <v>7.7</v>
      </c>
      <c r="BI35" s="1">
        <v>6</v>
      </c>
      <c r="BJ35" s="1">
        <v>4.4</v>
      </c>
      <c r="BK35" s="1">
        <v>2.6</v>
      </c>
      <c r="BL35" s="1">
        <v>5.1</v>
      </c>
      <c r="BM35" s="1">
        <v>4.1</v>
      </c>
      <c r="BN35" s="1">
        <v>3.1</v>
      </c>
      <c r="BO35" s="1">
        <v>1.5</v>
      </c>
      <c r="BP35" s="1">
        <v>0.1</v>
      </c>
      <c r="BQ35" s="1">
        <v>0</v>
      </c>
      <c r="BR35" s="1">
        <v>0</v>
      </c>
      <c r="BS35" s="1">
        <v>0</v>
      </c>
      <c r="BT35" s="1">
        <v>0</v>
      </c>
      <c r="BU35" s="1">
        <v>0</v>
      </c>
      <c r="BV35" s="17">
        <f t="shared" si="2"/>
        <v>2.87142857142857</v>
      </c>
      <c r="BX35" s="1"/>
      <c r="BY35" s="14" t="s">
        <v>196</v>
      </c>
      <c r="BZ35" s="1">
        <v>0</v>
      </c>
      <c r="CA35" s="1">
        <v>0</v>
      </c>
      <c r="CB35" s="1">
        <v>0</v>
      </c>
      <c r="CC35" s="1">
        <v>0</v>
      </c>
      <c r="CD35" s="1">
        <v>0</v>
      </c>
      <c r="CE35" s="1">
        <v>0</v>
      </c>
      <c r="CF35" s="1">
        <v>0</v>
      </c>
      <c r="CG35" s="1">
        <v>0</v>
      </c>
      <c r="CH35" s="1">
        <v>0</v>
      </c>
      <c r="CI35" s="1">
        <v>3.6</v>
      </c>
      <c r="CJ35" s="1">
        <v>3</v>
      </c>
      <c r="CK35" s="1">
        <v>0</v>
      </c>
      <c r="CL35" s="1">
        <v>0</v>
      </c>
      <c r="CM35" s="1">
        <v>0</v>
      </c>
      <c r="CN35" s="1">
        <v>0</v>
      </c>
      <c r="CO35" s="1">
        <v>0</v>
      </c>
      <c r="CP35" s="1">
        <v>0</v>
      </c>
      <c r="CQ35" s="1">
        <v>0</v>
      </c>
      <c r="CR35" s="1">
        <v>0</v>
      </c>
      <c r="CS35" s="1">
        <v>0</v>
      </c>
      <c r="CT35" s="1">
        <v>0</v>
      </c>
      <c r="CU35" s="17">
        <f t="shared" si="3"/>
        <v>0.314285714285714</v>
      </c>
      <c r="CW35" s="1"/>
      <c r="CX35" s="14" t="s">
        <v>196</v>
      </c>
      <c r="CY35" s="1">
        <v>0</v>
      </c>
      <c r="CZ35" s="1">
        <v>0</v>
      </c>
      <c r="DA35" s="1">
        <v>0.1</v>
      </c>
      <c r="DB35" s="1">
        <v>0.2</v>
      </c>
      <c r="DC35" s="1">
        <v>0</v>
      </c>
      <c r="DD35" s="1">
        <v>0</v>
      </c>
      <c r="DE35" s="1">
        <v>0</v>
      </c>
      <c r="DF35" s="1">
        <v>0</v>
      </c>
      <c r="DG35" s="1">
        <v>0</v>
      </c>
      <c r="DH35" s="1">
        <v>0</v>
      </c>
      <c r="DI35" s="1">
        <v>0</v>
      </c>
      <c r="DJ35" s="1">
        <v>0</v>
      </c>
      <c r="DK35" s="1">
        <v>0</v>
      </c>
      <c r="DL35" s="1">
        <v>0</v>
      </c>
      <c r="DM35" s="1">
        <v>0</v>
      </c>
      <c r="DN35" s="1">
        <v>0</v>
      </c>
      <c r="DO35" s="1">
        <v>0</v>
      </c>
      <c r="DP35" s="1">
        <v>0</v>
      </c>
      <c r="DQ35" s="1">
        <v>0</v>
      </c>
      <c r="DR35" s="1">
        <v>0</v>
      </c>
      <c r="DS35" s="1">
        <v>0</v>
      </c>
      <c r="DT35" s="17">
        <f t="shared" si="4"/>
        <v>0.0142857142857143</v>
      </c>
      <c r="DV35" s="1"/>
      <c r="DW35" s="14" t="s">
        <v>196</v>
      </c>
      <c r="DX35" s="1">
        <v>0</v>
      </c>
      <c r="DY35" s="1">
        <v>0</v>
      </c>
      <c r="DZ35" s="1">
        <v>0</v>
      </c>
      <c r="EA35" s="1">
        <v>0</v>
      </c>
      <c r="EB35" s="1">
        <v>0.1</v>
      </c>
      <c r="EC35" s="1">
        <v>0.1</v>
      </c>
      <c r="ED35" s="1">
        <v>0.1</v>
      </c>
      <c r="EE35" s="1">
        <v>0.1</v>
      </c>
      <c r="EF35" s="1">
        <v>0.1</v>
      </c>
      <c r="EG35" s="1">
        <v>0</v>
      </c>
      <c r="EH35" s="1">
        <v>0</v>
      </c>
      <c r="EI35" s="1">
        <v>0</v>
      </c>
      <c r="EJ35" s="1">
        <v>0</v>
      </c>
      <c r="EK35" s="1">
        <v>0</v>
      </c>
      <c r="EL35" s="1">
        <v>0</v>
      </c>
      <c r="EM35" s="1">
        <v>0</v>
      </c>
      <c r="EN35" s="1">
        <v>0</v>
      </c>
      <c r="EO35" s="1">
        <v>0</v>
      </c>
      <c r="EP35" s="1">
        <v>0</v>
      </c>
      <c r="EQ35" s="1">
        <v>0</v>
      </c>
      <c r="ER35" s="1">
        <v>0</v>
      </c>
      <c r="ES35" s="17">
        <f t="shared" si="5"/>
        <v>0.0238095238095238</v>
      </c>
      <c r="EU35" s="1"/>
      <c r="EV35" s="14" t="s">
        <v>196</v>
      </c>
      <c r="EW35" s="1">
        <v>0.3</v>
      </c>
      <c r="EX35" s="1">
        <v>0.4</v>
      </c>
      <c r="EY35" s="1">
        <v>0.4</v>
      </c>
      <c r="EZ35" s="1">
        <v>0</v>
      </c>
      <c r="FA35" s="1">
        <v>0</v>
      </c>
      <c r="FB35" s="1">
        <v>0</v>
      </c>
      <c r="FC35" s="1">
        <v>0</v>
      </c>
      <c r="FD35" s="1">
        <v>0</v>
      </c>
      <c r="FE35" s="1">
        <v>0</v>
      </c>
      <c r="FF35" s="1">
        <v>0</v>
      </c>
      <c r="FG35" s="1">
        <v>0</v>
      </c>
      <c r="FH35" s="1">
        <v>0</v>
      </c>
      <c r="FI35" s="1">
        <v>0</v>
      </c>
      <c r="FJ35" s="1">
        <v>0</v>
      </c>
      <c r="FK35" s="1">
        <v>0</v>
      </c>
      <c r="FL35" s="1">
        <v>0</v>
      </c>
      <c r="FM35" s="1">
        <v>0</v>
      </c>
      <c r="FN35" s="1">
        <v>0</v>
      </c>
      <c r="FO35" s="1">
        <v>0</v>
      </c>
      <c r="FP35" s="1">
        <v>0</v>
      </c>
      <c r="FQ35" s="1">
        <v>0.6</v>
      </c>
      <c r="FR35" s="17">
        <f t="shared" si="6"/>
        <v>0.080952380952381</v>
      </c>
    </row>
    <row r="36" ht="14.5" spans="1:174">
      <c r="A36" s="1"/>
      <c r="B36" s="14" t="s">
        <v>197</v>
      </c>
      <c r="C36" s="1">
        <v>1</v>
      </c>
      <c r="D36" s="1">
        <v>1</v>
      </c>
      <c r="E36" s="1">
        <v>1.3</v>
      </c>
      <c r="F36" s="1">
        <v>1.4</v>
      </c>
      <c r="G36" s="1">
        <v>1.1</v>
      </c>
      <c r="H36" s="1">
        <v>1.4</v>
      </c>
      <c r="I36" s="1">
        <v>1.6</v>
      </c>
      <c r="J36" s="1">
        <v>1.5</v>
      </c>
      <c r="K36" s="1">
        <v>1.7</v>
      </c>
      <c r="L36" s="1">
        <v>1.6</v>
      </c>
      <c r="M36" s="1">
        <v>1.1</v>
      </c>
      <c r="N36" s="1">
        <v>0.9</v>
      </c>
      <c r="O36" s="1">
        <v>0.9</v>
      </c>
      <c r="P36" s="1">
        <v>0.9</v>
      </c>
      <c r="Q36" s="1">
        <v>0.7</v>
      </c>
      <c r="R36" s="1">
        <v>1.5</v>
      </c>
      <c r="S36" s="1">
        <v>1.2</v>
      </c>
      <c r="T36" s="1">
        <v>1</v>
      </c>
      <c r="U36" s="1">
        <v>0.5</v>
      </c>
      <c r="V36" s="1">
        <v>0.8</v>
      </c>
      <c r="W36" s="1">
        <v>0.6</v>
      </c>
      <c r="X36" s="17">
        <f t="shared" si="0"/>
        <v>1.12857142857143</v>
      </c>
      <c r="Z36" s="1"/>
      <c r="AA36" s="14" t="s">
        <v>197</v>
      </c>
      <c r="AB36" s="1">
        <v>11.9</v>
      </c>
      <c r="AC36" s="1">
        <v>11.7</v>
      </c>
      <c r="AD36" s="1">
        <v>12.8</v>
      </c>
      <c r="AE36" s="1">
        <v>8.7</v>
      </c>
      <c r="AF36" s="1">
        <v>10.3</v>
      </c>
      <c r="AG36" s="1">
        <v>13.9</v>
      </c>
      <c r="AH36" s="1">
        <v>11.1</v>
      </c>
      <c r="AI36" s="1">
        <v>12.8</v>
      </c>
      <c r="AJ36" s="1">
        <v>10.7</v>
      </c>
      <c r="AK36" s="1">
        <v>10.5</v>
      </c>
      <c r="AL36" s="1">
        <v>11.7</v>
      </c>
      <c r="AM36" s="1">
        <v>10.8</v>
      </c>
      <c r="AN36" s="1">
        <v>13.5</v>
      </c>
      <c r="AO36" s="1">
        <v>13.2</v>
      </c>
      <c r="AP36" s="1">
        <v>13.4</v>
      </c>
      <c r="AQ36" s="1">
        <v>14.6</v>
      </c>
      <c r="AR36" s="1">
        <v>15.1</v>
      </c>
      <c r="AS36" s="1">
        <v>13.8</v>
      </c>
      <c r="AT36" s="1">
        <v>14</v>
      </c>
      <c r="AU36" s="1">
        <v>14.6</v>
      </c>
      <c r="AV36" s="1">
        <v>11.6</v>
      </c>
      <c r="AW36" s="17">
        <f t="shared" si="1"/>
        <v>12.4142857142857</v>
      </c>
      <c r="AY36" s="1"/>
      <c r="AZ36" s="14" t="s">
        <v>197</v>
      </c>
      <c r="BA36" s="1">
        <v>3</v>
      </c>
      <c r="BB36" s="1">
        <v>3.7</v>
      </c>
      <c r="BC36" s="1">
        <v>3.1</v>
      </c>
      <c r="BD36" s="1">
        <v>3.1</v>
      </c>
      <c r="BE36" s="1">
        <v>3.7</v>
      </c>
      <c r="BF36" s="1">
        <v>5.1</v>
      </c>
      <c r="BG36" s="1">
        <v>5.7</v>
      </c>
      <c r="BH36" s="1">
        <v>6.8</v>
      </c>
      <c r="BI36" s="1">
        <v>7.2</v>
      </c>
      <c r="BJ36" s="1">
        <v>7.3</v>
      </c>
      <c r="BK36" s="1">
        <v>5.9</v>
      </c>
      <c r="BL36" s="1">
        <v>6.6</v>
      </c>
      <c r="BM36" s="1">
        <v>8</v>
      </c>
      <c r="BN36" s="1">
        <v>5.4</v>
      </c>
      <c r="BO36" s="1">
        <v>5.3</v>
      </c>
      <c r="BP36" s="1">
        <v>5.1</v>
      </c>
      <c r="BQ36" s="1">
        <v>7</v>
      </c>
      <c r="BR36" s="1">
        <v>7.2</v>
      </c>
      <c r="BS36" s="1">
        <v>5.1</v>
      </c>
      <c r="BT36" s="1">
        <v>5.1</v>
      </c>
      <c r="BU36" s="1">
        <v>5.4</v>
      </c>
      <c r="BV36" s="17">
        <f t="shared" si="2"/>
        <v>5.46666666666667</v>
      </c>
      <c r="BX36" s="1"/>
      <c r="BY36" s="14" t="s">
        <v>197</v>
      </c>
      <c r="BZ36" s="1">
        <v>2.8</v>
      </c>
      <c r="CA36" s="1">
        <v>1.9</v>
      </c>
      <c r="CB36" s="1">
        <v>3.3</v>
      </c>
      <c r="CC36" s="1">
        <v>3.4</v>
      </c>
      <c r="CD36" s="1">
        <v>2.9</v>
      </c>
      <c r="CE36" s="1">
        <v>2.2</v>
      </c>
      <c r="CF36" s="1">
        <v>2.5</v>
      </c>
      <c r="CG36" s="1">
        <v>3</v>
      </c>
      <c r="CH36" s="1">
        <v>3.3</v>
      </c>
      <c r="CI36" s="1">
        <v>3.8</v>
      </c>
      <c r="CJ36" s="1">
        <v>2.6</v>
      </c>
      <c r="CK36" s="1">
        <v>2.3</v>
      </c>
      <c r="CL36" s="1">
        <v>2.5</v>
      </c>
      <c r="CM36" s="1">
        <v>2.9</v>
      </c>
      <c r="CN36" s="1">
        <v>2.1</v>
      </c>
      <c r="CO36" s="1">
        <v>1.9</v>
      </c>
      <c r="CP36" s="1">
        <v>1.5</v>
      </c>
      <c r="CQ36" s="1">
        <v>2.3</v>
      </c>
      <c r="CR36" s="1">
        <v>2.7</v>
      </c>
      <c r="CS36" s="1">
        <v>3</v>
      </c>
      <c r="CT36" s="1">
        <v>3.2</v>
      </c>
      <c r="CU36" s="17">
        <f t="shared" si="3"/>
        <v>2.67142857142857</v>
      </c>
      <c r="CW36" s="1"/>
      <c r="CX36" s="14" t="s">
        <v>197</v>
      </c>
      <c r="CY36" s="1">
        <v>0.2</v>
      </c>
      <c r="CZ36" s="1">
        <v>0.7</v>
      </c>
      <c r="DA36" s="1">
        <v>0.3</v>
      </c>
      <c r="DB36" s="1">
        <v>0.2</v>
      </c>
      <c r="DC36" s="1">
        <v>0.2</v>
      </c>
      <c r="DD36" s="1">
        <v>0.1</v>
      </c>
      <c r="DE36" s="1">
        <v>0.1</v>
      </c>
      <c r="DF36" s="1">
        <v>0.1</v>
      </c>
      <c r="DG36" s="1">
        <v>0.1</v>
      </c>
      <c r="DH36" s="1">
        <v>0.1</v>
      </c>
      <c r="DI36" s="1">
        <v>0.1</v>
      </c>
      <c r="DJ36" s="1">
        <v>0.1</v>
      </c>
      <c r="DK36" s="1">
        <v>0.2</v>
      </c>
      <c r="DL36" s="1">
        <v>0.1</v>
      </c>
      <c r="DM36" s="1">
        <v>0.1</v>
      </c>
      <c r="DN36" s="1">
        <v>0.1</v>
      </c>
      <c r="DO36" s="1">
        <v>0.1</v>
      </c>
      <c r="DP36" s="1">
        <v>0.1</v>
      </c>
      <c r="DQ36" s="1">
        <v>0.1</v>
      </c>
      <c r="DR36" s="1">
        <v>0.1</v>
      </c>
      <c r="DS36" s="1">
        <v>0.1</v>
      </c>
      <c r="DT36" s="17">
        <f t="shared" si="4"/>
        <v>0.157142857142857</v>
      </c>
      <c r="DV36" s="1"/>
      <c r="DW36" s="14" t="s">
        <v>197</v>
      </c>
      <c r="DX36" s="1">
        <v>0.4</v>
      </c>
      <c r="DY36" s="1">
        <v>0.5</v>
      </c>
      <c r="DZ36" s="1">
        <v>0.7</v>
      </c>
      <c r="EA36" s="1">
        <v>0.5</v>
      </c>
      <c r="EB36" s="1">
        <v>0.5</v>
      </c>
      <c r="EC36" s="1">
        <v>0.4</v>
      </c>
      <c r="ED36" s="1">
        <v>0.4</v>
      </c>
      <c r="EE36" s="1">
        <v>0.4</v>
      </c>
      <c r="EF36" s="1">
        <v>0.5</v>
      </c>
      <c r="EG36" s="1">
        <v>0.6</v>
      </c>
      <c r="EH36" s="1">
        <v>0.6</v>
      </c>
      <c r="EI36" s="1">
        <v>0.6</v>
      </c>
      <c r="EJ36" s="1">
        <v>0.8</v>
      </c>
      <c r="EK36" s="1">
        <v>0.6</v>
      </c>
      <c r="EL36" s="1">
        <v>0.5</v>
      </c>
      <c r="EM36" s="1">
        <v>0.5</v>
      </c>
      <c r="EN36" s="1">
        <v>0.5</v>
      </c>
      <c r="EO36" s="1">
        <v>0.7</v>
      </c>
      <c r="EP36" s="1">
        <v>0.9</v>
      </c>
      <c r="EQ36" s="1">
        <v>1.4</v>
      </c>
      <c r="ER36" s="1">
        <v>1.5</v>
      </c>
      <c r="ES36" s="17">
        <f t="shared" si="5"/>
        <v>0.642857142857143</v>
      </c>
      <c r="EU36" s="1"/>
      <c r="EV36" s="14" t="s">
        <v>197</v>
      </c>
      <c r="EW36" s="1">
        <v>1.2</v>
      </c>
      <c r="EX36" s="1">
        <v>1.4</v>
      </c>
      <c r="EY36" s="1">
        <v>1</v>
      </c>
      <c r="EZ36" s="1">
        <v>1</v>
      </c>
      <c r="FA36" s="1">
        <v>1</v>
      </c>
      <c r="FB36" s="1">
        <v>1.5</v>
      </c>
      <c r="FC36" s="1">
        <v>1</v>
      </c>
      <c r="FD36" s="1">
        <v>1.3</v>
      </c>
      <c r="FE36" s="1">
        <v>1.6</v>
      </c>
      <c r="FF36" s="1">
        <v>1.6</v>
      </c>
      <c r="FG36" s="1">
        <v>1.1</v>
      </c>
      <c r="FH36" s="1">
        <v>1</v>
      </c>
      <c r="FI36" s="1">
        <v>0.8</v>
      </c>
      <c r="FJ36" s="1">
        <v>0.7</v>
      </c>
      <c r="FK36" s="1">
        <v>0.6</v>
      </c>
      <c r="FL36" s="1">
        <v>0.5</v>
      </c>
      <c r="FM36" s="1">
        <v>0.4</v>
      </c>
      <c r="FN36" s="1">
        <v>0.4</v>
      </c>
      <c r="FO36" s="1">
        <v>0.6</v>
      </c>
      <c r="FP36" s="1">
        <v>0.6</v>
      </c>
      <c r="FQ36" s="1">
        <v>0.4</v>
      </c>
      <c r="FR36" s="17">
        <f t="shared" si="6"/>
        <v>0.938095238095238</v>
      </c>
    </row>
    <row r="37" ht="14.5" spans="1:174">
      <c r="A37" s="1"/>
      <c r="B37" s="14" t="s">
        <v>198</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7">
        <f t="shared" si="0"/>
        <v>0</v>
      </c>
      <c r="Z37" s="1"/>
      <c r="AA37" s="14" t="s">
        <v>198</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7">
        <f t="shared" si="1"/>
        <v>0</v>
      </c>
      <c r="AY37" s="1"/>
      <c r="AZ37" s="14" t="s">
        <v>198</v>
      </c>
      <c r="BA37" s="1">
        <v>0.1</v>
      </c>
      <c r="BB37" s="1">
        <v>0.1</v>
      </c>
      <c r="BC37" s="1">
        <v>0</v>
      </c>
      <c r="BD37" s="1">
        <v>0.1</v>
      </c>
      <c r="BE37" s="1">
        <v>0.1</v>
      </c>
      <c r="BF37" s="1">
        <v>0.1</v>
      </c>
      <c r="BG37" s="1">
        <v>0.1</v>
      </c>
      <c r="BH37" s="1">
        <v>0.1</v>
      </c>
      <c r="BI37" s="1">
        <v>0.1</v>
      </c>
      <c r="BJ37" s="1">
        <v>0</v>
      </c>
      <c r="BK37" s="1">
        <v>0</v>
      </c>
      <c r="BL37" s="1">
        <v>0</v>
      </c>
      <c r="BM37" s="1">
        <v>0</v>
      </c>
      <c r="BN37" s="1">
        <v>0</v>
      </c>
      <c r="BO37" s="1">
        <v>0</v>
      </c>
      <c r="BP37" s="1">
        <v>0</v>
      </c>
      <c r="BQ37" s="1">
        <v>0</v>
      </c>
      <c r="BR37" s="1">
        <v>0</v>
      </c>
      <c r="BS37" s="1">
        <v>0</v>
      </c>
      <c r="BT37" s="1">
        <v>0</v>
      </c>
      <c r="BU37" s="1">
        <v>0</v>
      </c>
      <c r="BV37" s="17">
        <f t="shared" si="2"/>
        <v>0.0380952380952381</v>
      </c>
      <c r="BX37" s="1"/>
      <c r="BY37" s="14" t="s">
        <v>198</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7">
        <f t="shared" si="3"/>
        <v>0</v>
      </c>
      <c r="CW37" s="1"/>
      <c r="CX37" s="14" t="s">
        <v>198</v>
      </c>
      <c r="CY37" s="1">
        <v>0</v>
      </c>
      <c r="CZ37" s="1">
        <v>0</v>
      </c>
      <c r="DA37" s="1">
        <v>0</v>
      </c>
      <c r="DB37" s="1">
        <v>0</v>
      </c>
      <c r="DC37" s="1">
        <v>0</v>
      </c>
      <c r="DD37" s="1">
        <v>0</v>
      </c>
      <c r="DE37" s="1">
        <v>0</v>
      </c>
      <c r="DF37" s="1">
        <v>0</v>
      </c>
      <c r="DG37" s="1">
        <v>0</v>
      </c>
      <c r="DH37" s="1">
        <v>0</v>
      </c>
      <c r="DI37" s="1">
        <v>0</v>
      </c>
      <c r="DJ37" s="1">
        <v>0</v>
      </c>
      <c r="DK37" s="1">
        <v>0</v>
      </c>
      <c r="DL37" s="1">
        <v>0</v>
      </c>
      <c r="DM37" s="1">
        <v>0</v>
      </c>
      <c r="DN37" s="1">
        <v>0</v>
      </c>
      <c r="DO37" s="1">
        <v>0</v>
      </c>
      <c r="DP37" s="1">
        <v>0</v>
      </c>
      <c r="DQ37" s="1">
        <v>0</v>
      </c>
      <c r="DR37" s="1">
        <v>0</v>
      </c>
      <c r="DS37" s="1">
        <v>0</v>
      </c>
      <c r="DT37" s="17">
        <f t="shared" si="4"/>
        <v>0</v>
      </c>
      <c r="DV37" s="1"/>
      <c r="DW37" s="14" t="s">
        <v>198</v>
      </c>
      <c r="DX37" s="1">
        <v>0</v>
      </c>
      <c r="DY37" s="1">
        <v>0</v>
      </c>
      <c r="DZ37" s="1">
        <v>0</v>
      </c>
      <c r="EA37" s="1">
        <v>0</v>
      </c>
      <c r="EB37" s="1">
        <v>0</v>
      </c>
      <c r="EC37" s="1">
        <v>0</v>
      </c>
      <c r="ED37" s="1">
        <v>0</v>
      </c>
      <c r="EE37" s="1">
        <v>0</v>
      </c>
      <c r="EF37" s="1">
        <v>0</v>
      </c>
      <c r="EG37" s="1">
        <v>0</v>
      </c>
      <c r="EH37" s="1">
        <v>0</v>
      </c>
      <c r="EI37" s="1">
        <v>0</v>
      </c>
      <c r="EJ37" s="1">
        <v>0</v>
      </c>
      <c r="EK37" s="1">
        <v>0</v>
      </c>
      <c r="EL37" s="1">
        <v>0</v>
      </c>
      <c r="EM37" s="1">
        <v>0</v>
      </c>
      <c r="EN37" s="1">
        <v>0</v>
      </c>
      <c r="EO37" s="1">
        <v>0</v>
      </c>
      <c r="EP37" s="1">
        <v>0</v>
      </c>
      <c r="EQ37" s="1">
        <v>0</v>
      </c>
      <c r="ER37" s="1">
        <v>0</v>
      </c>
      <c r="ES37" s="17">
        <f t="shared" si="5"/>
        <v>0</v>
      </c>
      <c r="EU37" s="1"/>
      <c r="EV37" s="14" t="s">
        <v>198</v>
      </c>
      <c r="EW37" s="1">
        <v>0</v>
      </c>
      <c r="EX37" s="1">
        <v>0</v>
      </c>
      <c r="EY37" s="1">
        <v>0</v>
      </c>
      <c r="EZ37" s="1">
        <v>0</v>
      </c>
      <c r="FA37" s="1">
        <v>0</v>
      </c>
      <c r="FB37" s="1">
        <v>0</v>
      </c>
      <c r="FC37" s="1">
        <v>0</v>
      </c>
      <c r="FD37" s="1">
        <v>0</v>
      </c>
      <c r="FE37" s="1">
        <v>0</v>
      </c>
      <c r="FF37" s="1">
        <v>0</v>
      </c>
      <c r="FG37" s="1">
        <v>0</v>
      </c>
      <c r="FH37" s="1">
        <v>0</v>
      </c>
      <c r="FI37" s="1">
        <v>0</v>
      </c>
      <c r="FJ37" s="1">
        <v>0</v>
      </c>
      <c r="FK37" s="1">
        <v>0</v>
      </c>
      <c r="FL37" s="1">
        <v>0</v>
      </c>
      <c r="FM37" s="1">
        <v>0</v>
      </c>
      <c r="FN37" s="1">
        <v>0</v>
      </c>
      <c r="FO37" s="1">
        <v>0</v>
      </c>
      <c r="FP37" s="1">
        <v>0</v>
      </c>
      <c r="FQ37" s="1">
        <v>0</v>
      </c>
      <c r="FR37" s="17">
        <f t="shared" si="6"/>
        <v>0</v>
      </c>
    </row>
    <row r="38" ht="14.5" spans="1:173">
      <c r="A38" s="1"/>
      <c r="B38" s="1"/>
      <c r="C38" s="1"/>
      <c r="D38" s="1"/>
      <c r="E38" s="1"/>
      <c r="F38" s="1"/>
      <c r="G38" s="1"/>
      <c r="H38" s="1"/>
      <c r="I38" s="1"/>
      <c r="J38" s="1"/>
      <c r="K38" s="1"/>
      <c r="L38" s="1"/>
      <c r="M38" s="1"/>
      <c r="N38" s="1"/>
      <c r="O38" s="1"/>
      <c r="P38" s="1"/>
      <c r="Q38" s="1"/>
      <c r="R38" s="1"/>
      <c r="S38" s="1"/>
      <c r="T38" s="1"/>
      <c r="U38" s="1"/>
      <c r="V38" s="1"/>
      <c r="W38" s="1"/>
      <c r="Y38">
        <f>SUM(X29:X37)</f>
        <v>99.9809523809524</v>
      </c>
      <c r="Z38" s="1"/>
      <c r="AA38" s="1"/>
      <c r="AB38" s="1"/>
      <c r="AC38" s="1"/>
      <c r="AD38" s="1"/>
      <c r="AE38" s="1"/>
      <c r="AF38" s="1"/>
      <c r="AG38" s="1"/>
      <c r="AH38" s="1"/>
      <c r="AI38" s="1"/>
      <c r="AJ38" s="1"/>
      <c r="AK38" s="1"/>
      <c r="AL38" s="1"/>
      <c r="AM38" s="1"/>
      <c r="AN38" s="1"/>
      <c r="AO38" s="1"/>
      <c r="AP38" s="1"/>
      <c r="AQ38" s="1"/>
      <c r="AR38" s="1"/>
      <c r="AS38" s="1"/>
      <c r="AT38" s="1"/>
      <c r="AU38" s="1"/>
      <c r="AV38" s="1"/>
      <c r="AY38" s="1"/>
      <c r="AZ38" s="1"/>
      <c r="BA38" s="1"/>
      <c r="BB38" s="1"/>
      <c r="BC38" s="1"/>
      <c r="BD38" s="1"/>
      <c r="BE38" s="1"/>
      <c r="BF38" s="1"/>
      <c r="BG38" s="1"/>
      <c r="BH38" s="1"/>
      <c r="BI38" s="1"/>
      <c r="BJ38" s="1"/>
      <c r="BK38" s="1"/>
      <c r="BL38" s="1"/>
      <c r="BM38" s="1"/>
      <c r="BN38" s="1"/>
      <c r="BO38" s="1"/>
      <c r="BP38" s="1"/>
      <c r="BQ38" s="1"/>
      <c r="BR38" s="1"/>
      <c r="BS38" s="1"/>
      <c r="BT38" s="1"/>
      <c r="BU38" s="1"/>
      <c r="BX38" s="1"/>
      <c r="BY38" s="1"/>
      <c r="BZ38" s="1"/>
      <c r="CA38" s="1"/>
      <c r="CB38" s="1"/>
      <c r="CC38" s="1"/>
      <c r="CD38" s="1"/>
      <c r="CE38" s="1"/>
      <c r="CF38" s="1"/>
      <c r="CG38" s="1"/>
      <c r="CH38" s="1"/>
      <c r="CI38" s="1"/>
      <c r="CJ38" s="1"/>
      <c r="CK38" s="1"/>
      <c r="CL38" s="1"/>
      <c r="CM38" s="1"/>
      <c r="CN38" s="1"/>
      <c r="CO38" s="1"/>
      <c r="CP38" s="1"/>
      <c r="CQ38" s="1"/>
      <c r="CR38" s="1"/>
      <c r="CS38" s="1"/>
      <c r="CT38" s="1"/>
      <c r="CW38" s="1"/>
      <c r="CX38" s="1"/>
      <c r="CY38" s="1"/>
      <c r="CZ38" s="1"/>
      <c r="DA38" s="1"/>
      <c r="DB38" s="1"/>
      <c r="DC38" s="1"/>
      <c r="DD38" s="1"/>
      <c r="DE38" s="1"/>
      <c r="DF38" s="1"/>
      <c r="DG38" s="1"/>
      <c r="DH38" s="1"/>
      <c r="DI38" s="1"/>
      <c r="DJ38" s="1"/>
      <c r="DK38" s="1"/>
      <c r="DL38" s="1"/>
      <c r="DM38" s="1"/>
      <c r="DN38" s="1"/>
      <c r="DO38" s="1"/>
      <c r="DP38" s="1"/>
      <c r="DQ38" s="1"/>
      <c r="DR38" s="1"/>
      <c r="DS38" s="1"/>
      <c r="DV38" s="1"/>
      <c r="DW38" s="1"/>
      <c r="DX38" s="1"/>
      <c r="DY38" s="1"/>
      <c r="DZ38" s="1"/>
      <c r="EA38" s="1"/>
      <c r="EB38" s="1"/>
      <c r="EC38" s="1"/>
      <c r="ED38" s="1"/>
      <c r="EE38" s="1"/>
      <c r="EF38" s="1"/>
      <c r="EG38" s="1"/>
      <c r="EH38" s="1"/>
      <c r="EI38" s="1"/>
      <c r="EJ38" s="1"/>
      <c r="EK38" s="1"/>
      <c r="EL38" s="1"/>
      <c r="EM38" s="1"/>
      <c r="EN38" s="1"/>
      <c r="EO38" s="1"/>
      <c r="EP38" s="1"/>
      <c r="EQ38" s="1"/>
      <c r="ER38" s="1"/>
      <c r="EU38" s="1"/>
      <c r="EV38" s="1"/>
      <c r="EW38" s="1"/>
      <c r="EX38" s="1"/>
      <c r="EY38" s="1"/>
      <c r="EZ38" s="1"/>
      <c r="FA38" s="1"/>
      <c r="FB38" s="1"/>
      <c r="FC38" s="1"/>
      <c r="FD38" s="1"/>
      <c r="FE38" s="1"/>
      <c r="FF38" s="1"/>
      <c r="FG38" s="1"/>
      <c r="FH38" s="1"/>
      <c r="FI38" s="1"/>
      <c r="FJ38" s="1"/>
      <c r="FK38" s="1"/>
      <c r="FL38" s="1"/>
      <c r="FM38" s="1"/>
      <c r="FN38" s="1"/>
      <c r="FO38" s="1"/>
      <c r="FP38" s="1"/>
      <c r="FQ38" s="1"/>
    </row>
    <row r="39" ht="14.5" spans="1:173">
      <c r="A39" s="1"/>
      <c r="B39" s="10" t="s">
        <v>200</v>
      </c>
      <c r="C39" s="1"/>
      <c r="D39" s="1"/>
      <c r="E39" s="1"/>
      <c r="F39" s="1"/>
      <c r="G39" s="1"/>
      <c r="H39" s="1"/>
      <c r="I39" s="1"/>
      <c r="J39" s="1"/>
      <c r="K39" s="1"/>
      <c r="L39" s="1"/>
      <c r="M39" s="1"/>
      <c r="N39" s="1"/>
      <c r="O39" s="1"/>
      <c r="P39" s="1"/>
      <c r="Q39" s="1"/>
      <c r="R39" s="1"/>
      <c r="S39" s="1"/>
      <c r="T39" s="1"/>
      <c r="U39" s="1"/>
      <c r="V39" s="1"/>
      <c r="W39" s="1"/>
      <c r="Z39" s="1"/>
      <c r="AA39" s="19" t="s">
        <v>200</v>
      </c>
      <c r="AB39" s="20"/>
      <c r="AC39" s="20"/>
      <c r="AD39" s="20"/>
      <c r="AE39" s="20"/>
      <c r="AF39" s="20"/>
      <c r="AG39" s="20"/>
      <c r="AH39" s="20"/>
      <c r="AI39" s="20"/>
      <c r="AJ39" s="1"/>
      <c r="AK39" s="1"/>
      <c r="AL39" s="1"/>
      <c r="AM39" s="1"/>
      <c r="AN39" s="1"/>
      <c r="AO39" s="1"/>
      <c r="AP39" s="1"/>
      <c r="AQ39" s="1"/>
      <c r="AR39" s="1"/>
      <c r="AS39" s="1"/>
      <c r="AT39" s="1"/>
      <c r="AU39" s="1"/>
      <c r="AV39" s="1"/>
      <c r="AY39" s="1"/>
      <c r="AZ39" s="10" t="s">
        <v>200</v>
      </c>
      <c r="BA39" s="1"/>
      <c r="BB39" s="1"/>
      <c r="BC39" s="1"/>
      <c r="BD39" s="1"/>
      <c r="BE39" s="1"/>
      <c r="BF39" s="1"/>
      <c r="BG39" s="1"/>
      <c r="BH39" s="1"/>
      <c r="BI39" s="1"/>
      <c r="BJ39" s="1"/>
      <c r="BK39" s="1"/>
      <c r="BL39" s="1"/>
      <c r="BM39" s="1"/>
      <c r="BN39" s="1"/>
      <c r="BO39" s="1"/>
      <c r="BP39" s="1"/>
      <c r="BQ39" s="1"/>
      <c r="BR39" s="1"/>
      <c r="BS39" s="1"/>
      <c r="BT39" s="1"/>
      <c r="BU39" s="1"/>
      <c r="BX39" s="1"/>
      <c r="BY39" s="10" t="s">
        <v>200</v>
      </c>
      <c r="BZ39" s="1"/>
      <c r="CA39" s="1"/>
      <c r="CB39" s="1"/>
      <c r="CC39" s="1"/>
      <c r="CD39" s="1"/>
      <c r="CE39" s="1"/>
      <c r="CF39" s="1"/>
      <c r="CG39" s="1"/>
      <c r="CH39" s="1"/>
      <c r="CI39" s="1"/>
      <c r="CJ39" s="1"/>
      <c r="CK39" s="1"/>
      <c r="CL39" s="1"/>
      <c r="CM39" s="1"/>
      <c r="CN39" s="1"/>
      <c r="CO39" s="1"/>
      <c r="CP39" s="1"/>
      <c r="CQ39" s="1"/>
      <c r="CR39" s="1"/>
      <c r="CS39" s="1"/>
      <c r="CT39" s="1"/>
      <c r="CW39" s="1"/>
      <c r="CX39" s="10" t="s">
        <v>200</v>
      </c>
      <c r="CY39" s="1"/>
      <c r="CZ39" s="1"/>
      <c r="DA39" s="1"/>
      <c r="DB39" s="1"/>
      <c r="DC39" s="1"/>
      <c r="DD39" s="1"/>
      <c r="DE39" s="1"/>
      <c r="DF39" s="1"/>
      <c r="DG39" s="1"/>
      <c r="DH39" s="1"/>
      <c r="DI39" s="1"/>
      <c r="DJ39" s="1"/>
      <c r="DK39" s="1"/>
      <c r="DL39" s="1"/>
      <c r="DM39" s="1"/>
      <c r="DN39" s="1"/>
      <c r="DO39" s="1"/>
      <c r="DP39" s="1"/>
      <c r="DQ39" s="1"/>
      <c r="DR39" s="1"/>
      <c r="DS39" s="1"/>
      <c r="DV39" s="1"/>
      <c r="DW39" s="10" t="s">
        <v>200</v>
      </c>
      <c r="DX39" s="1"/>
      <c r="DY39" s="1"/>
      <c r="DZ39" s="1"/>
      <c r="EA39" s="1"/>
      <c r="EB39" s="1"/>
      <c r="EC39" s="1"/>
      <c r="ED39" s="1"/>
      <c r="EE39" s="1"/>
      <c r="EF39" s="1"/>
      <c r="EG39" s="1"/>
      <c r="EH39" s="1"/>
      <c r="EI39" s="1"/>
      <c r="EJ39" s="1"/>
      <c r="EK39" s="1"/>
      <c r="EL39" s="1"/>
      <c r="EM39" s="1"/>
      <c r="EN39" s="1"/>
      <c r="EO39" s="1"/>
      <c r="EP39" s="1"/>
      <c r="EQ39" s="1"/>
      <c r="ER39" s="1"/>
      <c r="EU39" s="1"/>
      <c r="EV39" s="10" t="s">
        <v>200</v>
      </c>
      <c r="EW39" s="1"/>
      <c r="EX39" s="1"/>
      <c r="EY39" s="1"/>
      <c r="EZ39" s="1"/>
      <c r="FA39" s="1"/>
      <c r="FB39" s="1"/>
      <c r="FC39" s="1"/>
      <c r="FD39" s="1"/>
      <c r="FE39" s="1"/>
      <c r="FF39" s="1"/>
      <c r="FG39" s="1"/>
      <c r="FH39" s="1"/>
      <c r="FI39" s="1"/>
      <c r="FJ39" s="1"/>
      <c r="FK39" s="1"/>
      <c r="FL39" s="1"/>
      <c r="FM39" s="1"/>
      <c r="FN39" s="1"/>
      <c r="FO39" s="1"/>
      <c r="FP39" s="1"/>
      <c r="FQ39" s="1"/>
    </row>
    <row r="40" ht="14.5" spans="1:173">
      <c r="A40" s="1"/>
      <c r="B40" s="15" t="s">
        <v>201</v>
      </c>
      <c r="C40" s="5">
        <v>929</v>
      </c>
      <c r="D40" s="5">
        <v>963</v>
      </c>
      <c r="E40" s="16">
        <v>1040</v>
      </c>
      <c r="F40" s="5">
        <v>951</v>
      </c>
      <c r="G40" s="5">
        <v>994</v>
      </c>
      <c r="H40" s="5">
        <v>928</v>
      </c>
      <c r="I40" s="5">
        <v>937</v>
      </c>
      <c r="J40" s="5">
        <v>953</v>
      </c>
      <c r="K40" s="5">
        <v>904</v>
      </c>
      <c r="L40" s="5">
        <v>984</v>
      </c>
      <c r="M40" s="16">
        <v>1063</v>
      </c>
      <c r="N40" s="16">
        <v>1018</v>
      </c>
      <c r="O40" s="16">
        <v>1078</v>
      </c>
      <c r="P40" s="16">
        <v>1107</v>
      </c>
      <c r="Q40" s="16">
        <v>1072</v>
      </c>
      <c r="R40" s="16">
        <v>1177</v>
      </c>
      <c r="S40" s="16">
        <v>1220</v>
      </c>
      <c r="T40" s="16">
        <v>1214</v>
      </c>
      <c r="U40" s="16">
        <v>1205</v>
      </c>
      <c r="V40" s="16">
        <v>1340</v>
      </c>
      <c r="W40" s="16">
        <v>1319</v>
      </c>
      <c r="Z40" s="1"/>
      <c r="AA40" s="21" t="s">
        <v>201</v>
      </c>
      <c r="AB40" s="22">
        <v>2962</v>
      </c>
      <c r="AC40" s="22">
        <v>3419</v>
      </c>
      <c r="AD40" s="22">
        <v>3574</v>
      </c>
      <c r="AE40" s="22">
        <v>3752</v>
      </c>
      <c r="AF40" s="22">
        <v>4168</v>
      </c>
      <c r="AG40" s="22">
        <v>4271</v>
      </c>
      <c r="AH40" s="22">
        <v>4198</v>
      </c>
      <c r="AI40" s="22">
        <v>4402</v>
      </c>
      <c r="AJ40" s="16">
        <v>4420</v>
      </c>
      <c r="AK40" s="16">
        <v>4452</v>
      </c>
      <c r="AL40" s="16">
        <v>4666</v>
      </c>
      <c r="AM40" s="16">
        <v>4677</v>
      </c>
      <c r="AN40" s="16">
        <v>4694</v>
      </c>
      <c r="AO40" s="16">
        <v>5213</v>
      </c>
      <c r="AP40" s="16">
        <v>5020</v>
      </c>
      <c r="AQ40" s="16">
        <v>5451</v>
      </c>
      <c r="AR40" s="16">
        <v>5822</v>
      </c>
      <c r="AS40" s="16">
        <v>5790</v>
      </c>
      <c r="AT40" s="16">
        <v>5746</v>
      </c>
      <c r="AU40" s="16">
        <v>5892</v>
      </c>
      <c r="AV40" s="16">
        <v>5832</v>
      </c>
      <c r="AY40" s="1"/>
      <c r="AZ40" s="15" t="s">
        <v>201</v>
      </c>
      <c r="BA40" s="16">
        <v>5460</v>
      </c>
      <c r="BB40" s="16">
        <v>5595</v>
      </c>
      <c r="BC40" s="16">
        <v>5914</v>
      </c>
      <c r="BD40" s="16">
        <v>6115</v>
      </c>
      <c r="BE40" s="16">
        <v>6736</v>
      </c>
      <c r="BF40" s="16">
        <v>6886</v>
      </c>
      <c r="BG40" s="16">
        <v>6795</v>
      </c>
      <c r="BH40" s="16">
        <v>5382</v>
      </c>
      <c r="BI40" s="16">
        <v>5464</v>
      </c>
      <c r="BJ40" s="16">
        <v>5340</v>
      </c>
      <c r="BK40" s="16">
        <v>5648</v>
      </c>
      <c r="BL40" s="16">
        <v>5797</v>
      </c>
      <c r="BM40" s="16">
        <v>5858</v>
      </c>
      <c r="BN40" s="16">
        <v>6521</v>
      </c>
      <c r="BO40" s="16">
        <v>6370</v>
      </c>
      <c r="BP40" s="16">
        <v>6773</v>
      </c>
      <c r="BQ40" s="16">
        <v>6863</v>
      </c>
      <c r="BR40" s="16">
        <v>7253</v>
      </c>
      <c r="BS40" s="16">
        <v>7506</v>
      </c>
      <c r="BT40" s="16">
        <v>8333</v>
      </c>
      <c r="BU40" s="16">
        <v>9066</v>
      </c>
      <c r="BX40" s="1"/>
      <c r="BY40" s="15" t="s">
        <v>201</v>
      </c>
      <c r="BZ40" s="16">
        <v>2225</v>
      </c>
      <c r="CA40" s="16">
        <v>2111</v>
      </c>
      <c r="CB40" s="16">
        <v>2236</v>
      </c>
      <c r="CC40" s="16">
        <v>2503</v>
      </c>
      <c r="CD40" s="16">
        <v>2799</v>
      </c>
      <c r="CE40" s="16">
        <v>2536</v>
      </c>
      <c r="CF40" s="16">
        <v>2999</v>
      </c>
      <c r="CG40" s="16">
        <v>2416</v>
      </c>
      <c r="CH40" s="16">
        <v>2819</v>
      </c>
      <c r="CI40" s="16">
        <v>2575</v>
      </c>
      <c r="CJ40" s="16">
        <v>2287</v>
      </c>
      <c r="CK40" s="16">
        <v>1907</v>
      </c>
      <c r="CL40" s="16">
        <v>2350</v>
      </c>
      <c r="CM40" s="16">
        <v>3164</v>
      </c>
      <c r="CN40" s="16">
        <v>2523</v>
      </c>
      <c r="CO40" s="16">
        <v>2833</v>
      </c>
      <c r="CP40" s="16">
        <v>2948</v>
      </c>
      <c r="CQ40" s="16">
        <v>3585</v>
      </c>
      <c r="CR40" s="16">
        <v>3437</v>
      </c>
      <c r="CS40" s="16">
        <v>3385</v>
      </c>
      <c r="CT40" s="16">
        <v>3677</v>
      </c>
      <c r="CW40" s="1"/>
      <c r="CX40" s="15" t="s">
        <v>201</v>
      </c>
      <c r="CY40" s="16">
        <v>3924</v>
      </c>
      <c r="CZ40" s="16">
        <v>3231</v>
      </c>
      <c r="DA40" s="16">
        <v>2514</v>
      </c>
      <c r="DB40" s="16">
        <v>3754</v>
      </c>
      <c r="DC40" s="16">
        <v>4415</v>
      </c>
      <c r="DD40" s="16">
        <v>4741</v>
      </c>
      <c r="DE40" s="16">
        <v>4507</v>
      </c>
      <c r="DF40" s="16">
        <v>4536</v>
      </c>
      <c r="DG40" s="16">
        <v>5861</v>
      </c>
      <c r="DH40" s="16">
        <v>5660</v>
      </c>
      <c r="DI40" s="16">
        <v>4377</v>
      </c>
      <c r="DJ40" s="16">
        <v>5121</v>
      </c>
      <c r="DK40" s="16">
        <v>5148</v>
      </c>
      <c r="DL40" s="16">
        <v>7558</v>
      </c>
      <c r="DM40" s="16">
        <v>5928</v>
      </c>
      <c r="DN40" s="16">
        <v>6370</v>
      </c>
      <c r="DO40" s="16">
        <v>7140</v>
      </c>
      <c r="DP40" s="16">
        <v>6900</v>
      </c>
      <c r="DQ40" s="16">
        <v>6816</v>
      </c>
      <c r="DR40" s="16">
        <v>7100</v>
      </c>
      <c r="DS40" s="16">
        <v>7437</v>
      </c>
      <c r="DV40" s="1"/>
      <c r="DW40" s="15" t="s">
        <v>201</v>
      </c>
      <c r="DX40" s="16">
        <v>3980</v>
      </c>
      <c r="DY40" s="16">
        <v>3887</v>
      </c>
      <c r="DZ40" s="16">
        <v>2784</v>
      </c>
      <c r="EA40" s="16">
        <v>3936</v>
      </c>
      <c r="EB40" s="16">
        <v>4398</v>
      </c>
      <c r="EC40" s="16">
        <v>4556</v>
      </c>
      <c r="ED40" s="16">
        <v>4452</v>
      </c>
      <c r="EE40" s="16">
        <v>4013</v>
      </c>
      <c r="EF40" s="16">
        <v>4654</v>
      </c>
      <c r="EG40" s="16">
        <v>3866</v>
      </c>
      <c r="EH40" s="16">
        <v>4268</v>
      </c>
      <c r="EI40" s="16">
        <v>4491</v>
      </c>
      <c r="EJ40" s="16">
        <v>4372</v>
      </c>
      <c r="EK40" s="16">
        <v>5455</v>
      </c>
      <c r="EL40" s="16">
        <v>4799</v>
      </c>
      <c r="EM40" s="16">
        <v>4599</v>
      </c>
      <c r="EN40" s="16">
        <v>5523</v>
      </c>
      <c r="EO40" s="16">
        <v>5628</v>
      </c>
      <c r="EP40" s="16">
        <v>5220</v>
      </c>
      <c r="EQ40" s="16">
        <v>5788</v>
      </c>
      <c r="ER40" s="16">
        <v>6399</v>
      </c>
      <c r="EU40" s="1"/>
      <c r="EV40" s="15" t="s">
        <v>201</v>
      </c>
      <c r="EW40" s="16">
        <v>1795</v>
      </c>
      <c r="EX40" s="16">
        <v>2027</v>
      </c>
      <c r="EY40" s="16">
        <v>2076</v>
      </c>
      <c r="EZ40" s="16">
        <v>1985</v>
      </c>
      <c r="FA40" s="16">
        <v>2111</v>
      </c>
      <c r="FB40" s="16">
        <v>2003</v>
      </c>
      <c r="FC40" s="16">
        <v>1993</v>
      </c>
      <c r="FD40" s="16">
        <v>2816</v>
      </c>
      <c r="FE40" s="16">
        <v>2588</v>
      </c>
      <c r="FF40" s="16">
        <v>2657</v>
      </c>
      <c r="FG40" s="16">
        <v>2738</v>
      </c>
      <c r="FH40" s="16">
        <v>2794</v>
      </c>
      <c r="FI40" s="16">
        <v>2775</v>
      </c>
      <c r="FJ40" s="16">
        <v>2963</v>
      </c>
      <c r="FK40" s="16">
        <v>2941</v>
      </c>
      <c r="FL40" s="16">
        <v>3119</v>
      </c>
      <c r="FM40" s="16">
        <v>3088</v>
      </c>
      <c r="FN40" s="16">
        <v>3091</v>
      </c>
      <c r="FO40" s="16">
        <v>3204</v>
      </c>
      <c r="FP40" s="16">
        <v>3342</v>
      </c>
      <c r="FQ40" s="16">
        <v>3295</v>
      </c>
    </row>
    <row r="41" ht="14.5" spans="1:173">
      <c r="A41" s="1"/>
      <c r="B41" s="1"/>
      <c r="C41" s="5"/>
      <c r="D41" s="5"/>
      <c r="E41" s="5"/>
      <c r="F41" s="5"/>
      <c r="G41" s="5"/>
      <c r="H41" s="5"/>
      <c r="I41" s="5"/>
      <c r="J41" s="5"/>
      <c r="K41" s="5"/>
      <c r="L41" s="5"/>
      <c r="M41" s="5"/>
      <c r="N41" s="5"/>
      <c r="O41" s="5"/>
      <c r="P41" s="5"/>
      <c r="Q41" s="5"/>
      <c r="R41" s="5"/>
      <c r="S41" s="5"/>
      <c r="T41" s="5"/>
      <c r="U41" s="5"/>
      <c r="V41" s="5"/>
      <c r="W41" s="5"/>
      <c r="Z41" s="1"/>
      <c r="AA41" s="1"/>
      <c r="AB41" s="20"/>
      <c r="AC41" s="20"/>
      <c r="AD41" s="20"/>
      <c r="AE41" s="20"/>
      <c r="AF41" s="20"/>
      <c r="AG41" s="20"/>
      <c r="AH41" s="20"/>
      <c r="AI41" s="20"/>
      <c r="AJ41" s="5"/>
      <c r="AK41" s="5"/>
      <c r="AL41" s="5"/>
      <c r="AM41" s="5"/>
      <c r="AN41" s="5"/>
      <c r="AO41" s="5"/>
      <c r="AP41" s="5"/>
      <c r="AQ41" s="5"/>
      <c r="AR41" s="5"/>
      <c r="AS41" s="5"/>
      <c r="AT41" s="5"/>
      <c r="AU41" s="5"/>
      <c r="AV41" s="5"/>
      <c r="AY41" s="1"/>
      <c r="AZ41" s="1"/>
      <c r="BA41" s="5"/>
      <c r="BB41" s="5"/>
      <c r="BC41" s="5"/>
      <c r="BD41" s="5"/>
      <c r="BE41" s="5"/>
      <c r="BF41" s="5"/>
      <c r="BG41" s="5"/>
      <c r="BH41" s="5"/>
      <c r="BI41" s="5"/>
      <c r="BJ41" s="5"/>
      <c r="BK41" s="5"/>
      <c r="BL41" s="5"/>
      <c r="BM41" s="5"/>
      <c r="BN41" s="5"/>
      <c r="BO41" s="5"/>
      <c r="BP41" s="5"/>
      <c r="BQ41" s="5"/>
      <c r="BR41" s="5"/>
      <c r="BS41" s="5"/>
      <c r="BT41" s="5"/>
      <c r="BU41" s="5"/>
      <c r="BX41" s="1"/>
      <c r="BY41" s="1"/>
      <c r="BZ41" s="5"/>
      <c r="CA41" s="5"/>
      <c r="CB41" s="5"/>
      <c r="CC41" s="5"/>
      <c r="CD41" s="5"/>
      <c r="CE41" s="5"/>
      <c r="CF41" s="5"/>
      <c r="CG41" s="5"/>
      <c r="CH41" s="5"/>
      <c r="CI41" s="5"/>
      <c r="CJ41" s="5"/>
      <c r="CK41" s="5"/>
      <c r="CL41" s="5"/>
      <c r="CM41" s="5"/>
      <c r="CN41" s="5"/>
      <c r="CO41" s="5"/>
      <c r="CP41" s="5"/>
      <c r="CQ41" s="5"/>
      <c r="CR41" s="5"/>
      <c r="CS41" s="5"/>
      <c r="CT41" s="5"/>
      <c r="CW41" s="1"/>
      <c r="CX41" s="1"/>
      <c r="CY41" s="5"/>
      <c r="CZ41" s="5"/>
      <c r="DA41" s="5"/>
      <c r="DB41" s="5"/>
      <c r="DC41" s="5"/>
      <c r="DD41" s="5"/>
      <c r="DE41" s="5"/>
      <c r="DF41" s="5"/>
      <c r="DG41" s="5"/>
      <c r="DH41" s="5"/>
      <c r="DI41" s="5"/>
      <c r="DJ41" s="5"/>
      <c r="DK41" s="5"/>
      <c r="DL41" s="5"/>
      <c r="DM41" s="5"/>
      <c r="DN41" s="5"/>
      <c r="DO41" s="5"/>
      <c r="DP41" s="5"/>
      <c r="DQ41" s="5"/>
      <c r="DR41" s="5"/>
      <c r="DS41" s="5"/>
      <c r="DV41" s="1"/>
      <c r="DW41" s="1"/>
      <c r="DX41" s="5"/>
      <c r="DY41" s="5"/>
      <c r="DZ41" s="5"/>
      <c r="EA41" s="5"/>
      <c r="EB41" s="5"/>
      <c r="EC41" s="5"/>
      <c r="ED41" s="5"/>
      <c r="EE41" s="5"/>
      <c r="EF41" s="5"/>
      <c r="EG41" s="5"/>
      <c r="EH41" s="5"/>
      <c r="EI41" s="5"/>
      <c r="EJ41" s="5"/>
      <c r="EK41" s="5"/>
      <c r="EL41" s="5"/>
      <c r="EM41" s="5"/>
      <c r="EN41" s="5"/>
      <c r="EO41" s="5"/>
      <c r="EP41" s="5"/>
      <c r="EQ41" s="5"/>
      <c r="ER41" s="5"/>
      <c r="EU41" s="1"/>
      <c r="EV41" s="1"/>
      <c r="EW41" s="5"/>
      <c r="EX41" s="5"/>
      <c r="EY41" s="5"/>
      <c r="EZ41" s="5"/>
      <c r="FA41" s="5"/>
      <c r="FB41" s="5"/>
      <c r="FC41" s="5"/>
      <c r="FD41" s="5"/>
      <c r="FE41" s="5"/>
      <c r="FF41" s="5"/>
      <c r="FG41" s="5"/>
      <c r="FH41" s="5"/>
      <c r="FI41" s="5"/>
      <c r="FJ41" s="5"/>
      <c r="FK41" s="5"/>
      <c r="FL41" s="5"/>
      <c r="FM41" s="5"/>
      <c r="FN41" s="5"/>
      <c r="FO41" s="5"/>
      <c r="FP41" s="5"/>
      <c r="FQ41" s="5"/>
    </row>
    <row r="42" ht="13" spans="1:173">
      <c r="A42" s="4"/>
      <c r="B42" s="10" t="s">
        <v>202</v>
      </c>
      <c r="C42" s="4">
        <v>10.4</v>
      </c>
      <c r="D42" s="4">
        <v>8.5</v>
      </c>
      <c r="E42" s="4">
        <v>8.4</v>
      </c>
      <c r="F42" s="4">
        <v>7.7</v>
      </c>
      <c r="G42" s="4">
        <v>9.2</v>
      </c>
      <c r="H42" s="4">
        <v>9.8</v>
      </c>
      <c r="I42" s="4">
        <v>8.6</v>
      </c>
      <c r="J42" s="4">
        <v>9.3</v>
      </c>
      <c r="K42" s="4">
        <v>9.3</v>
      </c>
      <c r="L42" s="4">
        <v>8.8</v>
      </c>
      <c r="M42" s="4">
        <v>11</v>
      </c>
      <c r="N42" s="4">
        <v>12.4</v>
      </c>
      <c r="O42" s="4">
        <v>9.5</v>
      </c>
      <c r="P42" s="4">
        <v>7.9</v>
      </c>
      <c r="Q42" s="4">
        <v>5.7</v>
      </c>
      <c r="R42" s="4">
        <v>5.2</v>
      </c>
      <c r="S42" s="4">
        <v>5.3</v>
      </c>
      <c r="T42" s="4">
        <v>5.6</v>
      </c>
      <c r="U42" s="4">
        <v>5.7</v>
      </c>
      <c r="V42" s="4">
        <v>4.9</v>
      </c>
      <c r="W42" s="4">
        <v>5.6</v>
      </c>
      <c r="Y42" s="23">
        <f>W40*W42</f>
        <v>7386.4</v>
      </c>
      <c r="Z42" s="4"/>
      <c r="AA42" s="19" t="s">
        <v>203</v>
      </c>
      <c r="AB42" s="24">
        <v>7.1</v>
      </c>
      <c r="AC42" s="24">
        <v>6.7</v>
      </c>
      <c r="AD42" s="24">
        <v>7</v>
      </c>
      <c r="AE42" s="24">
        <v>7.7</v>
      </c>
      <c r="AF42" s="24">
        <v>6.8</v>
      </c>
      <c r="AG42" s="24">
        <v>7.5</v>
      </c>
      <c r="AH42" s="24">
        <v>7.5</v>
      </c>
      <c r="AI42" s="24">
        <v>7.5</v>
      </c>
      <c r="AJ42" s="4">
        <v>7.3</v>
      </c>
      <c r="AK42" s="4">
        <v>6.8</v>
      </c>
      <c r="AL42" s="4">
        <v>7.2</v>
      </c>
      <c r="AM42" s="4">
        <v>8.1</v>
      </c>
      <c r="AN42" s="4">
        <v>7.1</v>
      </c>
      <c r="AO42" s="4">
        <v>6.9</v>
      </c>
      <c r="AP42" s="4">
        <v>6.9</v>
      </c>
      <c r="AQ42" s="4">
        <v>6.1</v>
      </c>
      <c r="AR42" s="4">
        <v>5.8</v>
      </c>
      <c r="AS42" s="4">
        <v>5.9</v>
      </c>
      <c r="AT42" s="4">
        <v>6.2</v>
      </c>
      <c r="AU42" s="4">
        <v>6.1</v>
      </c>
      <c r="AV42" s="4">
        <v>5.9</v>
      </c>
      <c r="AY42" s="4"/>
      <c r="AZ42" s="10" t="s">
        <v>203</v>
      </c>
      <c r="BA42" s="4">
        <v>10.1</v>
      </c>
      <c r="BB42" s="4">
        <v>9.5</v>
      </c>
      <c r="BC42" s="4">
        <v>8.9</v>
      </c>
      <c r="BD42" s="4">
        <v>8.8</v>
      </c>
      <c r="BE42" s="4">
        <v>7.7</v>
      </c>
      <c r="BF42" s="4">
        <v>7.4</v>
      </c>
      <c r="BG42" s="4">
        <v>7.9</v>
      </c>
      <c r="BH42" s="4">
        <v>9.5</v>
      </c>
      <c r="BI42" s="4">
        <v>9.6</v>
      </c>
      <c r="BJ42" s="4">
        <v>8.7</v>
      </c>
      <c r="BK42" s="4">
        <v>10.7</v>
      </c>
      <c r="BL42" s="4">
        <v>11.3</v>
      </c>
      <c r="BM42" s="4">
        <v>10.6</v>
      </c>
      <c r="BN42" s="4">
        <v>9.9</v>
      </c>
      <c r="BO42" s="4">
        <v>9.3</v>
      </c>
      <c r="BP42" s="4">
        <v>9</v>
      </c>
      <c r="BQ42" s="4">
        <v>9</v>
      </c>
      <c r="BR42" s="4">
        <v>8.3</v>
      </c>
      <c r="BS42" s="4">
        <v>8.3</v>
      </c>
      <c r="BT42" s="4">
        <v>7.6</v>
      </c>
      <c r="BU42" s="4">
        <v>6.6</v>
      </c>
      <c r="BX42" s="4"/>
      <c r="BY42" s="10" t="s">
        <v>203</v>
      </c>
      <c r="BZ42" s="4">
        <v>9.8</v>
      </c>
      <c r="CA42" s="4">
        <v>10.6</v>
      </c>
      <c r="CB42" s="4">
        <v>10.6</v>
      </c>
      <c r="CC42" s="4">
        <v>9.6</v>
      </c>
      <c r="CD42" s="4">
        <v>9</v>
      </c>
      <c r="CE42" s="4">
        <v>10</v>
      </c>
      <c r="CF42" s="4">
        <v>7.8</v>
      </c>
      <c r="CG42" s="4">
        <v>9.7</v>
      </c>
      <c r="CH42" s="4">
        <v>8.6</v>
      </c>
      <c r="CI42" s="4">
        <v>7.2</v>
      </c>
      <c r="CJ42" s="4">
        <v>8</v>
      </c>
      <c r="CK42" s="4">
        <v>10.4</v>
      </c>
      <c r="CL42" s="4">
        <v>9.2</v>
      </c>
      <c r="CM42" s="4">
        <v>7</v>
      </c>
      <c r="CN42" s="4">
        <v>9.3</v>
      </c>
      <c r="CO42" s="4">
        <v>8.3</v>
      </c>
      <c r="CP42" s="4">
        <v>8</v>
      </c>
      <c r="CQ42" s="4">
        <v>7.1</v>
      </c>
      <c r="CR42" s="4">
        <v>7.9</v>
      </c>
      <c r="CS42" s="4">
        <v>7.4</v>
      </c>
      <c r="CT42" s="4">
        <v>6.8</v>
      </c>
      <c r="CW42" s="4"/>
      <c r="CX42" s="10" t="s">
        <v>203</v>
      </c>
      <c r="CY42" s="4">
        <v>12.5</v>
      </c>
      <c r="CZ42" s="4">
        <v>13.6</v>
      </c>
      <c r="DA42" s="4">
        <v>16.2</v>
      </c>
      <c r="DB42" s="4">
        <v>10.8</v>
      </c>
      <c r="DC42" s="4">
        <v>9.3</v>
      </c>
      <c r="DD42" s="4">
        <v>9.5</v>
      </c>
      <c r="DE42" s="4">
        <v>9.9</v>
      </c>
      <c r="DF42" s="4">
        <v>11.2</v>
      </c>
      <c r="DG42" s="4">
        <v>8.5</v>
      </c>
      <c r="DH42" s="4">
        <v>8.8</v>
      </c>
      <c r="DI42" s="4">
        <v>11.2</v>
      </c>
      <c r="DJ42" s="4">
        <v>10.4</v>
      </c>
      <c r="DK42" s="4">
        <v>10.8</v>
      </c>
      <c r="DL42" s="4">
        <v>8</v>
      </c>
      <c r="DM42" s="4">
        <v>11.9</v>
      </c>
      <c r="DN42" s="4">
        <v>11.8</v>
      </c>
      <c r="DO42" s="4">
        <v>10.3</v>
      </c>
      <c r="DP42" s="4">
        <v>10.8</v>
      </c>
      <c r="DQ42" s="4">
        <v>11.4</v>
      </c>
      <c r="DR42" s="4">
        <v>10.4</v>
      </c>
      <c r="DS42" s="4">
        <v>10</v>
      </c>
      <c r="DV42" s="4"/>
      <c r="DW42" s="10" t="s">
        <v>203</v>
      </c>
      <c r="DX42" s="4">
        <v>15.4</v>
      </c>
      <c r="DY42" s="4">
        <v>13.5</v>
      </c>
      <c r="DZ42" s="4">
        <v>16.9</v>
      </c>
      <c r="EA42" s="4">
        <v>13.3</v>
      </c>
      <c r="EB42" s="4">
        <v>11.7</v>
      </c>
      <c r="EC42" s="4">
        <v>11.5</v>
      </c>
      <c r="ED42" s="4">
        <v>12.5</v>
      </c>
      <c r="EE42" s="4">
        <v>13.3</v>
      </c>
      <c r="EF42" s="4">
        <v>12.2</v>
      </c>
      <c r="EG42" s="4">
        <v>10.9</v>
      </c>
      <c r="EH42" s="4">
        <v>11.3</v>
      </c>
      <c r="EI42" s="4">
        <v>12.7</v>
      </c>
      <c r="EJ42" s="4">
        <v>12.9</v>
      </c>
      <c r="EK42" s="4">
        <v>10.7</v>
      </c>
      <c r="EL42" s="4">
        <v>13.3</v>
      </c>
      <c r="EM42" s="4">
        <v>13.8</v>
      </c>
      <c r="EN42" s="4">
        <v>11.4</v>
      </c>
      <c r="EO42" s="4">
        <v>11.9</v>
      </c>
      <c r="EP42" s="4">
        <v>12.8</v>
      </c>
      <c r="EQ42" s="4">
        <v>11.1</v>
      </c>
      <c r="ER42" s="4">
        <v>8.8</v>
      </c>
      <c r="EU42" s="4"/>
      <c r="EV42" s="10" t="s">
        <v>203</v>
      </c>
      <c r="EW42" s="4">
        <v>9.3</v>
      </c>
      <c r="EX42" s="4">
        <v>9.6</v>
      </c>
      <c r="EY42" s="4">
        <v>7.7</v>
      </c>
      <c r="EZ42" s="4">
        <v>7.7</v>
      </c>
      <c r="FA42" s="4">
        <v>7.1</v>
      </c>
      <c r="FB42" s="4">
        <v>6.4</v>
      </c>
      <c r="FC42" s="4">
        <v>6.9</v>
      </c>
      <c r="FD42" s="4">
        <v>5.7</v>
      </c>
      <c r="FE42" s="4">
        <v>6.1</v>
      </c>
      <c r="FF42" s="4">
        <v>4.6</v>
      </c>
      <c r="FG42" s="4">
        <v>7</v>
      </c>
      <c r="FH42" s="4">
        <v>6.8</v>
      </c>
      <c r="FI42" s="4">
        <v>7.5</v>
      </c>
      <c r="FJ42" s="4">
        <v>7.3</v>
      </c>
      <c r="FK42" s="4">
        <v>7.6</v>
      </c>
      <c r="FL42" s="4">
        <v>8.3</v>
      </c>
      <c r="FM42" s="4">
        <v>9.7</v>
      </c>
      <c r="FN42" s="4">
        <v>9.8</v>
      </c>
      <c r="FO42" s="4">
        <v>10.3</v>
      </c>
      <c r="FP42" s="4">
        <v>9.5</v>
      </c>
      <c r="FQ42" s="4">
        <v>9.8</v>
      </c>
    </row>
    <row r="43" ht="14.5" spans="1:173">
      <c r="A43" s="1"/>
      <c r="B43" s="1"/>
      <c r="C43" s="1"/>
      <c r="D43" s="1"/>
      <c r="E43" s="1"/>
      <c r="F43" s="1"/>
      <c r="G43" s="1"/>
      <c r="H43" s="1"/>
      <c r="I43" s="1"/>
      <c r="J43" s="1"/>
      <c r="K43" s="1"/>
      <c r="L43" s="1"/>
      <c r="M43" s="1"/>
      <c r="N43" s="1"/>
      <c r="O43" s="1"/>
      <c r="P43" s="1"/>
      <c r="Q43" s="1"/>
      <c r="R43" s="1"/>
      <c r="S43" s="1"/>
      <c r="T43" s="1"/>
      <c r="U43" s="1"/>
      <c r="V43" s="1"/>
      <c r="W43" s="1"/>
      <c r="Z43" s="1"/>
      <c r="AA43" s="1"/>
      <c r="AB43" s="1"/>
      <c r="AC43" s="1"/>
      <c r="AD43" s="1"/>
      <c r="AE43" s="1"/>
      <c r="AF43" s="1"/>
      <c r="AG43" s="1"/>
      <c r="AH43" s="1"/>
      <c r="AI43" s="1"/>
      <c r="AJ43" s="1"/>
      <c r="AK43" s="1"/>
      <c r="AL43" s="1"/>
      <c r="AM43" s="1"/>
      <c r="AN43" s="1"/>
      <c r="AO43" s="1"/>
      <c r="AP43" s="1"/>
      <c r="AQ43" s="1"/>
      <c r="AR43" s="1"/>
      <c r="AS43" s="1"/>
      <c r="AT43" s="1"/>
      <c r="AU43" s="1"/>
      <c r="AV43" s="1"/>
      <c r="AY43" s="1"/>
      <c r="AZ43" s="1"/>
      <c r="BA43" s="1"/>
      <c r="BB43" s="1"/>
      <c r="BC43" s="1"/>
      <c r="BD43" s="1"/>
      <c r="BE43" s="1"/>
      <c r="BF43" s="1"/>
      <c r="BG43" s="1"/>
      <c r="BH43" s="1"/>
      <c r="BI43" s="1"/>
      <c r="BJ43" s="1"/>
      <c r="BK43" s="1"/>
      <c r="BL43" s="1"/>
      <c r="BM43" s="1"/>
      <c r="BN43" s="1"/>
      <c r="BO43" s="1"/>
      <c r="BP43" s="1"/>
      <c r="BQ43" s="1"/>
      <c r="BR43" s="1"/>
      <c r="BS43" s="1"/>
      <c r="BT43" s="1"/>
      <c r="BU43" s="1"/>
      <c r="BX43" s="1"/>
      <c r="BY43" s="1"/>
      <c r="BZ43" s="1"/>
      <c r="CA43" s="1"/>
      <c r="CB43" s="1"/>
      <c r="CC43" s="1"/>
      <c r="CD43" s="1"/>
      <c r="CE43" s="1"/>
      <c r="CF43" s="1"/>
      <c r="CG43" s="1"/>
      <c r="CH43" s="1"/>
      <c r="CI43" s="1"/>
      <c r="CJ43" s="1"/>
      <c r="CK43" s="1"/>
      <c r="CL43" s="1"/>
      <c r="CM43" s="1"/>
      <c r="CN43" s="1"/>
      <c r="CO43" s="1"/>
      <c r="CP43" s="1"/>
      <c r="CQ43" s="1"/>
      <c r="CR43" s="1"/>
      <c r="CS43" s="1"/>
      <c r="CT43" s="1"/>
      <c r="CW43" s="1"/>
      <c r="CX43" s="1"/>
      <c r="CY43" s="1"/>
      <c r="CZ43" s="1"/>
      <c r="DA43" s="1"/>
      <c r="DB43" s="1"/>
      <c r="DC43" s="1"/>
      <c r="DD43" s="1"/>
      <c r="DE43" s="1"/>
      <c r="DF43" s="1"/>
      <c r="DG43" s="1"/>
      <c r="DH43" s="1"/>
      <c r="DI43" s="1"/>
      <c r="DJ43" s="1"/>
      <c r="DK43" s="1"/>
      <c r="DL43" s="1"/>
      <c r="DM43" s="1"/>
      <c r="DN43" s="1"/>
      <c r="DO43" s="1"/>
      <c r="DP43" s="1"/>
      <c r="DQ43" s="1"/>
      <c r="DR43" s="1"/>
      <c r="DS43" s="1"/>
      <c r="DV43" s="1"/>
      <c r="DW43" s="1"/>
      <c r="DX43" s="1"/>
      <c r="DY43" s="1"/>
      <c r="DZ43" s="1"/>
      <c r="EA43" s="1"/>
      <c r="EB43" s="1"/>
      <c r="EC43" s="1"/>
      <c r="ED43" s="1"/>
      <c r="EE43" s="1"/>
      <c r="EF43" s="1"/>
      <c r="EG43" s="1"/>
      <c r="EH43" s="1"/>
      <c r="EI43" s="1"/>
      <c r="EJ43" s="1"/>
      <c r="EK43" s="1"/>
      <c r="EL43" s="1"/>
      <c r="EM43" s="1"/>
      <c r="EN43" s="1"/>
      <c r="EO43" s="1"/>
      <c r="EP43" s="1"/>
      <c r="EQ43" s="1"/>
      <c r="ER43" s="1"/>
      <c r="EU43" s="1"/>
      <c r="EV43" s="1"/>
      <c r="EW43" s="1"/>
      <c r="EX43" s="1"/>
      <c r="EY43" s="1"/>
      <c r="EZ43" s="1"/>
      <c r="FA43" s="1"/>
      <c r="FB43" s="1"/>
      <c r="FC43" s="1"/>
      <c r="FD43" s="1"/>
      <c r="FE43" s="1"/>
      <c r="FF43" s="1"/>
      <c r="FG43" s="1"/>
      <c r="FH43" s="1"/>
      <c r="FI43" s="1"/>
      <c r="FJ43" s="1"/>
      <c r="FK43" s="1"/>
      <c r="FL43" s="1"/>
      <c r="FM43" s="1"/>
      <c r="FN43" s="1"/>
      <c r="FO43" s="1"/>
      <c r="FP43" s="1"/>
      <c r="FQ43" s="1"/>
    </row>
    <row r="44" ht="14.5" spans="1:173">
      <c r="A44" s="1"/>
      <c r="B44" s="1"/>
      <c r="C44" s="1"/>
      <c r="D44" s="1"/>
      <c r="E44" s="1"/>
      <c r="F44" s="1"/>
      <c r="G44" s="1"/>
      <c r="H44" s="1"/>
      <c r="I44" s="1"/>
      <c r="J44" s="1"/>
      <c r="K44" s="1"/>
      <c r="L44" s="1"/>
      <c r="M44" s="1"/>
      <c r="N44" s="1"/>
      <c r="O44" s="1"/>
      <c r="P44" s="1"/>
      <c r="Q44" s="1"/>
      <c r="R44" s="1"/>
      <c r="S44" s="1"/>
      <c r="T44" s="1"/>
      <c r="U44" s="1"/>
      <c r="V44" s="1"/>
      <c r="W44" s="1"/>
      <c r="Z44" s="1"/>
      <c r="AA44" s="1"/>
      <c r="AB44" s="1"/>
      <c r="AC44" s="1"/>
      <c r="AD44" s="1"/>
      <c r="AE44" s="1"/>
      <c r="AF44" s="1"/>
      <c r="AG44" s="1"/>
      <c r="AH44" s="1"/>
      <c r="AI44" s="1"/>
      <c r="AJ44" s="1"/>
      <c r="AK44" s="1"/>
      <c r="AL44" s="1"/>
      <c r="AM44" s="1"/>
      <c r="AN44" s="1"/>
      <c r="AO44" s="1"/>
      <c r="AP44" s="1"/>
      <c r="AQ44" s="1"/>
      <c r="AR44" s="1"/>
      <c r="AS44" s="1"/>
      <c r="AT44" s="1"/>
      <c r="AU44" s="1"/>
      <c r="AV44" s="1"/>
      <c r="AY44" s="1"/>
      <c r="AZ44" s="1"/>
      <c r="BA44" s="1"/>
      <c r="BB44" s="1"/>
      <c r="BC44" s="1"/>
      <c r="BD44" s="1"/>
      <c r="BE44" s="1"/>
      <c r="BF44" s="1"/>
      <c r="BG44" s="1"/>
      <c r="BH44" s="1"/>
      <c r="BI44" s="1"/>
      <c r="BJ44" s="1"/>
      <c r="BK44" s="1"/>
      <c r="BL44" s="1"/>
      <c r="BM44" s="1"/>
      <c r="BN44" s="1"/>
      <c r="BO44" s="1"/>
      <c r="BP44" s="1"/>
      <c r="BQ44" s="1"/>
      <c r="BR44" s="1"/>
      <c r="BS44" s="1"/>
      <c r="BT44" s="1"/>
      <c r="BU44" s="1"/>
      <c r="BX44" s="1"/>
      <c r="BY44" s="1"/>
      <c r="BZ44" s="1"/>
      <c r="CA44" s="1"/>
      <c r="CB44" s="1"/>
      <c r="CC44" s="1"/>
      <c r="CD44" s="1"/>
      <c r="CE44" s="1"/>
      <c r="CF44" s="1"/>
      <c r="CG44" s="1"/>
      <c r="CH44" s="1"/>
      <c r="CI44" s="1"/>
      <c r="CJ44" s="1"/>
      <c r="CK44" s="1"/>
      <c r="CL44" s="1"/>
      <c r="CM44" s="1"/>
      <c r="CN44" s="1"/>
      <c r="CO44" s="1"/>
      <c r="CP44" s="1"/>
      <c r="CQ44" s="1"/>
      <c r="CR44" s="1"/>
      <c r="CS44" s="1"/>
      <c r="CT44" s="1"/>
      <c r="CW44" s="1"/>
      <c r="CX44" s="1"/>
      <c r="CY44" s="1"/>
      <c r="CZ44" s="1"/>
      <c r="DA44" s="1"/>
      <c r="DB44" s="1"/>
      <c r="DC44" s="1"/>
      <c r="DD44" s="1"/>
      <c r="DE44" s="1"/>
      <c r="DF44" s="1"/>
      <c r="DG44" s="1"/>
      <c r="DH44" s="1"/>
      <c r="DI44" s="1"/>
      <c r="DJ44" s="1"/>
      <c r="DK44" s="1"/>
      <c r="DL44" s="1"/>
      <c r="DM44" s="1"/>
      <c r="DN44" s="1"/>
      <c r="DO44" s="1"/>
      <c r="DP44" s="1"/>
      <c r="DQ44" s="1"/>
      <c r="DR44" s="1"/>
      <c r="DS44" s="1"/>
      <c r="DV44" s="1"/>
      <c r="DW44" s="1"/>
      <c r="DX44" s="1"/>
      <c r="DY44" s="1"/>
      <c r="DZ44" s="1"/>
      <c r="EA44" s="1"/>
      <c r="EB44" s="1"/>
      <c r="EC44" s="1"/>
      <c r="ED44" s="1"/>
      <c r="EE44" s="1"/>
      <c r="EF44" s="1"/>
      <c r="EG44" s="1"/>
      <c r="EH44" s="1"/>
      <c r="EI44" s="1"/>
      <c r="EJ44" s="1"/>
      <c r="EK44" s="1"/>
      <c r="EL44" s="1"/>
      <c r="EM44" s="1"/>
      <c r="EN44" s="1"/>
      <c r="EO44" s="1"/>
      <c r="EP44" s="1"/>
      <c r="EQ44" s="1"/>
      <c r="ER44" s="1"/>
      <c r="EU44" s="1"/>
      <c r="EV44" s="1"/>
      <c r="EW44" s="1"/>
      <c r="EX44" s="1"/>
      <c r="EY44" s="1"/>
      <c r="EZ44" s="1"/>
      <c r="FA44" s="1"/>
      <c r="FB44" s="1"/>
      <c r="FC44" s="1"/>
      <c r="FD44" s="1"/>
      <c r="FE44" s="1"/>
      <c r="FF44" s="1"/>
      <c r="FG44" s="1"/>
      <c r="FH44" s="1"/>
      <c r="FI44" s="1"/>
      <c r="FJ44" s="1"/>
      <c r="FK44" s="1"/>
      <c r="FL44" s="1"/>
      <c r="FM44" s="1"/>
      <c r="FN44" s="1"/>
      <c r="FO44" s="1"/>
      <c r="FP44" s="1"/>
      <c r="FQ44" s="1"/>
    </row>
    <row r="45" ht="16.5" spans="1:173">
      <c r="A45" s="4"/>
      <c r="B45" s="10" t="s">
        <v>204</v>
      </c>
      <c r="C45" s="4">
        <v>0.6</v>
      </c>
      <c r="D45" s="4">
        <v>0.5</v>
      </c>
      <c r="E45" s="4">
        <v>0.5</v>
      </c>
      <c r="F45" s="4">
        <v>0.4</v>
      </c>
      <c r="G45" s="4">
        <v>0.5</v>
      </c>
      <c r="H45" s="4">
        <v>0.5</v>
      </c>
      <c r="I45" s="4">
        <v>0.5</v>
      </c>
      <c r="J45" s="4">
        <v>0.5</v>
      </c>
      <c r="K45" s="4">
        <v>0.5</v>
      </c>
      <c r="L45" s="4">
        <v>0.5</v>
      </c>
      <c r="M45" s="4">
        <v>0.7</v>
      </c>
      <c r="N45" s="4">
        <v>0.8</v>
      </c>
      <c r="O45" s="4">
        <v>0.6</v>
      </c>
      <c r="P45" s="4">
        <v>0.5</v>
      </c>
      <c r="Q45" s="4">
        <v>0.3</v>
      </c>
      <c r="R45" s="4">
        <v>0.3</v>
      </c>
      <c r="S45" s="4">
        <v>0.3</v>
      </c>
      <c r="T45" s="4">
        <v>0.3</v>
      </c>
      <c r="U45" s="4">
        <v>0.3</v>
      </c>
      <c r="V45" s="4">
        <v>0.3</v>
      </c>
      <c r="W45" s="4">
        <v>0.4</v>
      </c>
      <c r="Z45" s="4"/>
      <c r="AA45" s="10" t="s">
        <v>204</v>
      </c>
      <c r="AB45" s="4">
        <v>1</v>
      </c>
      <c r="AC45" s="4">
        <v>1.1</v>
      </c>
      <c r="AD45" s="4">
        <v>1.3</v>
      </c>
      <c r="AE45" s="4">
        <v>1.5</v>
      </c>
      <c r="AF45" s="4">
        <v>1.5</v>
      </c>
      <c r="AG45" s="4">
        <v>1.7</v>
      </c>
      <c r="AH45" s="4">
        <v>1.7</v>
      </c>
      <c r="AI45" s="4">
        <v>1.8</v>
      </c>
      <c r="AJ45" s="4">
        <v>1.8</v>
      </c>
      <c r="AK45" s="4">
        <v>1.6</v>
      </c>
      <c r="AL45" s="4">
        <v>1.8</v>
      </c>
      <c r="AM45" s="4">
        <v>2.1</v>
      </c>
      <c r="AN45" s="4">
        <v>1.8</v>
      </c>
      <c r="AO45" s="4">
        <v>2</v>
      </c>
      <c r="AP45" s="4">
        <v>1.9</v>
      </c>
      <c r="AQ45" s="4">
        <v>1.8</v>
      </c>
      <c r="AR45" s="4">
        <v>1.8</v>
      </c>
      <c r="AS45" s="4">
        <v>1.9</v>
      </c>
      <c r="AT45" s="4">
        <v>1.9</v>
      </c>
      <c r="AU45" s="4">
        <v>1.9</v>
      </c>
      <c r="AV45" s="4">
        <v>1.8</v>
      </c>
      <c r="AY45" s="4"/>
      <c r="AZ45" s="10" t="s">
        <v>204</v>
      </c>
      <c r="BA45" s="4">
        <v>3</v>
      </c>
      <c r="BB45" s="4">
        <v>3</v>
      </c>
      <c r="BC45" s="4">
        <v>3</v>
      </c>
      <c r="BD45" s="4">
        <v>3</v>
      </c>
      <c r="BE45" s="4">
        <v>2.9</v>
      </c>
      <c r="BF45" s="4">
        <v>2.8</v>
      </c>
      <c r="BG45" s="4">
        <v>3</v>
      </c>
      <c r="BH45" s="4">
        <v>2.8</v>
      </c>
      <c r="BI45" s="4">
        <v>2.8</v>
      </c>
      <c r="BJ45" s="4">
        <v>2.4</v>
      </c>
      <c r="BK45" s="4">
        <v>3.3</v>
      </c>
      <c r="BL45" s="4">
        <v>3.5</v>
      </c>
      <c r="BM45" s="4">
        <v>3.2</v>
      </c>
      <c r="BN45" s="4">
        <v>3.4</v>
      </c>
      <c r="BO45" s="4">
        <v>3</v>
      </c>
      <c r="BP45" s="4">
        <v>3.1</v>
      </c>
      <c r="BQ45" s="4">
        <v>3.2</v>
      </c>
      <c r="BR45" s="4">
        <v>3.2</v>
      </c>
      <c r="BS45" s="4">
        <v>3.3</v>
      </c>
      <c r="BT45" s="4">
        <v>3.3</v>
      </c>
      <c r="BU45" s="4">
        <v>3.1</v>
      </c>
      <c r="BX45" s="4"/>
      <c r="BY45" s="10" t="s">
        <v>204</v>
      </c>
      <c r="BZ45" s="4">
        <v>1.2</v>
      </c>
      <c r="CA45" s="4">
        <v>1.2</v>
      </c>
      <c r="CB45" s="4">
        <v>1.3</v>
      </c>
      <c r="CC45" s="4">
        <v>1.3</v>
      </c>
      <c r="CD45" s="4">
        <v>1.4</v>
      </c>
      <c r="CE45" s="4">
        <v>1.4</v>
      </c>
      <c r="CF45" s="4">
        <v>1.3</v>
      </c>
      <c r="CG45" s="4">
        <v>1.5</v>
      </c>
      <c r="CH45" s="4">
        <v>1.5</v>
      </c>
      <c r="CI45" s="4">
        <v>1.1</v>
      </c>
      <c r="CJ45" s="4">
        <v>1.1</v>
      </c>
      <c r="CK45" s="4">
        <v>1.2</v>
      </c>
      <c r="CL45" s="4">
        <v>1.3</v>
      </c>
      <c r="CM45" s="4">
        <v>1.4</v>
      </c>
      <c r="CN45" s="4">
        <v>1.4</v>
      </c>
      <c r="CO45" s="4">
        <v>1.5</v>
      </c>
      <c r="CP45" s="4">
        <v>1.5</v>
      </c>
      <c r="CQ45" s="4">
        <v>1.6</v>
      </c>
      <c r="CR45" s="4">
        <v>1.7</v>
      </c>
      <c r="CS45" s="4">
        <v>1.6</v>
      </c>
      <c r="CT45" s="4">
        <v>1.5</v>
      </c>
      <c r="CW45" s="4"/>
      <c r="CX45" s="10" t="s">
        <v>204</v>
      </c>
      <c r="CY45" s="4">
        <v>3</v>
      </c>
      <c r="CZ45" s="4">
        <v>2.6</v>
      </c>
      <c r="DA45" s="4">
        <v>2.4</v>
      </c>
      <c r="DB45" s="4">
        <v>2.4</v>
      </c>
      <c r="DC45" s="4">
        <v>2.5</v>
      </c>
      <c r="DD45" s="4">
        <v>2.7</v>
      </c>
      <c r="DE45" s="4">
        <v>2.7</v>
      </c>
      <c r="DF45" s="4">
        <v>3.1</v>
      </c>
      <c r="DG45" s="4">
        <v>3.1</v>
      </c>
      <c r="DH45" s="4">
        <v>3.1</v>
      </c>
      <c r="DI45" s="4">
        <v>3.1</v>
      </c>
      <c r="DJ45" s="4">
        <v>3.4</v>
      </c>
      <c r="DK45" s="4">
        <v>3.6</v>
      </c>
      <c r="DL45" s="4">
        <v>3.9</v>
      </c>
      <c r="DM45" s="4">
        <v>4.6</v>
      </c>
      <c r="DN45" s="4">
        <v>4.9</v>
      </c>
      <c r="DO45" s="4">
        <v>4.8</v>
      </c>
      <c r="DP45" s="4">
        <v>4.9</v>
      </c>
      <c r="DQ45" s="4">
        <v>5.1</v>
      </c>
      <c r="DR45" s="4">
        <v>4.9</v>
      </c>
      <c r="DS45" s="4">
        <v>4.9</v>
      </c>
      <c r="DV45" s="4"/>
      <c r="DW45" s="10" t="s">
        <v>204</v>
      </c>
      <c r="DX45" s="4">
        <v>3.7</v>
      </c>
      <c r="DY45" s="4">
        <v>3.2</v>
      </c>
      <c r="DZ45" s="4">
        <v>2.8</v>
      </c>
      <c r="EA45" s="4">
        <v>3.1</v>
      </c>
      <c r="EB45" s="4">
        <v>3</v>
      </c>
      <c r="EC45" s="4">
        <v>3.1</v>
      </c>
      <c r="ED45" s="4">
        <v>3.3</v>
      </c>
      <c r="EE45" s="4">
        <v>3.2</v>
      </c>
      <c r="EF45" s="4">
        <v>3.4</v>
      </c>
      <c r="EG45" s="4">
        <v>2.3</v>
      </c>
      <c r="EH45" s="4">
        <v>2.8</v>
      </c>
      <c r="EI45" s="4">
        <v>3.4</v>
      </c>
      <c r="EJ45" s="4">
        <v>3.4</v>
      </c>
      <c r="EK45" s="4">
        <v>3.5</v>
      </c>
      <c r="EL45" s="4">
        <v>3.9</v>
      </c>
      <c r="EM45" s="4">
        <v>3.8</v>
      </c>
      <c r="EN45" s="4">
        <v>3.9</v>
      </c>
      <c r="EO45" s="4">
        <v>4.2</v>
      </c>
      <c r="EP45" s="4">
        <v>4.1</v>
      </c>
      <c r="EQ45" s="4">
        <v>3.9</v>
      </c>
      <c r="ER45" s="4">
        <v>3.4</v>
      </c>
      <c r="EU45" s="4"/>
      <c r="EV45" s="10" t="s">
        <v>204</v>
      </c>
      <c r="EW45" s="4">
        <v>1</v>
      </c>
      <c r="EX45" s="4">
        <v>1.2</v>
      </c>
      <c r="EY45" s="4">
        <v>1</v>
      </c>
      <c r="EZ45" s="4">
        <v>1</v>
      </c>
      <c r="FA45" s="4">
        <v>0.9</v>
      </c>
      <c r="FB45" s="4">
        <v>0.8</v>
      </c>
      <c r="FC45" s="4">
        <v>0.9</v>
      </c>
      <c r="FD45" s="4">
        <v>1</v>
      </c>
      <c r="FE45" s="4">
        <v>0.9</v>
      </c>
      <c r="FF45" s="4">
        <v>0.7</v>
      </c>
      <c r="FG45" s="4">
        <v>1</v>
      </c>
      <c r="FH45" s="4">
        <v>1</v>
      </c>
      <c r="FI45" s="4">
        <v>1.1</v>
      </c>
      <c r="FJ45" s="4">
        <v>1.2</v>
      </c>
      <c r="FK45" s="4">
        <v>1.2</v>
      </c>
      <c r="FL45" s="4">
        <v>1.4</v>
      </c>
      <c r="FM45" s="4">
        <v>1.7</v>
      </c>
      <c r="FN45" s="4">
        <v>1.7</v>
      </c>
      <c r="FO45" s="4">
        <v>1.9</v>
      </c>
      <c r="FP45" s="4">
        <v>1.8</v>
      </c>
      <c r="FQ45" s="4">
        <v>1.8</v>
      </c>
    </row>
    <row r="46" ht="16.5" spans="1:173">
      <c r="A46" s="1"/>
      <c r="B46" s="11" t="s">
        <v>205</v>
      </c>
      <c r="C46" s="1"/>
      <c r="D46" s="1"/>
      <c r="E46" s="1"/>
      <c r="F46" s="1"/>
      <c r="G46" s="1"/>
      <c r="H46" s="1"/>
      <c r="I46" s="1"/>
      <c r="J46" s="1"/>
      <c r="K46" s="1"/>
      <c r="L46" s="1"/>
      <c r="M46" s="1"/>
      <c r="N46" s="1"/>
      <c r="O46" s="1"/>
      <c r="P46" s="1"/>
      <c r="Q46" s="1"/>
      <c r="R46" s="1"/>
      <c r="S46" s="1"/>
      <c r="T46" s="1"/>
      <c r="U46" s="1"/>
      <c r="V46" s="1"/>
      <c r="W46" s="1"/>
      <c r="Z46" s="1"/>
      <c r="AA46" s="11" t="s">
        <v>205</v>
      </c>
      <c r="AB46" s="1"/>
      <c r="AC46" s="1"/>
      <c r="AD46" s="1"/>
      <c r="AE46" s="1"/>
      <c r="AF46" s="1"/>
      <c r="AG46" s="1"/>
      <c r="AH46" s="1"/>
      <c r="AI46" s="1"/>
      <c r="AJ46" s="1"/>
      <c r="AK46" s="1"/>
      <c r="AL46" s="1"/>
      <c r="AM46" s="1"/>
      <c r="AN46" s="1"/>
      <c r="AO46" s="1"/>
      <c r="AP46" s="1"/>
      <c r="AQ46" s="1"/>
      <c r="AR46" s="1"/>
      <c r="AS46" s="1"/>
      <c r="AT46" s="1"/>
      <c r="AU46" s="1"/>
      <c r="AV46" s="1"/>
      <c r="AY46" s="1"/>
      <c r="AZ46" s="11" t="s">
        <v>205</v>
      </c>
      <c r="BA46" s="1"/>
      <c r="BB46" s="1"/>
      <c r="BC46" s="1"/>
      <c r="BD46" s="1"/>
      <c r="BE46" s="1"/>
      <c r="BF46" s="1"/>
      <c r="BG46" s="1"/>
      <c r="BH46" s="1"/>
      <c r="BI46" s="1"/>
      <c r="BJ46" s="1"/>
      <c r="BK46" s="1"/>
      <c r="BL46" s="1"/>
      <c r="BM46" s="1"/>
      <c r="BN46" s="1"/>
      <c r="BO46" s="1"/>
      <c r="BP46" s="1"/>
      <c r="BQ46" s="1"/>
      <c r="BR46" s="1"/>
      <c r="BS46" s="1"/>
      <c r="BT46" s="1"/>
      <c r="BU46" s="1"/>
      <c r="BX46" s="1"/>
      <c r="BY46" s="11" t="s">
        <v>205</v>
      </c>
      <c r="BZ46" s="1"/>
      <c r="CA46" s="1"/>
      <c r="CB46" s="1"/>
      <c r="CC46" s="1"/>
      <c r="CD46" s="1"/>
      <c r="CE46" s="1"/>
      <c r="CF46" s="1"/>
      <c r="CG46" s="1"/>
      <c r="CH46" s="1"/>
      <c r="CI46" s="1"/>
      <c r="CJ46" s="1"/>
      <c r="CK46" s="1"/>
      <c r="CL46" s="1"/>
      <c r="CM46" s="1"/>
      <c r="CN46" s="1"/>
      <c r="CO46" s="1"/>
      <c r="CP46" s="1"/>
      <c r="CQ46" s="1"/>
      <c r="CR46" s="1"/>
      <c r="CS46" s="1"/>
      <c r="CT46" s="1"/>
      <c r="CW46" s="1"/>
      <c r="CX46" s="11" t="s">
        <v>205</v>
      </c>
      <c r="CY46" s="1"/>
      <c r="CZ46" s="1"/>
      <c r="DA46" s="1"/>
      <c r="DB46" s="1"/>
      <c r="DC46" s="1"/>
      <c r="DD46" s="1"/>
      <c r="DE46" s="1"/>
      <c r="DF46" s="1"/>
      <c r="DG46" s="1"/>
      <c r="DH46" s="1"/>
      <c r="DI46" s="1"/>
      <c r="DJ46" s="1"/>
      <c r="DK46" s="1"/>
      <c r="DL46" s="1"/>
      <c r="DM46" s="1"/>
      <c r="DN46" s="1"/>
      <c r="DO46" s="1"/>
      <c r="DP46" s="1"/>
      <c r="DQ46" s="1"/>
      <c r="DR46" s="1"/>
      <c r="DS46" s="1"/>
      <c r="DV46" s="1"/>
      <c r="DW46" s="11" t="s">
        <v>205</v>
      </c>
      <c r="DX46" s="1"/>
      <c r="DY46" s="1"/>
      <c r="DZ46" s="1"/>
      <c r="EA46" s="1"/>
      <c r="EB46" s="1"/>
      <c r="EC46" s="1"/>
      <c r="ED46" s="1"/>
      <c r="EE46" s="1"/>
      <c r="EF46" s="1"/>
      <c r="EG46" s="1"/>
      <c r="EH46" s="1"/>
      <c r="EI46" s="1"/>
      <c r="EJ46" s="1"/>
      <c r="EK46" s="1"/>
      <c r="EL46" s="1"/>
      <c r="EM46" s="1"/>
      <c r="EN46" s="1"/>
      <c r="EO46" s="1"/>
      <c r="EP46" s="1"/>
      <c r="EQ46" s="1"/>
      <c r="ER46" s="1"/>
      <c r="EU46" s="1"/>
      <c r="EV46" s="11" t="s">
        <v>205</v>
      </c>
      <c r="EW46" s="1"/>
      <c r="EX46" s="1"/>
      <c r="EY46" s="1"/>
      <c r="EZ46" s="1"/>
      <c r="FA46" s="1"/>
      <c r="FB46" s="1"/>
      <c r="FC46" s="1"/>
      <c r="FD46" s="1"/>
      <c r="FE46" s="1"/>
      <c r="FF46" s="1"/>
      <c r="FG46" s="1"/>
      <c r="FH46" s="1"/>
      <c r="FI46" s="1"/>
      <c r="FJ46" s="1"/>
      <c r="FK46" s="1"/>
      <c r="FL46" s="1"/>
      <c r="FM46" s="1"/>
      <c r="FN46" s="1"/>
      <c r="FO46" s="1"/>
      <c r="FP46" s="1"/>
      <c r="FQ46" s="1"/>
    </row>
    <row r="47" ht="14.5" spans="1:173">
      <c r="A47" s="1"/>
      <c r="B47" s="12" t="s">
        <v>206</v>
      </c>
      <c r="C47" s="1">
        <v>0.4</v>
      </c>
      <c r="D47" s="1">
        <v>0.2</v>
      </c>
      <c r="E47" s="1">
        <v>0.2</v>
      </c>
      <c r="F47" s="1">
        <v>0.1</v>
      </c>
      <c r="G47" s="1">
        <v>0.2</v>
      </c>
      <c r="H47" s="1">
        <v>0.2</v>
      </c>
      <c r="I47" s="1">
        <v>0.1</v>
      </c>
      <c r="J47" s="1">
        <v>0.1</v>
      </c>
      <c r="K47" s="1">
        <v>0.1</v>
      </c>
      <c r="L47" s="1">
        <v>0.2</v>
      </c>
      <c r="M47" s="1">
        <v>0.2</v>
      </c>
      <c r="N47" s="1">
        <v>0.3</v>
      </c>
      <c r="O47" s="1">
        <v>0.2</v>
      </c>
      <c r="P47" s="1">
        <v>0.1</v>
      </c>
      <c r="Q47" s="1">
        <v>0.1</v>
      </c>
      <c r="R47" s="1">
        <v>0.1</v>
      </c>
      <c r="S47" s="1">
        <v>0.1</v>
      </c>
      <c r="T47" s="1">
        <v>0.1</v>
      </c>
      <c r="U47" s="1">
        <v>0.1</v>
      </c>
      <c r="V47" s="1">
        <v>0.1</v>
      </c>
      <c r="W47" s="1">
        <v>0.1</v>
      </c>
      <c r="Z47" s="1"/>
      <c r="AA47" s="12" t="s">
        <v>206</v>
      </c>
      <c r="AB47" s="1">
        <v>0.2</v>
      </c>
      <c r="AC47" s="1">
        <v>0.2</v>
      </c>
      <c r="AD47" s="1">
        <v>0.2</v>
      </c>
      <c r="AE47" s="1">
        <v>0.2</v>
      </c>
      <c r="AF47" s="1">
        <v>0.2</v>
      </c>
      <c r="AG47" s="1">
        <v>0.3</v>
      </c>
      <c r="AH47" s="1">
        <v>0.3</v>
      </c>
      <c r="AI47" s="1">
        <v>0.3</v>
      </c>
      <c r="AJ47" s="1">
        <v>0.3</v>
      </c>
      <c r="AK47" s="1">
        <v>0.3</v>
      </c>
      <c r="AL47" s="1">
        <v>0.3</v>
      </c>
      <c r="AM47" s="1">
        <v>0.4</v>
      </c>
      <c r="AN47" s="1">
        <v>0.4</v>
      </c>
      <c r="AO47" s="1">
        <v>0.4</v>
      </c>
      <c r="AP47" s="1">
        <v>0.4</v>
      </c>
      <c r="AQ47" s="1">
        <v>0.4</v>
      </c>
      <c r="AR47" s="1">
        <v>0.4</v>
      </c>
      <c r="AS47" s="1">
        <v>0.4</v>
      </c>
      <c r="AT47" s="1">
        <v>0.4</v>
      </c>
      <c r="AU47" s="1">
        <v>0.4</v>
      </c>
      <c r="AV47" s="1">
        <v>0.3</v>
      </c>
      <c r="AY47" s="1"/>
      <c r="AZ47" s="12" t="s">
        <v>206</v>
      </c>
      <c r="BA47" s="1">
        <v>0.9</v>
      </c>
      <c r="BB47" s="1">
        <v>0.8</v>
      </c>
      <c r="BC47" s="1">
        <v>0.8</v>
      </c>
      <c r="BD47" s="1">
        <v>1</v>
      </c>
      <c r="BE47" s="1">
        <v>1</v>
      </c>
      <c r="BF47" s="1">
        <v>1</v>
      </c>
      <c r="BG47" s="1">
        <v>1</v>
      </c>
      <c r="BH47" s="1">
        <v>1.2</v>
      </c>
      <c r="BI47" s="1">
        <v>1.2</v>
      </c>
      <c r="BJ47" s="1">
        <v>1</v>
      </c>
      <c r="BK47" s="1">
        <v>1.1</v>
      </c>
      <c r="BL47" s="1">
        <v>1.6</v>
      </c>
      <c r="BM47" s="1">
        <v>1.7</v>
      </c>
      <c r="BN47" s="1">
        <v>1.6</v>
      </c>
      <c r="BO47" s="1">
        <v>1.5</v>
      </c>
      <c r="BP47" s="1">
        <v>1.4</v>
      </c>
      <c r="BQ47" s="1">
        <v>1.5</v>
      </c>
      <c r="BR47" s="1">
        <v>1.4</v>
      </c>
      <c r="BS47" s="1">
        <v>1.4</v>
      </c>
      <c r="BT47" s="1">
        <v>1.5</v>
      </c>
      <c r="BU47" s="1">
        <v>1.4</v>
      </c>
      <c r="BX47" s="1"/>
      <c r="BY47" s="12" t="s">
        <v>206</v>
      </c>
      <c r="BZ47" s="1">
        <v>0.1</v>
      </c>
      <c r="CA47" s="1">
        <v>0</v>
      </c>
      <c r="CB47" s="1">
        <v>0.1</v>
      </c>
      <c r="CC47" s="1">
        <v>0.1</v>
      </c>
      <c r="CD47" s="1">
        <v>0.1</v>
      </c>
      <c r="CE47" s="1">
        <v>0</v>
      </c>
      <c r="CF47" s="1">
        <v>0</v>
      </c>
      <c r="CG47" s="1">
        <v>0.1</v>
      </c>
      <c r="CH47" s="1">
        <v>0.1</v>
      </c>
      <c r="CI47" s="1">
        <v>0.1</v>
      </c>
      <c r="CJ47" s="1">
        <v>0.1</v>
      </c>
      <c r="CK47" s="1">
        <v>0</v>
      </c>
      <c r="CL47" s="1">
        <v>0</v>
      </c>
      <c r="CM47" s="1">
        <v>0</v>
      </c>
      <c r="CN47" s="1">
        <v>0</v>
      </c>
      <c r="CO47" s="1">
        <v>0</v>
      </c>
      <c r="CP47" s="1">
        <v>0</v>
      </c>
      <c r="CQ47" s="1">
        <v>0</v>
      </c>
      <c r="CR47" s="1">
        <v>0</v>
      </c>
      <c r="CS47" s="1">
        <v>0</v>
      </c>
      <c r="CT47" s="1">
        <v>0.1</v>
      </c>
      <c r="CW47" s="1"/>
      <c r="CX47" s="12" t="s">
        <v>206</v>
      </c>
      <c r="CY47" s="1">
        <v>0.3</v>
      </c>
      <c r="CZ47" s="1">
        <v>0.3</v>
      </c>
      <c r="DA47" s="1">
        <v>0.3</v>
      </c>
      <c r="DB47" s="1">
        <v>0.3</v>
      </c>
      <c r="DC47" s="1">
        <v>0.3</v>
      </c>
      <c r="DD47" s="1">
        <v>0.3</v>
      </c>
      <c r="DE47" s="1">
        <v>0.2</v>
      </c>
      <c r="DF47" s="1">
        <v>0.2</v>
      </c>
      <c r="DG47" s="1">
        <v>0.2</v>
      </c>
      <c r="DH47" s="1">
        <v>0.2</v>
      </c>
      <c r="DI47" s="1">
        <v>0.1</v>
      </c>
      <c r="DJ47" s="1">
        <v>0.1</v>
      </c>
      <c r="DK47" s="1">
        <v>0.1</v>
      </c>
      <c r="DL47" s="1">
        <v>0.1</v>
      </c>
      <c r="DM47" s="1">
        <v>0.2</v>
      </c>
      <c r="DN47" s="1">
        <v>0.2</v>
      </c>
      <c r="DO47" s="1">
        <v>0.1</v>
      </c>
      <c r="DP47" s="1">
        <v>0.2</v>
      </c>
      <c r="DQ47" s="1">
        <v>0.2</v>
      </c>
      <c r="DR47" s="1">
        <v>0.1</v>
      </c>
      <c r="DS47" s="1">
        <v>0.1</v>
      </c>
      <c r="DV47" s="1"/>
      <c r="DW47" s="12" t="s">
        <v>206</v>
      </c>
      <c r="DX47" s="1">
        <v>0.4</v>
      </c>
      <c r="DY47" s="1">
        <v>0.3</v>
      </c>
      <c r="DZ47" s="1">
        <v>0.3</v>
      </c>
      <c r="EA47" s="1">
        <v>0.3</v>
      </c>
      <c r="EB47" s="1">
        <v>0.3</v>
      </c>
      <c r="EC47" s="1">
        <v>0.2</v>
      </c>
      <c r="ED47" s="1">
        <v>0.2</v>
      </c>
      <c r="EE47" s="1">
        <v>0.3</v>
      </c>
      <c r="EF47" s="1">
        <v>0.3</v>
      </c>
      <c r="EG47" s="1">
        <v>0.2</v>
      </c>
      <c r="EH47" s="1">
        <v>0.2</v>
      </c>
      <c r="EI47" s="1">
        <v>0.2</v>
      </c>
      <c r="EJ47" s="1">
        <v>0.2</v>
      </c>
      <c r="EK47" s="1">
        <v>0.2</v>
      </c>
      <c r="EL47" s="1">
        <v>0.2</v>
      </c>
      <c r="EM47" s="1">
        <v>0.2</v>
      </c>
      <c r="EN47" s="1">
        <v>0.2</v>
      </c>
      <c r="EO47" s="1">
        <v>0.3</v>
      </c>
      <c r="EP47" s="1">
        <v>0.3</v>
      </c>
      <c r="EQ47" s="1">
        <v>0.3</v>
      </c>
      <c r="ER47" s="1">
        <v>0.3</v>
      </c>
      <c r="EU47" s="1"/>
      <c r="EV47" s="12" t="s">
        <v>206</v>
      </c>
      <c r="EW47" s="1">
        <v>0.3</v>
      </c>
      <c r="EX47" s="1">
        <v>0.4</v>
      </c>
      <c r="EY47" s="1">
        <v>0.2</v>
      </c>
      <c r="EZ47" s="1">
        <v>0.1</v>
      </c>
      <c r="FA47" s="1">
        <v>0.1</v>
      </c>
      <c r="FB47" s="1">
        <v>0.1</v>
      </c>
      <c r="FC47" s="1">
        <v>0.1</v>
      </c>
      <c r="FD47" s="1">
        <v>0.1</v>
      </c>
      <c r="FE47" s="1">
        <v>0.1</v>
      </c>
      <c r="FF47" s="1">
        <v>0</v>
      </c>
      <c r="FG47" s="1">
        <v>0.3</v>
      </c>
      <c r="FH47" s="1">
        <v>0.3</v>
      </c>
      <c r="FI47" s="1">
        <v>0.4</v>
      </c>
      <c r="FJ47" s="1">
        <v>0.4</v>
      </c>
      <c r="FK47" s="1">
        <v>0.4</v>
      </c>
      <c r="FL47" s="1">
        <v>0.4</v>
      </c>
      <c r="FM47" s="1">
        <v>0.6</v>
      </c>
      <c r="FN47" s="1">
        <v>0.6</v>
      </c>
      <c r="FO47" s="1">
        <v>0.6</v>
      </c>
      <c r="FP47" s="1">
        <v>0.6</v>
      </c>
      <c r="FQ47" s="1">
        <v>0.6</v>
      </c>
    </row>
    <row r="48" ht="14.5" spans="1:173">
      <c r="A48" s="1"/>
      <c r="B48" s="12" t="s">
        <v>207</v>
      </c>
      <c r="C48" s="1">
        <v>0.2</v>
      </c>
      <c r="D48" s="1">
        <v>0.3</v>
      </c>
      <c r="E48" s="1">
        <v>0.3</v>
      </c>
      <c r="F48" s="1">
        <v>0.3</v>
      </c>
      <c r="G48" s="1">
        <v>0.4</v>
      </c>
      <c r="H48" s="1">
        <v>0.4</v>
      </c>
      <c r="I48" s="1">
        <v>0.3</v>
      </c>
      <c r="J48" s="1">
        <v>0.4</v>
      </c>
      <c r="K48" s="1">
        <v>0.3</v>
      </c>
      <c r="L48" s="1">
        <v>0.3</v>
      </c>
      <c r="M48" s="1">
        <v>0.5</v>
      </c>
      <c r="N48" s="1">
        <v>0.5</v>
      </c>
      <c r="O48" s="1">
        <v>0.4</v>
      </c>
      <c r="P48" s="1">
        <v>0.4</v>
      </c>
      <c r="Q48" s="1">
        <v>0.2</v>
      </c>
      <c r="R48" s="1">
        <v>0.2</v>
      </c>
      <c r="S48" s="1">
        <v>0.2</v>
      </c>
      <c r="T48" s="1">
        <v>0.3</v>
      </c>
      <c r="U48" s="1">
        <v>0.3</v>
      </c>
      <c r="V48" s="1">
        <v>0.2</v>
      </c>
      <c r="W48" s="1">
        <v>0.3</v>
      </c>
      <c r="Z48" s="1"/>
      <c r="AA48" s="12" t="s">
        <v>207</v>
      </c>
      <c r="AB48" s="1">
        <v>0.8</v>
      </c>
      <c r="AC48" s="1">
        <v>0.9</v>
      </c>
      <c r="AD48" s="1">
        <v>1</v>
      </c>
      <c r="AE48" s="1">
        <v>1.3</v>
      </c>
      <c r="AF48" s="1">
        <v>1.2</v>
      </c>
      <c r="AG48" s="1">
        <v>1.4</v>
      </c>
      <c r="AH48" s="1">
        <v>1.4</v>
      </c>
      <c r="AI48" s="1">
        <v>1.5</v>
      </c>
      <c r="AJ48" s="1">
        <v>1.5</v>
      </c>
      <c r="AK48" s="1">
        <v>1.3</v>
      </c>
      <c r="AL48" s="1">
        <v>1.5</v>
      </c>
      <c r="AM48" s="1">
        <v>1.8</v>
      </c>
      <c r="AN48" s="1">
        <v>1.5</v>
      </c>
      <c r="AO48" s="1">
        <v>1.6</v>
      </c>
      <c r="AP48" s="1">
        <v>1.5</v>
      </c>
      <c r="AQ48" s="1">
        <v>1.4</v>
      </c>
      <c r="AR48" s="1">
        <v>1.4</v>
      </c>
      <c r="AS48" s="1">
        <v>1.5</v>
      </c>
      <c r="AT48" s="1">
        <v>1.5</v>
      </c>
      <c r="AU48" s="1">
        <v>1.5</v>
      </c>
      <c r="AV48" s="1">
        <v>1.5</v>
      </c>
      <c r="AY48" s="1"/>
      <c r="AZ48" s="12" t="s">
        <v>207</v>
      </c>
      <c r="BA48" s="1">
        <v>2.2</v>
      </c>
      <c r="BB48" s="1">
        <v>2.2</v>
      </c>
      <c r="BC48" s="1">
        <v>2.1</v>
      </c>
      <c r="BD48" s="1">
        <v>2</v>
      </c>
      <c r="BE48" s="1">
        <v>1.9</v>
      </c>
      <c r="BF48" s="1">
        <v>1.9</v>
      </c>
      <c r="BG48" s="1">
        <v>2</v>
      </c>
      <c r="BH48" s="1">
        <v>1.6</v>
      </c>
      <c r="BI48" s="1">
        <v>1.6</v>
      </c>
      <c r="BJ48" s="1">
        <v>1.3</v>
      </c>
      <c r="BK48" s="1">
        <v>2.2</v>
      </c>
      <c r="BL48" s="1">
        <v>1.8</v>
      </c>
      <c r="BM48" s="1">
        <v>1.6</v>
      </c>
      <c r="BN48" s="1">
        <v>1.8</v>
      </c>
      <c r="BO48" s="1">
        <v>1.5</v>
      </c>
      <c r="BP48" s="1">
        <v>1.7</v>
      </c>
      <c r="BQ48" s="1">
        <v>1.7</v>
      </c>
      <c r="BR48" s="1">
        <v>1.8</v>
      </c>
      <c r="BS48" s="1">
        <v>1.9</v>
      </c>
      <c r="BT48" s="1">
        <v>1.8</v>
      </c>
      <c r="BU48" s="1">
        <v>1.7</v>
      </c>
      <c r="BX48" s="1"/>
      <c r="BY48" s="12" t="s">
        <v>207</v>
      </c>
      <c r="BZ48" s="1">
        <v>1.1</v>
      </c>
      <c r="CA48" s="1">
        <v>1.2</v>
      </c>
      <c r="CB48" s="1">
        <v>1.2</v>
      </c>
      <c r="CC48" s="1">
        <v>1.2</v>
      </c>
      <c r="CD48" s="1">
        <v>1.3</v>
      </c>
      <c r="CE48" s="1">
        <v>1.3</v>
      </c>
      <c r="CF48" s="1">
        <v>1.2</v>
      </c>
      <c r="CG48" s="1">
        <v>1.4</v>
      </c>
      <c r="CH48" s="1">
        <v>1.5</v>
      </c>
      <c r="CI48" s="1">
        <v>1</v>
      </c>
      <c r="CJ48" s="1">
        <v>1</v>
      </c>
      <c r="CK48" s="1">
        <v>1.2</v>
      </c>
      <c r="CL48" s="1">
        <v>1.3</v>
      </c>
      <c r="CM48" s="1">
        <v>1.3</v>
      </c>
      <c r="CN48" s="1">
        <v>1.4</v>
      </c>
      <c r="CO48" s="1">
        <v>1.4</v>
      </c>
      <c r="CP48" s="1">
        <v>1.4</v>
      </c>
      <c r="CQ48" s="1">
        <v>1.5</v>
      </c>
      <c r="CR48" s="1">
        <v>1.6</v>
      </c>
      <c r="CS48" s="1">
        <v>1.5</v>
      </c>
      <c r="CT48" s="1">
        <v>1.5</v>
      </c>
      <c r="CW48" s="1"/>
      <c r="CX48" s="12" t="s">
        <v>207</v>
      </c>
      <c r="CY48" s="1">
        <v>2.8</v>
      </c>
      <c r="CZ48" s="1">
        <v>2.4</v>
      </c>
      <c r="DA48" s="1">
        <v>2.1</v>
      </c>
      <c r="DB48" s="1">
        <v>2.1</v>
      </c>
      <c r="DC48" s="1">
        <v>2.2</v>
      </c>
      <c r="DD48" s="1">
        <v>2.5</v>
      </c>
      <c r="DE48" s="1">
        <v>2.5</v>
      </c>
      <c r="DF48" s="1">
        <v>2.9</v>
      </c>
      <c r="DG48" s="1">
        <v>2.9</v>
      </c>
      <c r="DH48" s="1">
        <v>2.8</v>
      </c>
      <c r="DI48" s="1">
        <v>3</v>
      </c>
      <c r="DJ48" s="1">
        <v>3.3</v>
      </c>
      <c r="DK48" s="1">
        <v>3.4</v>
      </c>
      <c r="DL48" s="1">
        <v>3.8</v>
      </c>
      <c r="DM48" s="1">
        <v>4.4</v>
      </c>
      <c r="DN48" s="1">
        <v>4.7</v>
      </c>
      <c r="DO48" s="1">
        <v>4.7</v>
      </c>
      <c r="DP48" s="1">
        <v>4.7</v>
      </c>
      <c r="DQ48" s="1">
        <v>4.9</v>
      </c>
      <c r="DR48" s="1">
        <v>4.7</v>
      </c>
      <c r="DS48" s="1">
        <v>4.8</v>
      </c>
      <c r="DV48" s="1"/>
      <c r="DW48" s="12" t="s">
        <v>207</v>
      </c>
      <c r="DX48" s="1">
        <v>3.4</v>
      </c>
      <c r="DY48" s="1">
        <v>2.9</v>
      </c>
      <c r="DZ48" s="1">
        <v>2.4</v>
      </c>
      <c r="EA48" s="1">
        <v>2.8</v>
      </c>
      <c r="EB48" s="1">
        <v>2.8</v>
      </c>
      <c r="EC48" s="1">
        <v>2.8</v>
      </c>
      <c r="ED48" s="1">
        <v>3.1</v>
      </c>
      <c r="EE48" s="1">
        <v>2.9</v>
      </c>
      <c r="EF48" s="1">
        <v>3.1</v>
      </c>
      <c r="EG48" s="1">
        <v>2.1</v>
      </c>
      <c r="EH48" s="1">
        <v>2.6</v>
      </c>
      <c r="EI48" s="1">
        <v>3.2</v>
      </c>
      <c r="EJ48" s="1">
        <v>3.2</v>
      </c>
      <c r="EK48" s="1">
        <v>3.2</v>
      </c>
      <c r="EL48" s="1">
        <v>3.7</v>
      </c>
      <c r="EM48" s="1">
        <v>3.6</v>
      </c>
      <c r="EN48" s="1">
        <v>3.7</v>
      </c>
      <c r="EO48" s="1">
        <v>3.9</v>
      </c>
      <c r="EP48" s="1">
        <v>3.8</v>
      </c>
      <c r="EQ48" s="1">
        <v>3.6</v>
      </c>
      <c r="ER48" s="1">
        <v>3.1</v>
      </c>
      <c r="EU48" s="1"/>
      <c r="EV48" s="12" t="s">
        <v>207</v>
      </c>
      <c r="EW48" s="1">
        <v>0.7</v>
      </c>
      <c r="EX48" s="1">
        <v>0.8</v>
      </c>
      <c r="EY48" s="1">
        <v>0.9</v>
      </c>
      <c r="EZ48" s="1">
        <v>0.9</v>
      </c>
      <c r="FA48" s="1">
        <v>0.9</v>
      </c>
      <c r="FB48" s="1">
        <v>0.7</v>
      </c>
      <c r="FC48" s="1">
        <v>0.8</v>
      </c>
      <c r="FD48" s="1">
        <v>0.9</v>
      </c>
      <c r="FE48" s="1">
        <v>0.9</v>
      </c>
      <c r="FF48" s="1">
        <v>0.6</v>
      </c>
      <c r="FG48" s="1">
        <v>0.7</v>
      </c>
      <c r="FH48" s="1">
        <v>0.8</v>
      </c>
      <c r="FI48" s="1">
        <v>0.7</v>
      </c>
      <c r="FJ48" s="1">
        <v>0.8</v>
      </c>
      <c r="FK48" s="1">
        <v>0.8</v>
      </c>
      <c r="FL48" s="1">
        <v>1</v>
      </c>
      <c r="FM48" s="1">
        <v>1.1</v>
      </c>
      <c r="FN48" s="1">
        <v>1.1</v>
      </c>
      <c r="FO48" s="1">
        <v>1.3</v>
      </c>
      <c r="FP48" s="1">
        <v>1.2</v>
      </c>
      <c r="FQ48" s="1">
        <v>1.2</v>
      </c>
    </row>
    <row r="49" ht="16.5" spans="1:175">
      <c r="A49" s="1"/>
      <c r="B49" s="13" t="s">
        <v>208</v>
      </c>
      <c r="C49" s="1"/>
      <c r="D49" s="1"/>
      <c r="E49" s="1"/>
      <c r="F49" s="1"/>
      <c r="G49" s="1"/>
      <c r="H49" s="1"/>
      <c r="I49" s="1"/>
      <c r="J49" s="1"/>
      <c r="K49" s="1"/>
      <c r="L49" s="1"/>
      <c r="M49" s="1"/>
      <c r="N49" s="1"/>
      <c r="O49" s="1"/>
      <c r="P49" s="1"/>
      <c r="Q49" s="1"/>
      <c r="R49" s="1"/>
      <c r="S49" s="1"/>
      <c r="T49" s="1"/>
      <c r="U49" s="1"/>
      <c r="V49" s="1"/>
      <c r="W49" s="1"/>
      <c r="X49" s="18" t="s">
        <v>27</v>
      </c>
      <c r="Y49" s="18" t="s">
        <v>209</v>
      </c>
      <c r="Z49" s="1"/>
      <c r="AA49" s="13" t="s">
        <v>208</v>
      </c>
      <c r="AB49" s="1"/>
      <c r="AC49" s="1"/>
      <c r="AD49" s="1"/>
      <c r="AE49" s="1"/>
      <c r="AF49" s="1"/>
      <c r="AG49" s="1"/>
      <c r="AH49" s="1"/>
      <c r="AI49" s="1"/>
      <c r="AJ49" s="1"/>
      <c r="AK49" s="1"/>
      <c r="AL49" s="1"/>
      <c r="AM49" s="1"/>
      <c r="AN49" s="1"/>
      <c r="AO49" s="1"/>
      <c r="AP49" s="1"/>
      <c r="AQ49" s="1"/>
      <c r="AR49" s="1"/>
      <c r="AS49" s="1"/>
      <c r="AT49" s="1"/>
      <c r="AU49" s="1"/>
      <c r="AV49" s="1"/>
      <c r="AW49" s="18" t="s">
        <v>27</v>
      </c>
      <c r="AX49" s="18" t="s">
        <v>209</v>
      </c>
      <c r="AY49" s="1"/>
      <c r="AZ49" s="13" t="s">
        <v>208</v>
      </c>
      <c r="BA49" s="1"/>
      <c r="BB49" s="1"/>
      <c r="BC49" s="1"/>
      <c r="BD49" s="1"/>
      <c r="BE49" s="1"/>
      <c r="BF49" s="1"/>
      <c r="BG49" s="1"/>
      <c r="BH49" s="1"/>
      <c r="BI49" s="1"/>
      <c r="BJ49" s="1"/>
      <c r="BK49" s="1"/>
      <c r="BL49" s="1"/>
      <c r="BM49" s="1"/>
      <c r="BN49" s="1"/>
      <c r="BO49" s="1"/>
      <c r="BP49" s="1"/>
      <c r="BQ49" s="1"/>
      <c r="BR49" s="1"/>
      <c r="BS49" s="1"/>
      <c r="BT49" s="1"/>
      <c r="BU49" s="1"/>
      <c r="BV49" s="18" t="s">
        <v>27</v>
      </c>
      <c r="BW49" s="18" t="s">
        <v>209</v>
      </c>
      <c r="BX49" s="1"/>
      <c r="BY49" s="13" t="s">
        <v>208</v>
      </c>
      <c r="BZ49" s="1"/>
      <c r="CA49" s="1"/>
      <c r="CB49" s="1"/>
      <c r="CC49" s="1"/>
      <c r="CD49" s="1"/>
      <c r="CE49" s="1"/>
      <c r="CF49" s="1"/>
      <c r="CG49" s="1"/>
      <c r="CH49" s="1"/>
      <c r="CI49" s="1"/>
      <c r="CJ49" s="1"/>
      <c r="CK49" s="1"/>
      <c r="CL49" s="1"/>
      <c r="CM49" s="1"/>
      <c r="CN49" s="1"/>
      <c r="CO49" s="1"/>
      <c r="CP49" s="1"/>
      <c r="CQ49" s="1"/>
      <c r="CR49" s="1"/>
      <c r="CS49" s="1"/>
      <c r="CT49" s="1"/>
      <c r="CU49" s="18" t="s">
        <v>27</v>
      </c>
      <c r="CV49" s="18" t="s">
        <v>209</v>
      </c>
      <c r="CW49" s="1"/>
      <c r="CX49" s="13" t="s">
        <v>208</v>
      </c>
      <c r="CY49" s="1"/>
      <c r="CZ49" s="1"/>
      <c r="DA49" s="1"/>
      <c r="DB49" s="1"/>
      <c r="DC49" s="1"/>
      <c r="DD49" s="1"/>
      <c r="DE49" s="1"/>
      <c r="DF49" s="1"/>
      <c r="DG49" s="1"/>
      <c r="DH49" s="1"/>
      <c r="DI49" s="1"/>
      <c r="DJ49" s="1"/>
      <c r="DK49" s="1"/>
      <c r="DL49" s="1"/>
      <c r="DM49" s="1"/>
      <c r="DN49" s="1"/>
      <c r="DO49" s="1"/>
      <c r="DP49" s="1"/>
      <c r="DQ49" s="1"/>
      <c r="DR49" s="1"/>
      <c r="DS49" s="1"/>
      <c r="DT49" s="18" t="s">
        <v>27</v>
      </c>
      <c r="DU49" s="18" t="s">
        <v>209</v>
      </c>
      <c r="DV49" s="1"/>
      <c r="DW49" s="13" t="s">
        <v>208</v>
      </c>
      <c r="DX49" s="1"/>
      <c r="DY49" s="1"/>
      <c r="DZ49" s="1"/>
      <c r="EA49" s="1"/>
      <c r="EB49" s="1"/>
      <c r="EC49" s="1"/>
      <c r="ED49" s="1"/>
      <c r="EE49" s="1"/>
      <c r="EF49" s="1"/>
      <c r="EG49" s="1"/>
      <c r="EH49" s="1"/>
      <c r="EI49" s="1"/>
      <c r="EJ49" s="1"/>
      <c r="EK49" s="1"/>
      <c r="EL49" s="1"/>
      <c r="EM49" s="1"/>
      <c r="EN49" s="1"/>
      <c r="EO49" s="1"/>
      <c r="EP49" s="1"/>
      <c r="EQ49" s="1"/>
      <c r="ER49" s="1"/>
      <c r="ES49" s="18" t="s">
        <v>27</v>
      </c>
      <c r="ET49" s="18" t="s">
        <v>209</v>
      </c>
      <c r="EU49" s="1"/>
      <c r="EV49" s="13" t="s">
        <v>208</v>
      </c>
      <c r="EW49" s="1"/>
      <c r="EX49" s="1"/>
      <c r="EY49" s="1"/>
      <c r="EZ49" s="1"/>
      <c r="FA49" s="1"/>
      <c r="FB49" s="1"/>
      <c r="FC49" s="1"/>
      <c r="FD49" s="1"/>
      <c r="FE49" s="1"/>
      <c r="FF49" s="1"/>
      <c r="FG49" s="1"/>
      <c r="FH49" s="1"/>
      <c r="FI49" s="1"/>
      <c r="FJ49" s="1"/>
      <c r="FK49" s="1"/>
      <c r="FL49" s="1"/>
      <c r="FM49" s="1"/>
      <c r="FN49" s="1"/>
      <c r="FO49" s="1"/>
      <c r="FP49" s="1"/>
      <c r="FQ49" s="1"/>
      <c r="FR49" s="18" t="s">
        <v>27</v>
      </c>
      <c r="FS49" s="18" t="s">
        <v>209</v>
      </c>
    </row>
    <row r="50" ht="14.5" spans="1:175">
      <c r="A50" s="1"/>
      <c r="B50" s="14" t="s">
        <v>190</v>
      </c>
      <c r="C50" s="5" t="s">
        <v>210</v>
      </c>
      <c r="D50" s="5" t="s">
        <v>210</v>
      </c>
      <c r="E50" s="5" t="s">
        <v>210</v>
      </c>
      <c r="F50" s="5" t="s">
        <v>210</v>
      </c>
      <c r="G50" s="5" t="s">
        <v>210</v>
      </c>
      <c r="H50" s="5" t="s">
        <v>210</v>
      </c>
      <c r="I50" s="5" t="s">
        <v>210</v>
      </c>
      <c r="J50" s="5" t="s">
        <v>210</v>
      </c>
      <c r="K50" s="5" t="s">
        <v>210</v>
      </c>
      <c r="L50" s="5" t="s">
        <v>210</v>
      </c>
      <c r="M50" s="5" t="s">
        <v>210</v>
      </c>
      <c r="N50" s="5" t="s">
        <v>210</v>
      </c>
      <c r="O50" s="5" t="s">
        <v>210</v>
      </c>
      <c r="P50" s="5" t="s">
        <v>210</v>
      </c>
      <c r="Q50" s="5" t="s">
        <v>210</v>
      </c>
      <c r="R50" s="5" t="s">
        <v>210</v>
      </c>
      <c r="S50" s="5" t="s">
        <v>210</v>
      </c>
      <c r="T50" s="5" t="s">
        <v>210</v>
      </c>
      <c r="U50" s="5" t="s">
        <v>210</v>
      </c>
      <c r="V50" s="5" t="s">
        <v>210</v>
      </c>
      <c r="W50" s="5" t="s">
        <v>210</v>
      </c>
      <c r="X50" s="18">
        <f>W18</f>
        <v>2.2</v>
      </c>
      <c r="Y50" s="18" t="e">
        <f>W50*1000/X50</f>
        <v>#VALUE!</v>
      </c>
      <c r="Z50" s="1"/>
      <c r="AA50" s="14" t="s">
        <v>190</v>
      </c>
      <c r="AB50" s="5" t="s">
        <v>210</v>
      </c>
      <c r="AC50" s="5" t="s">
        <v>210</v>
      </c>
      <c r="AD50" s="5" t="s">
        <v>210</v>
      </c>
      <c r="AE50" s="5" t="s">
        <v>210</v>
      </c>
      <c r="AF50" s="5" t="s">
        <v>210</v>
      </c>
      <c r="AG50" s="5" t="s">
        <v>210</v>
      </c>
      <c r="AH50" s="5" t="s">
        <v>210</v>
      </c>
      <c r="AI50" s="5" t="s">
        <v>210</v>
      </c>
      <c r="AJ50" s="5" t="s">
        <v>210</v>
      </c>
      <c r="AK50" s="5" t="s">
        <v>210</v>
      </c>
      <c r="AL50" s="5" t="s">
        <v>210</v>
      </c>
      <c r="AM50" s="5" t="s">
        <v>210</v>
      </c>
      <c r="AN50" s="5" t="s">
        <v>210</v>
      </c>
      <c r="AO50" s="5" t="s">
        <v>210</v>
      </c>
      <c r="AP50" s="5" t="s">
        <v>210</v>
      </c>
      <c r="AQ50" s="5" t="s">
        <v>210</v>
      </c>
      <c r="AR50" s="5" t="s">
        <v>210</v>
      </c>
      <c r="AS50" s="5" t="s">
        <v>210</v>
      </c>
      <c r="AT50" s="5" t="s">
        <v>210</v>
      </c>
      <c r="AU50" s="5" t="s">
        <v>210</v>
      </c>
      <c r="AV50" s="5" t="s">
        <v>210</v>
      </c>
      <c r="AW50" s="18">
        <f t="shared" ref="AW50:AW58" si="7">AV18</f>
        <v>7.5</v>
      </c>
      <c r="AX50" s="18" t="e">
        <f t="shared" ref="AX50:AX57" si="8">AV50*1000/AW50</f>
        <v>#VALUE!</v>
      </c>
      <c r="AY50" s="1"/>
      <c r="AZ50" s="14" t="s">
        <v>190</v>
      </c>
      <c r="BA50" s="5" t="s">
        <v>210</v>
      </c>
      <c r="BB50" s="5" t="s">
        <v>210</v>
      </c>
      <c r="BC50" s="5" t="s">
        <v>210</v>
      </c>
      <c r="BD50" s="5" t="s">
        <v>210</v>
      </c>
      <c r="BE50" s="5" t="s">
        <v>210</v>
      </c>
      <c r="BF50" s="5" t="s">
        <v>210</v>
      </c>
      <c r="BG50" s="5" t="s">
        <v>210</v>
      </c>
      <c r="BH50" s="5" t="s">
        <v>210</v>
      </c>
      <c r="BI50" s="5" t="s">
        <v>210</v>
      </c>
      <c r="BJ50" s="5" t="s">
        <v>210</v>
      </c>
      <c r="BK50" s="5" t="s">
        <v>210</v>
      </c>
      <c r="BL50" s="5" t="s">
        <v>210</v>
      </c>
      <c r="BM50" s="5" t="s">
        <v>210</v>
      </c>
      <c r="BN50" s="5" t="s">
        <v>210</v>
      </c>
      <c r="BO50" s="5" t="s">
        <v>210</v>
      </c>
      <c r="BP50" s="5" t="s">
        <v>210</v>
      </c>
      <c r="BQ50" s="5" t="s">
        <v>210</v>
      </c>
      <c r="BR50" s="5" t="s">
        <v>210</v>
      </c>
      <c r="BS50" s="5" t="s">
        <v>210</v>
      </c>
      <c r="BT50" s="5" t="s">
        <v>210</v>
      </c>
      <c r="BU50" s="5" t="s">
        <v>210</v>
      </c>
      <c r="BV50" s="18">
        <f t="shared" ref="BV50:BV58" si="9">BU18</f>
        <v>9.3</v>
      </c>
      <c r="BW50" s="18" t="e">
        <f t="shared" ref="BW50:BW57" si="10">BU50*1000/BV50</f>
        <v>#VALUE!</v>
      </c>
      <c r="BX50" s="1"/>
      <c r="BY50" s="14" t="s">
        <v>190</v>
      </c>
      <c r="BZ50" s="5" t="s">
        <v>210</v>
      </c>
      <c r="CA50" s="5" t="s">
        <v>210</v>
      </c>
      <c r="CB50" s="5" t="s">
        <v>210</v>
      </c>
      <c r="CC50" s="5" t="s">
        <v>210</v>
      </c>
      <c r="CD50" s="5" t="s">
        <v>210</v>
      </c>
      <c r="CE50" s="5" t="s">
        <v>210</v>
      </c>
      <c r="CF50" s="5" t="s">
        <v>210</v>
      </c>
      <c r="CG50" s="5" t="s">
        <v>210</v>
      </c>
      <c r="CH50" s="5" t="s">
        <v>210</v>
      </c>
      <c r="CI50" s="5" t="s">
        <v>210</v>
      </c>
      <c r="CJ50" s="5" t="s">
        <v>210</v>
      </c>
      <c r="CK50" s="5" t="s">
        <v>210</v>
      </c>
      <c r="CL50" s="5" t="s">
        <v>210</v>
      </c>
      <c r="CM50" s="5" t="s">
        <v>210</v>
      </c>
      <c r="CN50" s="5" t="s">
        <v>210</v>
      </c>
      <c r="CO50" s="5" t="s">
        <v>210</v>
      </c>
      <c r="CP50" s="5" t="s">
        <v>210</v>
      </c>
      <c r="CQ50" s="5" t="s">
        <v>210</v>
      </c>
      <c r="CR50" s="5" t="s">
        <v>210</v>
      </c>
      <c r="CS50" s="5" t="s">
        <v>210</v>
      </c>
      <c r="CT50" s="5" t="s">
        <v>210</v>
      </c>
      <c r="CU50" s="18">
        <f t="shared" ref="CU50:CU58" si="11">CT18</f>
        <v>3.1</v>
      </c>
      <c r="CV50" s="18" t="e">
        <f>CT50*1000/CU50</f>
        <v>#VALUE!</v>
      </c>
      <c r="CW50" s="1"/>
      <c r="CX50" s="14" t="s">
        <v>190</v>
      </c>
      <c r="CY50" s="5" t="s">
        <v>210</v>
      </c>
      <c r="CZ50" s="5" t="s">
        <v>210</v>
      </c>
      <c r="DA50" s="5" t="s">
        <v>210</v>
      </c>
      <c r="DB50" s="5" t="s">
        <v>210</v>
      </c>
      <c r="DC50" s="5" t="s">
        <v>210</v>
      </c>
      <c r="DD50" s="5" t="s">
        <v>210</v>
      </c>
      <c r="DE50" s="5" t="s">
        <v>210</v>
      </c>
      <c r="DF50" s="5" t="s">
        <v>210</v>
      </c>
      <c r="DG50" s="5" t="s">
        <v>210</v>
      </c>
      <c r="DH50" s="5" t="s">
        <v>210</v>
      </c>
      <c r="DI50" s="5" t="s">
        <v>210</v>
      </c>
      <c r="DJ50" s="5" t="s">
        <v>210</v>
      </c>
      <c r="DK50" s="5" t="s">
        <v>210</v>
      </c>
      <c r="DL50" s="5" t="s">
        <v>210</v>
      </c>
      <c r="DM50" s="5" t="s">
        <v>210</v>
      </c>
      <c r="DN50" s="5" t="s">
        <v>210</v>
      </c>
      <c r="DO50" s="5" t="s">
        <v>210</v>
      </c>
      <c r="DP50" s="5" t="s">
        <v>210</v>
      </c>
      <c r="DQ50" s="5" t="s">
        <v>210</v>
      </c>
      <c r="DR50" s="5" t="s">
        <v>210</v>
      </c>
      <c r="DS50" s="5" t="s">
        <v>210</v>
      </c>
      <c r="DT50" s="18">
        <f t="shared" ref="DT50:DT58" si="12">DS18</f>
        <v>4.8</v>
      </c>
      <c r="DU50" s="18" t="e">
        <f t="shared" ref="DU50:DU53" si="13">DS50*1000/DT50</f>
        <v>#VALUE!</v>
      </c>
      <c r="DV50" s="1"/>
      <c r="DW50" s="14" t="s">
        <v>190</v>
      </c>
      <c r="DX50" s="5" t="s">
        <v>210</v>
      </c>
      <c r="DY50" s="5" t="s">
        <v>210</v>
      </c>
      <c r="DZ50" s="5" t="s">
        <v>210</v>
      </c>
      <c r="EA50" s="5" t="s">
        <v>210</v>
      </c>
      <c r="EB50" s="5" t="s">
        <v>210</v>
      </c>
      <c r="EC50" s="5" t="s">
        <v>210</v>
      </c>
      <c r="ED50" s="5" t="s">
        <v>210</v>
      </c>
      <c r="EE50" s="5" t="s">
        <v>210</v>
      </c>
      <c r="EF50" s="5" t="s">
        <v>210</v>
      </c>
      <c r="EG50" s="5" t="s">
        <v>210</v>
      </c>
      <c r="EH50" s="5" t="s">
        <v>210</v>
      </c>
      <c r="EI50" s="5" t="s">
        <v>210</v>
      </c>
      <c r="EJ50" s="5" t="s">
        <v>210</v>
      </c>
      <c r="EK50" s="5" t="s">
        <v>210</v>
      </c>
      <c r="EL50" s="5" t="s">
        <v>210</v>
      </c>
      <c r="EM50" s="5" t="s">
        <v>210</v>
      </c>
      <c r="EN50" s="5" t="s">
        <v>210</v>
      </c>
      <c r="EO50" s="5" t="s">
        <v>210</v>
      </c>
      <c r="EP50" s="5" t="s">
        <v>210</v>
      </c>
      <c r="EQ50" s="5" t="s">
        <v>210</v>
      </c>
      <c r="ER50" s="5" t="s">
        <v>210</v>
      </c>
      <c r="ES50" s="18">
        <f t="shared" ref="ES50:ES58" si="14">ER18</f>
        <v>7.5</v>
      </c>
      <c r="ET50" s="18" t="e">
        <f t="shared" ref="ET50:ET57" si="15">ER50*1000/ES50</f>
        <v>#VALUE!</v>
      </c>
      <c r="EU50" s="1"/>
      <c r="EV50" s="14" t="s">
        <v>190</v>
      </c>
      <c r="EW50" s="5" t="s">
        <v>210</v>
      </c>
      <c r="EX50" s="5" t="s">
        <v>210</v>
      </c>
      <c r="EY50" s="5" t="s">
        <v>210</v>
      </c>
      <c r="EZ50" s="5" t="s">
        <v>210</v>
      </c>
      <c r="FA50" s="5" t="s">
        <v>210</v>
      </c>
      <c r="FB50" s="5" t="s">
        <v>210</v>
      </c>
      <c r="FC50" s="5" t="s">
        <v>210</v>
      </c>
      <c r="FD50" s="5" t="s">
        <v>210</v>
      </c>
      <c r="FE50" s="5" t="s">
        <v>210</v>
      </c>
      <c r="FF50" s="5" t="s">
        <v>210</v>
      </c>
      <c r="FG50" s="5" t="s">
        <v>210</v>
      </c>
      <c r="FH50" s="5" t="s">
        <v>210</v>
      </c>
      <c r="FI50" s="5" t="s">
        <v>210</v>
      </c>
      <c r="FJ50" s="5" t="s">
        <v>210</v>
      </c>
      <c r="FK50" s="5" t="s">
        <v>210</v>
      </c>
      <c r="FL50" s="5" t="s">
        <v>210</v>
      </c>
      <c r="FM50" s="5" t="s">
        <v>210</v>
      </c>
      <c r="FN50" s="5" t="s">
        <v>210</v>
      </c>
      <c r="FO50" s="5" t="s">
        <v>210</v>
      </c>
      <c r="FP50" s="5" t="s">
        <v>210</v>
      </c>
      <c r="FQ50" s="5" t="s">
        <v>210</v>
      </c>
      <c r="FR50" s="18">
        <f t="shared" ref="FR50:FR58" si="16">FQ18</f>
        <v>3.5</v>
      </c>
      <c r="FS50" s="18" t="e">
        <f t="shared" ref="FS50:FS53" si="17">FQ50*1000/FR50</f>
        <v>#VALUE!</v>
      </c>
    </row>
    <row r="51" ht="14.5" spans="1:179">
      <c r="A51" s="1"/>
      <c r="B51" s="14" t="s">
        <v>191</v>
      </c>
      <c r="C51" s="1">
        <v>0</v>
      </c>
      <c r="D51" s="1">
        <v>0</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X51" s="18">
        <f t="shared" ref="X51:X58" si="18">W19</f>
        <v>0</v>
      </c>
      <c r="Y51" s="18">
        <v>0</v>
      </c>
      <c r="Z51" s="1"/>
      <c r="AA51" s="14" t="s">
        <v>191</v>
      </c>
      <c r="AB51" s="1">
        <v>0</v>
      </c>
      <c r="AC51" s="1">
        <v>0</v>
      </c>
      <c r="AD51" s="1">
        <v>0</v>
      </c>
      <c r="AE51" s="1">
        <v>0</v>
      </c>
      <c r="AF51" s="1">
        <v>0</v>
      </c>
      <c r="AG51" s="1">
        <v>0</v>
      </c>
      <c r="AH51" s="1">
        <v>0</v>
      </c>
      <c r="AI51" s="1">
        <v>0</v>
      </c>
      <c r="AJ51" s="1">
        <v>0</v>
      </c>
      <c r="AK51" s="1">
        <v>0.1</v>
      </c>
      <c r="AL51" s="1">
        <v>0.1</v>
      </c>
      <c r="AM51" s="1">
        <v>0</v>
      </c>
      <c r="AN51" s="1">
        <v>0.1</v>
      </c>
      <c r="AO51" s="1">
        <v>0.1</v>
      </c>
      <c r="AP51" s="1">
        <v>0.1</v>
      </c>
      <c r="AQ51" s="1">
        <v>0.1</v>
      </c>
      <c r="AR51" s="1">
        <v>0.1</v>
      </c>
      <c r="AS51" s="1">
        <v>0.1</v>
      </c>
      <c r="AT51" s="1">
        <v>0.1</v>
      </c>
      <c r="AU51" s="1">
        <v>0.1</v>
      </c>
      <c r="AV51" s="1">
        <v>0.1</v>
      </c>
      <c r="AW51" s="18">
        <f t="shared" si="7"/>
        <v>1.3</v>
      </c>
      <c r="AX51" s="18">
        <f t="shared" si="8"/>
        <v>76.9230769230769</v>
      </c>
      <c r="AY51" s="1"/>
      <c r="AZ51" s="14" t="s">
        <v>191</v>
      </c>
      <c r="BA51" s="1">
        <v>0.6</v>
      </c>
      <c r="BB51" s="1">
        <v>0.5</v>
      </c>
      <c r="BC51" s="1">
        <v>0.6</v>
      </c>
      <c r="BD51" s="1">
        <v>0.6</v>
      </c>
      <c r="BE51" s="1">
        <v>0.5</v>
      </c>
      <c r="BF51" s="1">
        <v>0.5</v>
      </c>
      <c r="BG51" s="1">
        <v>0.5</v>
      </c>
      <c r="BH51" s="1">
        <v>0.6</v>
      </c>
      <c r="BI51" s="1">
        <v>0.6</v>
      </c>
      <c r="BJ51" s="1">
        <v>0.6</v>
      </c>
      <c r="BK51" s="1">
        <v>0.7</v>
      </c>
      <c r="BL51" s="1">
        <v>1</v>
      </c>
      <c r="BM51" s="1">
        <v>1.1</v>
      </c>
      <c r="BN51" s="1">
        <v>1.2</v>
      </c>
      <c r="BO51" s="1">
        <v>1.1</v>
      </c>
      <c r="BP51" s="1">
        <v>1.1</v>
      </c>
      <c r="BQ51" s="1">
        <v>1.1</v>
      </c>
      <c r="BR51" s="1">
        <v>0.9</v>
      </c>
      <c r="BS51" s="1">
        <v>1.1</v>
      </c>
      <c r="BT51" s="1">
        <v>1.2</v>
      </c>
      <c r="BU51" s="1">
        <v>1.1</v>
      </c>
      <c r="BV51" s="18">
        <f t="shared" si="9"/>
        <v>22.6</v>
      </c>
      <c r="BW51" s="18">
        <f t="shared" si="10"/>
        <v>48.6725663716814</v>
      </c>
      <c r="BX51" s="1"/>
      <c r="BY51" s="14" t="s">
        <v>191</v>
      </c>
      <c r="BZ51" s="1">
        <v>0</v>
      </c>
      <c r="CA51" s="1">
        <v>0</v>
      </c>
      <c r="CB51" s="1">
        <v>0</v>
      </c>
      <c r="CC51" s="1">
        <v>0</v>
      </c>
      <c r="CD51" s="1">
        <v>0</v>
      </c>
      <c r="CE51" s="1">
        <v>0</v>
      </c>
      <c r="CF51" s="1">
        <v>0</v>
      </c>
      <c r="CG51" s="1">
        <v>0</v>
      </c>
      <c r="CH51" s="1">
        <v>0</v>
      </c>
      <c r="CI51" s="1">
        <v>0</v>
      </c>
      <c r="CJ51" s="1">
        <v>0</v>
      </c>
      <c r="CK51" s="1">
        <v>0</v>
      </c>
      <c r="CL51" s="1">
        <v>0</v>
      </c>
      <c r="CM51" s="1">
        <v>0</v>
      </c>
      <c r="CN51" s="1">
        <v>0</v>
      </c>
      <c r="CO51" s="1">
        <v>0</v>
      </c>
      <c r="CP51" s="1">
        <v>0</v>
      </c>
      <c r="CQ51" s="1">
        <v>0</v>
      </c>
      <c r="CR51" s="1">
        <v>0</v>
      </c>
      <c r="CS51" s="1">
        <v>0</v>
      </c>
      <c r="CT51" s="1">
        <v>0</v>
      </c>
      <c r="CU51" s="18">
        <f t="shared" si="11"/>
        <v>0.1</v>
      </c>
      <c r="CV51" s="18"/>
      <c r="CW51" s="1"/>
      <c r="CX51" s="14" t="s">
        <v>191</v>
      </c>
      <c r="CY51" s="1">
        <v>0.2</v>
      </c>
      <c r="CZ51" s="1">
        <v>0.2</v>
      </c>
      <c r="DA51" s="1">
        <v>0.2</v>
      </c>
      <c r="DB51" s="1">
        <v>0.2</v>
      </c>
      <c r="DC51" s="1">
        <v>0.3</v>
      </c>
      <c r="DD51" s="1">
        <v>0.2</v>
      </c>
      <c r="DE51" s="1">
        <v>0.2</v>
      </c>
      <c r="DF51" s="1">
        <v>0.2</v>
      </c>
      <c r="DG51" s="1">
        <v>0.2</v>
      </c>
      <c r="DH51" s="1">
        <v>0.2</v>
      </c>
      <c r="DI51" s="1">
        <v>0.1</v>
      </c>
      <c r="DJ51" s="1">
        <v>0.1</v>
      </c>
      <c r="DK51" s="1">
        <v>0.1</v>
      </c>
      <c r="DL51" s="1">
        <v>0.1</v>
      </c>
      <c r="DM51" s="1">
        <v>0.1</v>
      </c>
      <c r="DN51" s="1">
        <v>0.2</v>
      </c>
      <c r="DO51" s="1">
        <v>0.1</v>
      </c>
      <c r="DP51" s="1">
        <v>0.2</v>
      </c>
      <c r="DQ51" s="1">
        <v>0.2</v>
      </c>
      <c r="DR51" s="1">
        <v>0.1</v>
      </c>
      <c r="DS51" s="1">
        <v>0.1</v>
      </c>
      <c r="DT51" s="18">
        <f t="shared" si="12"/>
        <v>2.6</v>
      </c>
      <c r="DU51" s="18">
        <f t="shared" si="13"/>
        <v>38.4615384615385</v>
      </c>
      <c r="DV51" s="1"/>
      <c r="DW51" s="14" t="s">
        <v>191</v>
      </c>
      <c r="DX51" s="1">
        <v>0.3</v>
      </c>
      <c r="DY51" s="1">
        <v>0.3</v>
      </c>
      <c r="DZ51" s="1">
        <v>0.3</v>
      </c>
      <c r="EA51" s="1">
        <v>0.2</v>
      </c>
      <c r="EB51" s="1">
        <v>0.2</v>
      </c>
      <c r="EC51" s="1">
        <v>0.2</v>
      </c>
      <c r="ED51" s="1">
        <v>0.2</v>
      </c>
      <c r="EE51" s="1">
        <v>0.2</v>
      </c>
      <c r="EF51" s="1">
        <v>0.3</v>
      </c>
      <c r="EG51" s="1">
        <v>0.2</v>
      </c>
      <c r="EH51" s="1">
        <v>0.2</v>
      </c>
      <c r="EI51" s="1">
        <v>0.2</v>
      </c>
      <c r="EJ51" s="1">
        <v>0.2</v>
      </c>
      <c r="EK51" s="1">
        <v>0.2</v>
      </c>
      <c r="EL51" s="1">
        <v>0.2</v>
      </c>
      <c r="EM51" s="1">
        <v>0.2</v>
      </c>
      <c r="EN51" s="1">
        <v>0.2</v>
      </c>
      <c r="EO51" s="1">
        <v>0.2</v>
      </c>
      <c r="EP51" s="1">
        <v>0.3</v>
      </c>
      <c r="EQ51" s="1">
        <v>0.3</v>
      </c>
      <c r="ER51" s="1">
        <v>0.3</v>
      </c>
      <c r="ES51" s="18">
        <f t="shared" si="14"/>
        <v>5</v>
      </c>
      <c r="ET51" s="18">
        <f t="shared" si="15"/>
        <v>60</v>
      </c>
      <c r="EU51" s="1"/>
      <c r="EV51" s="14" t="s">
        <v>191</v>
      </c>
      <c r="EW51" s="1">
        <v>0.2</v>
      </c>
      <c r="EX51" s="1">
        <v>0.2</v>
      </c>
      <c r="EY51" s="1">
        <v>0</v>
      </c>
      <c r="EZ51" s="1">
        <v>0</v>
      </c>
      <c r="FA51" s="1">
        <v>0</v>
      </c>
      <c r="FB51" s="1">
        <v>0</v>
      </c>
      <c r="FC51" s="1">
        <v>0</v>
      </c>
      <c r="FD51" s="1">
        <v>0</v>
      </c>
      <c r="FE51" s="1">
        <v>0</v>
      </c>
      <c r="FF51" s="1">
        <v>0</v>
      </c>
      <c r="FG51" s="1">
        <v>0.3</v>
      </c>
      <c r="FH51" s="1">
        <v>0.3</v>
      </c>
      <c r="FI51" s="1">
        <v>0.4</v>
      </c>
      <c r="FJ51" s="1">
        <v>0.4</v>
      </c>
      <c r="FK51" s="1">
        <v>0.4</v>
      </c>
      <c r="FL51" s="1">
        <v>0.4</v>
      </c>
      <c r="FM51" s="1">
        <v>0.5</v>
      </c>
      <c r="FN51" s="1">
        <v>0.6</v>
      </c>
      <c r="FO51" s="1">
        <v>0.6</v>
      </c>
      <c r="FP51" s="1">
        <v>0.6</v>
      </c>
      <c r="FQ51" s="1">
        <v>0.6</v>
      </c>
      <c r="FR51" s="18">
        <f t="shared" si="16"/>
        <v>11.3</v>
      </c>
      <c r="FS51" s="18">
        <f t="shared" si="17"/>
        <v>53.0973451327434</v>
      </c>
      <c r="FW51">
        <f>AVERAGE(FS51,ET51,DU51,BW51,AX51)</f>
        <v>55.430905377808</v>
      </c>
    </row>
    <row r="52" ht="14.5" spans="1:179">
      <c r="A52" s="1"/>
      <c r="B52" s="14" t="s">
        <v>192</v>
      </c>
      <c r="C52" s="1">
        <v>0.1</v>
      </c>
      <c r="D52" s="1">
        <v>0.1</v>
      </c>
      <c r="E52" s="1">
        <v>0.1</v>
      </c>
      <c r="F52" s="1">
        <v>0.1</v>
      </c>
      <c r="G52" s="1">
        <v>0.1</v>
      </c>
      <c r="H52" s="1">
        <v>0.1</v>
      </c>
      <c r="I52" s="1">
        <v>0.1</v>
      </c>
      <c r="J52" s="1">
        <v>0.1</v>
      </c>
      <c r="K52" s="1">
        <v>0.1</v>
      </c>
      <c r="L52" s="1">
        <v>0.1</v>
      </c>
      <c r="M52" s="1">
        <v>0.1</v>
      </c>
      <c r="N52" s="1">
        <v>0.1</v>
      </c>
      <c r="O52" s="1">
        <v>0.1</v>
      </c>
      <c r="P52" s="1">
        <v>0.1</v>
      </c>
      <c r="Q52" s="1">
        <v>0</v>
      </c>
      <c r="R52" s="1">
        <v>0.1</v>
      </c>
      <c r="S52" s="1">
        <v>0.1</v>
      </c>
      <c r="T52" s="1">
        <v>0.1</v>
      </c>
      <c r="U52" s="1">
        <v>0.1</v>
      </c>
      <c r="V52" s="1">
        <v>0.1</v>
      </c>
      <c r="W52" s="1">
        <v>0.1</v>
      </c>
      <c r="X52" s="18">
        <f t="shared" si="18"/>
        <v>0.8</v>
      </c>
      <c r="Y52" s="18">
        <f>W52*1000/X52</f>
        <v>125</v>
      </c>
      <c r="Z52" s="1"/>
      <c r="AA52" s="14" t="s">
        <v>192</v>
      </c>
      <c r="AB52" s="1">
        <v>0.2</v>
      </c>
      <c r="AC52" s="1">
        <v>0.3</v>
      </c>
      <c r="AD52" s="1">
        <v>0.4</v>
      </c>
      <c r="AE52" s="1">
        <v>0.4</v>
      </c>
      <c r="AF52" s="1">
        <v>0.4</v>
      </c>
      <c r="AG52" s="1">
        <v>0.6</v>
      </c>
      <c r="AH52" s="1">
        <v>0.5</v>
      </c>
      <c r="AI52" s="1">
        <v>0.6</v>
      </c>
      <c r="AJ52" s="1">
        <v>0.5</v>
      </c>
      <c r="AK52" s="1">
        <v>0.4</v>
      </c>
      <c r="AL52" s="1">
        <v>0.5</v>
      </c>
      <c r="AM52" s="1">
        <v>0.5</v>
      </c>
      <c r="AN52" s="1">
        <v>0.4</v>
      </c>
      <c r="AO52" s="1">
        <v>0.5</v>
      </c>
      <c r="AP52" s="1">
        <v>0.4</v>
      </c>
      <c r="AQ52" s="1">
        <v>0.3</v>
      </c>
      <c r="AR52" s="1">
        <v>0.3</v>
      </c>
      <c r="AS52" s="1">
        <v>0.3</v>
      </c>
      <c r="AT52" s="1">
        <v>0.3</v>
      </c>
      <c r="AU52" s="1">
        <v>0.3</v>
      </c>
      <c r="AV52" s="1">
        <v>0.3</v>
      </c>
      <c r="AW52" s="18">
        <f t="shared" si="7"/>
        <v>4.6</v>
      </c>
      <c r="AX52" s="18">
        <f t="shared" si="8"/>
        <v>65.2173913043478</v>
      </c>
      <c r="AY52" s="1"/>
      <c r="AZ52" s="14" t="s">
        <v>192</v>
      </c>
      <c r="BA52" s="1">
        <v>0.9</v>
      </c>
      <c r="BB52" s="1">
        <v>1</v>
      </c>
      <c r="BC52" s="1">
        <v>1.2</v>
      </c>
      <c r="BD52" s="1">
        <v>1.1</v>
      </c>
      <c r="BE52" s="1">
        <v>1</v>
      </c>
      <c r="BF52" s="1">
        <v>0.9</v>
      </c>
      <c r="BG52" s="1">
        <v>1</v>
      </c>
      <c r="BH52" s="1">
        <v>0.7</v>
      </c>
      <c r="BI52" s="1">
        <v>0.6</v>
      </c>
      <c r="BJ52" s="1">
        <v>0.6</v>
      </c>
      <c r="BK52" s="1">
        <v>1.1</v>
      </c>
      <c r="BL52" s="1">
        <v>0.9</v>
      </c>
      <c r="BM52" s="1">
        <v>0.7</v>
      </c>
      <c r="BN52" s="1">
        <v>0.7</v>
      </c>
      <c r="BO52" s="1">
        <v>0.6</v>
      </c>
      <c r="BP52" s="1">
        <v>0.6</v>
      </c>
      <c r="BQ52" s="1">
        <v>0.6</v>
      </c>
      <c r="BR52" s="1">
        <v>0.6</v>
      </c>
      <c r="BS52" s="1">
        <v>0.6</v>
      </c>
      <c r="BT52" s="1">
        <v>0.6</v>
      </c>
      <c r="BU52" s="1">
        <v>0.5</v>
      </c>
      <c r="BV52" s="18">
        <f t="shared" si="9"/>
        <v>7.6</v>
      </c>
      <c r="BW52" s="18">
        <f t="shared" si="10"/>
        <v>65.7894736842105</v>
      </c>
      <c r="BX52" s="1"/>
      <c r="BY52" s="14" t="s">
        <v>192</v>
      </c>
      <c r="BZ52" s="1">
        <v>0.3</v>
      </c>
      <c r="CA52" s="1">
        <v>0.4</v>
      </c>
      <c r="CB52" s="1">
        <v>0.4</v>
      </c>
      <c r="CC52" s="1">
        <v>0.4</v>
      </c>
      <c r="CD52" s="1">
        <v>0.4</v>
      </c>
      <c r="CE52" s="1">
        <v>0.4</v>
      </c>
      <c r="CF52" s="1">
        <v>0.4</v>
      </c>
      <c r="CG52" s="1">
        <v>0.5</v>
      </c>
      <c r="CH52" s="1">
        <v>0.4</v>
      </c>
      <c r="CI52" s="1">
        <v>0.4</v>
      </c>
      <c r="CJ52" s="1">
        <v>0.5</v>
      </c>
      <c r="CK52" s="1">
        <v>0.5</v>
      </c>
      <c r="CL52" s="1">
        <v>0.5</v>
      </c>
      <c r="CM52" s="1">
        <v>0.5</v>
      </c>
      <c r="CN52" s="1">
        <v>0.5</v>
      </c>
      <c r="CO52" s="1">
        <v>0.5</v>
      </c>
      <c r="CP52" s="1">
        <v>0.5</v>
      </c>
      <c r="CQ52" s="1">
        <v>0.5</v>
      </c>
      <c r="CR52" s="1">
        <v>0.5</v>
      </c>
      <c r="CS52" s="1">
        <v>0.4</v>
      </c>
      <c r="CT52" s="1">
        <v>0.4</v>
      </c>
      <c r="CU52" s="18">
        <f t="shared" si="11"/>
        <v>5.3</v>
      </c>
      <c r="CV52" s="18">
        <f>CT52*1000/CU52</f>
        <v>75.4716981132076</v>
      </c>
      <c r="CW52" s="1"/>
      <c r="CX52" s="14" t="s">
        <v>192</v>
      </c>
      <c r="CY52" s="1">
        <v>0.8</v>
      </c>
      <c r="CZ52" s="1">
        <v>0.7</v>
      </c>
      <c r="DA52" s="1">
        <v>0.6</v>
      </c>
      <c r="DB52" s="1">
        <v>0.5</v>
      </c>
      <c r="DC52" s="1">
        <v>0.5</v>
      </c>
      <c r="DD52" s="1">
        <v>0.5</v>
      </c>
      <c r="DE52" s="1">
        <v>0.6</v>
      </c>
      <c r="DF52" s="1">
        <v>0.7</v>
      </c>
      <c r="DG52" s="1">
        <v>0.8</v>
      </c>
      <c r="DH52" s="1">
        <v>0.8</v>
      </c>
      <c r="DI52" s="1">
        <v>0.8</v>
      </c>
      <c r="DJ52" s="1">
        <v>0.8</v>
      </c>
      <c r="DK52" s="1">
        <v>1</v>
      </c>
      <c r="DL52" s="1">
        <v>1.1</v>
      </c>
      <c r="DM52" s="1">
        <v>1</v>
      </c>
      <c r="DN52" s="1">
        <v>1.2</v>
      </c>
      <c r="DO52" s="1">
        <v>1.2</v>
      </c>
      <c r="DP52" s="1">
        <v>1.1</v>
      </c>
      <c r="DQ52" s="1">
        <v>1.1</v>
      </c>
      <c r="DR52" s="1">
        <v>1.1</v>
      </c>
      <c r="DS52" s="1">
        <v>0.9</v>
      </c>
      <c r="DT52" s="18">
        <f t="shared" si="12"/>
        <v>12.8</v>
      </c>
      <c r="DU52" s="18">
        <f t="shared" si="13"/>
        <v>70.3125</v>
      </c>
      <c r="DV52" s="1"/>
      <c r="DW52" s="14" t="s">
        <v>192</v>
      </c>
      <c r="DX52" s="1">
        <v>0.9</v>
      </c>
      <c r="DY52" s="1">
        <v>0.8</v>
      </c>
      <c r="DZ52" s="1">
        <v>1</v>
      </c>
      <c r="EA52" s="1">
        <v>1.1</v>
      </c>
      <c r="EB52" s="1">
        <v>1</v>
      </c>
      <c r="EC52" s="1">
        <v>1</v>
      </c>
      <c r="ED52" s="1">
        <v>1</v>
      </c>
      <c r="EE52" s="1">
        <v>0.8</v>
      </c>
      <c r="EF52" s="1">
        <v>0.9</v>
      </c>
      <c r="EG52" s="1">
        <v>0.7</v>
      </c>
      <c r="EH52" s="1">
        <v>0.9</v>
      </c>
      <c r="EI52" s="1">
        <v>1.2</v>
      </c>
      <c r="EJ52" s="1">
        <v>1.2</v>
      </c>
      <c r="EK52" s="1">
        <v>1.2</v>
      </c>
      <c r="EL52" s="1">
        <v>1.2</v>
      </c>
      <c r="EM52" s="1">
        <v>1.1</v>
      </c>
      <c r="EN52" s="1">
        <v>1.2</v>
      </c>
      <c r="EO52" s="1">
        <v>1.1</v>
      </c>
      <c r="EP52" s="1">
        <v>1.1</v>
      </c>
      <c r="EQ52" s="1">
        <v>1</v>
      </c>
      <c r="ER52" s="1">
        <v>0.9</v>
      </c>
      <c r="ES52" s="18">
        <f t="shared" si="14"/>
        <v>12.5</v>
      </c>
      <c r="ET52" s="18">
        <f t="shared" si="15"/>
        <v>72</v>
      </c>
      <c r="EU52" s="1"/>
      <c r="EV52" s="14" t="s">
        <v>192</v>
      </c>
      <c r="EW52" s="1">
        <v>0.2</v>
      </c>
      <c r="EX52" s="1">
        <v>0.2</v>
      </c>
      <c r="EY52" s="1">
        <v>0.3</v>
      </c>
      <c r="EZ52" s="1">
        <v>0.3</v>
      </c>
      <c r="FA52" s="1">
        <v>0.3</v>
      </c>
      <c r="FB52" s="1">
        <v>0.3</v>
      </c>
      <c r="FC52" s="1">
        <v>0.3</v>
      </c>
      <c r="FD52" s="1">
        <v>0.3</v>
      </c>
      <c r="FE52" s="1">
        <v>0.3</v>
      </c>
      <c r="FF52" s="1">
        <v>0.2</v>
      </c>
      <c r="FG52" s="1">
        <v>0.3</v>
      </c>
      <c r="FH52" s="1">
        <v>0.3</v>
      </c>
      <c r="FI52" s="1">
        <v>0.2</v>
      </c>
      <c r="FJ52" s="1">
        <v>0.2</v>
      </c>
      <c r="FK52" s="1">
        <v>0.2</v>
      </c>
      <c r="FL52" s="1">
        <v>0.2</v>
      </c>
      <c r="FM52" s="1">
        <v>0.3</v>
      </c>
      <c r="FN52" s="1">
        <v>0.2</v>
      </c>
      <c r="FO52" s="1">
        <v>0.2</v>
      </c>
      <c r="FP52" s="1">
        <v>0.2</v>
      </c>
      <c r="FQ52" s="1">
        <v>0.2</v>
      </c>
      <c r="FR52" s="18">
        <f t="shared" si="16"/>
        <v>3.3</v>
      </c>
      <c r="FS52" s="18">
        <f t="shared" si="17"/>
        <v>60.6060606060606</v>
      </c>
      <c r="FW52">
        <f t="shared" ref="FW52:FW58" si="19">AVERAGE(FS52,ET52,DU52,CV52,BW52,AX52,Y52)</f>
        <v>76.3424462439752</v>
      </c>
    </row>
    <row r="53" ht="14.5" spans="1:179">
      <c r="A53" s="1"/>
      <c r="B53" s="14" t="s">
        <v>193</v>
      </c>
      <c r="C53" s="1">
        <v>0.2</v>
      </c>
      <c r="D53" s="1">
        <v>0.2</v>
      </c>
      <c r="E53" s="1">
        <v>0.2</v>
      </c>
      <c r="F53" s="1">
        <v>0.2</v>
      </c>
      <c r="G53" s="1">
        <v>0.3</v>
      </c>
      <c r="H53" s="1">
        <v>0.3</v>
      </c>
      <c r="I53" s="1">
        <v>0.3</v>
      </c>
      <c r="J53" s="1">
        <v>0.3</v>
      </c>
      <c r="K53" s="1">
        <v>0.3</v>
      </c>
      <c r="L53" s="1">
        <v>0.2</v>
      </c>
      <c r="M53" s="1">
        <v>0.4</v>
      </c>
      <c r="N53" s="1">
        <v>0.4</v>
      </c>
      <c r="O53" s="1">
        <v>0.3</v>
      </c>
      <c r="P53" s="1">
        <v>0.3</v>
      </c>
      <c r="Q53" s="1">
        <v>0.1</v>
      </c>
      <c r="R53" s="1">
        <v>0.2</v>
      </c>
      <c r="S53" s="1">
        <v>0.2</v>
      </c>
      <c r="T53" s="1">
        <v>0.2</v>
      </c>
      <c r="U53" s="1">
        <v>0.2</v>
      </c>
      <c r="V53" s="1">
        <v>0.2</v>
      </c>
      <c r="W53" s="1">
        <v>0.2</v>
      </c>
      <c r="X53" s="18">
        <f t="shared" si="18"/>
        <v>3.4</v>
      </c>
      <c r="Y53" s="18">
        <f>W53*1000/X53</f>
        <v>58.8235294117647</v>
      </c>
      <c r="Z53" s="1"/>
      <c r="AA53" s="14" t="s">
        <v>193</v>
      </c>
      <c r="AB53" s="1">
        <v>0.5</v>
      </c>
      <c r="AC53" s="1">
        <v>0.6</v>
      </c>
      <c r="AD53" s="1">
        <v>0.7</v>
      </c>
      <c r="AE53" s="1">
        <v>0.9</v>
      </c>
      <c r="AF53" s="1">
        <v>0.8</v>
      </c>
      <c r="AG53" s="1">
        <v>0.9</v>
      </c>
      <c r="AH53" s="1">
        <v>0.9</v>
      </c>
      <c r="AI53" s="1">
        <v>0.9</v>
      </c>
      <c r="AJ53" s="1">
        <v>0.9</v>
      </c>
      <c r="AK53" s="1">
        <v>0.8</v>
      </c>
      <c r="AL53" s="1">
        <v>1</v>
      </c>
      <c r="AM53" s="1">
        <v>1.3</v>
      </c>
      <c r="AN53" s="1">
        <v>1.1</v>
      </c>
      <c r="AO53" s="1">
        <v>1.1</v>
      </c>
      <c r="AP53" s="1">
        <v>1.1</v>
      </c>
      <c r="AQ53" s="1">
        <v>1.1</v>
      </c>
      <c r="AR53" s="1">
        <v>1.1</v>
      </c>
      <c r="AS53" s="1">
        <v>1.1</v>
      </c>
      <c r="AT53" s="1">
        <v>1.2</v>
      </c>
      <c r="AU53" s="1">
        <v>1.2</v>
      </c>
      <c r="AV53" s="1">
        <v>1.2</v>
      </c>
      <c r="AW53" s="18">
        <f t="shared" si="7"/>
        <v>16.4</v>
      </c>
      <c r="AX53" s="18">
        <f t="shared" si="8"/>
        <v>73.1707317073171</v>
      </c>
      <c r="AY53" s="1"/>
      <c r="AZ53" s="14" t="s">
        <v>193</v>
      </c>
      <c r="BA53" s="1">
        <v>1.3</v>
      </c>
      <c r="BB53" s="1">
        <v>1.2</v>
      </c>
      <c r="BC53" s="1">
        <v>1</v>
      </c>
      <c r="BD53" s="1">
        <v>0.9</v>
      </c>
      <c r="BE53" s="1">
        <v>0.9</v>
      </c>
      <c r="BF53" s="1">
        <v>0.9</v>
      </c>
      <c r="BG53" s="1">
        <v>1</v>
      </c>
      <c r="BH53" s="1">
        <v>0.9</v>
      </c>
      <c r="BI53" s="1">
        <v>1</v>
      </c>
      <c r="BJ53" s="1">
        <v>0.7</v>
      </c>
      <c r="BK53" s="1">
        <v>1.1</v>
      </c>
      <c r="BL53" s="1">
        <v>1</v>
      </c>
      <c r="BM53" s="1">
        <v>0.9</v>
      </c>
      <c r="BN53" s="1">
        <v>1.1</v>
      </c>
      <c r="BO53" s="1">
        <v>0.9</v>
      </c>
      <c r="BP53" s="1">
        <v>1.1</v>
      </c>
      <c r="BQ53" s="1">
        <v>1.1</v>
      </c>
      <c r="BR53" s="1">
        <v>1.2</v>
      </c>
      <c r="BS53" s="1">
        <v>1.3</v>
      </c>
      <c r="BT53" s="1">
        <v>1.2</v>
      </c>
      <c r="BU53" s="1">
        <v>1.1</v>
      </c>
      <c r="BV53" s="18">
        <f t="shared" si="9"/>
        <v>15.8</v>
      </c>
      <c r="BW53" s="18">
        <f t="shared" si="10"/>
        <v>69.620253164557</v>
      </c>
      <c r="BX53" s="1"/>
      <c r="BY53" s="14" t="s">
        <v>193</v>
      </c>
      <c r="BZ53" s="1">
        <v>0.8</v>
      </c>
      <c r="CA53" s="1">
        <v>0.8</v>
      </c>
      <c r="CB53" s="1">
        <v>0.8</v>
      </c>
      <c r="CC53" s="1">
        <v>0.8</v>
      </c>
      <c r="CD53" s="1">
        <v>0.9</v>
      </c>
      <c r="CE53" s="1">
        <v>0.9</v>
      </c>
      <c r="CF53" s="1">
        <v>0.8</v>
      </c>
      <c r="CG53" s="1">
        <v>0.9</v>
      </c>
      <c r="CH53" s="1">
        <v>1</v>
      </c>
      <c r="CI53" s="1">
        <v>0.6</v>
      </c>
      <c r="CJ53" s="1">
        <v>0.6</v>
      </c>
      <c r="CK53" s="1">
        <v>0.7</v>
      </c>
      <c r="CL53" s="1">
        <v>0.8</v>
      </c>
      <c r="CM53" s="1">
        <v>0.8</v>
      </c>
      <c r="CN53" s="1">
        <v>0.9</v>
      </c>
      <c r="CO53" s="1">
        <v>0.9</v>
      </c>
      <c r="CP53" s="1">
        <v>1</v>
      </c>
      <c r="CQ53" s="1">
        <v>1.1</v>
      </c>
      <c r="CR53" s="1">
        <v>1.2</v>
      </c>
      <c r="CS53" s="1">
        <v>1.1</v>
      </c>
      <c r="CT53" s="1">
        <v>1.1</v>
      </c>
      <c r="CU53" s="18">
        <f t="shared" si="11"/>
        <v>15.6</v>
      </c>
      <c r="CV53" s="18">
        <f>CT53*1000/CU53</f>
        <v>70.5128205128205</v>
      </c>
      <c r="CW53" s="1"/>
      <c r="CX53" s="14" t="s">
        <v>193</v>
      </c>
      <c r="CY53" s="1">
        <v>2</v>
      </c>
      <c r="CZ53" s="1">
        <v>1.7</v>
      </c>
      <c r="DA53" s="1">
        <v>1.5</v>
      </c>
      <c r="DB53" s="1">
        <v>1.6</v>
      </c>
      <c r="DC53" s="1">
        <v>1.6</v>
      </c>
      <c r="DD53" s="1">
        <v>1.9</v>
      </c>
      <c r="DE53" s="1">
        <v>1.8</v>
      </c>
      <c r="DF53" s="1">
        <v>2.2</v>
      </c>
      <c r="DG53" s="1">
        <v>2.1</v>
      </c>
      <c r="DH53" s="1">
        <v>2</v>
      </c>
      <c r="DI53" s="1">
        <v>2.2</v>
      </c>
      <c r="DJ53" s="1">
        <v>2.4</v>
      </c>
      <c r="DK53" s="1">
        <v>2.4</v>
      </c>
      <c r="DL53" s="1">
        <v>2.7</v>
      </c>
      <c r="DM53" s="1">
        <v>3.5</v>
      </c>
      <c r="DN53" s="1">
        <v>3.5</v>
      </c>
      <c r="DO53" s="1">
        <v>3.5</v>
      </c>
      <c r="DP53" s="1">
        <v>3.6</v>
      </c>
      <c r="DQ53" s="1">
        <v>3.8</v>
      </c>
      <c r="DR53" s="1">
        <v>3.7</v>
      </c>
      <c r="DS53" s="1">
        <v>3.9</v>
      </c>
      <c r="DT53" s="18">
        <f t="shared" si="12"/>
        <v>54.2</v>
      </c>
      <c r="DU53" s="18">
        <f t="shared" si="13"/>
        <v>71.9557195571956</v>
      </c>
      <c r="DV53" s="1"/>
      <c r="DW53" s="14" t="s">
        <v>193</v>
      </c>
      <c r="DX53" s="1">
        <v>2.4</v>
      </c>
      <c r="DY53" s="1">
        <v>2</v>
      </c>
      <c r="DZ53" s="1">
        <v>1.5</v>
      </c>
      <c r="EA53" s="1">
        <v>1.7</v>
      </c>
      <c r="EB53" s="1">
        <v>1.8</v>
      </c>
      <c r="EC53" s="1">
        <v>1.8</v>
      </c>
      <c r="ED53" s="1">
        <v>2.1</v>
      </c>
      <c r="EE53" s="1">
        <v>2.1</v>
      </c>
      <c r="EF53" s="1">
        <v>2.2</v>
      </c>
      <c r="EG53" s="1">
        <v>1.4</v>
      </c>
      <c r="EH53" s="1">
        <v>1.7</v>
      </c>
      <c r="EI53" s="1">
        <v>2</v>
      </c>
      <c r="EJ53" s="1">
        <v>2</v>
      </c>
      <c r="EK53" s="1">
        <v>2.1</v>
      </c>
      <c r="EL53" s="1">
        <v>2.5</v>
      </c>
      <c r="EM53" s="1">
        <v>2.5</v>
      </c>
      <c r="EN53" s="1">
        <v>2.4</v>
      </c>
      <c r="EO53" s="1">
        <v>2.7</v>
      </c>
      <c r="EP53" s="1">
        <v>2.7</v>
      </c>
      <c r="EQ53" s="1">
        <v>2.6</v>
      </c>
      <c r="ER53" s="1">
        <v>2.2</v>
      </c>
      <c r="ES53" s="18">
        <f t="shared" si="14"/>
        <v>30.7</v>
      </c>
      <c r="ET53" s="18">
        <f t="shared" si="15"/>
        <v>71.6612377850163</v>
      </c>
      <c r="EU53" s="1"/>
      <c r="EV53" s="14" t="s">
        <v>193</v>
      </c>
      <c r="EW53" s="1">
        <v>0.5</v>
      </c>
      <c r="EX53" s="1">
        <v>0.6</v>
      </c>
      <c r="EY53" s="1">
        <v>0.6</v>
      </c>
      <c r="EZ53" s="1">
        <v>0.6</v>
      </c>
      <c r="FA53" s="1">
        <v>0.6</v>
      </c>
      <c r="FB53" s="1">
        <v>0.4</v>
      </c>
      <c r="FC53" s="1">
        <v>0.5</v>
      </c>
      <c r="FD53" s="1">
        <v>0.6</v>
      </c>
      <c r="FE53" s="1">
        <v>0.6</v>
      </c>
      <c r="FF53" s="1">
        <v>0.4</v>
      </c>
      <c r="FG53" s="1">
        <v>0.5</v>
      </c>
      <c r="FH53" s="1">
        <v>0.5</v>
      </c>
      <c r="FI53" s="1">
        <v>0.5</v>
      </c>
      <c r="FJ53" s="1">
        <v>0.6</v>
      </c>
      <c r="FK53" s="1">
        <v>0.6</v>
      </c>
      <c r="FL53" s="1">
        <v>0.8</v>
      </c>
      <c r="FM53" s="1">
        <v>0.9</v>
      </c>
      <c r="FN53" s="1">
        <v>0.9</v>
      </c>
      <c r="FO53" s="1">
        <v>1</v>
      </c>
      <c r="FP53" s="1">
        <v>1</v>
      </c>
      <c r="FQ53" s="1">
        <v>1</v>
      </c>
      <c r="FR53" s="18">
        <f t="shared" si="16"/>
        <v>13.9</v>
      </c>
      <c r="FS53" s="18">
        <f t="shared" si="17"/>
        <v>71.9424460431655</v>
      </c>
      <c r="FW53">
        <f t="shared" si="19"/>
        <v>69.6695340259767</v>
      </c>
    </row>
    <row r="54" ht="14.5" spans="1:179">
      <c r="A54" s="1"/>
      <c r="B54" s="14" t="s">
        <v>194</v>
      </c>
      <c r="C54" s="1">
        <v>0.3</v>
      </c>
      <c r="D54" s="1">
        <v>0.1</v>
      </c>
      <c r="E54" s="1">
        <v>0.1</v>
      </c>
      <c r="F54" s="1">
        <v>0.1</v>
      </c>
      <c r="G54" s="1">
        <v>0.1</v>
      </c>
      <c r="H54" s="1">
        <v>0.1</v>
      </c>
      <c r="I54" s="1">
        <v>0.1</v>
      </c>
      <c r="J54" s="1">
        <v>0.1</v>
      </c>
      <c r="K54" s="1">
        <v>0.1</v>
      </c>
      <c r="L54" s="1">
        <v>0.1</v>
      </c>
      <c r="M54" s="1">
        <v>0.1</v>
      </c>
      <c r="N54" s="1">
        <v>0.1</v>
      </c>
      <c r="O54" s="1">
        <v>0.1</v>
      </c>
      <c r="P54" s="1">
        <v>0.1</v>
      </c>
      <c r="Q54" s="1">
        <v>0.1</v>
      </c>
      <c r="R54" s="1">
        <v>0.1</v>
      </c>
      <c r="S54" s="1">
        <v>0.1</v>
      </c>
      <c r="T54" s="1">
        <v>0.1</v>
      </c>
      <c r="U54" s="1">
        <v>0.1</v>
      </c>
      <c r="V54" s="1">
        <v>0.1</v>
      </c>
      <c r="W54" s="1">
        <v>0.1</v>
      </c>
      <c r="X54" s="18">
        <f t="shared" si="18"/>
        <v>1</v>
      </c>
      <c r="Y54" s="18">
        <f>W54*1000/X54</f>
        <v>100</v>
      </c>
      <c r="Z54" s="1"/>
      <c r="AA54" s="14" t="s">
        <v>194</v>
      </c>
      <c r="AB54" s="1">
        <v>0.1</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8">
        <f t="shared" si="7"/>
        <v>0.2</v>
      </c>
      <c r="AX54" s="18"/>
      <c r="AY54" s="1"/>
      <c r="AZ54" s="14" t="s">
        <v>194</v>
      </c>
      <c r="BA54" s="1">
        <v>0.2</v>
      </c>
      <c r="BB54" s="1">
        <v>0.1</v>
      </c>
      <c r="BC54" s="1">
        <v>0.1</v>
      </c>
      <c r="BD54" s="1">
        <v>0.1</v>
      </c>
      <c r="BE54" s="1">
        <v>0.1</v>
      </c>
      <c r="BF54" s="1">
        <v>0.1</v>
      </c>
      <c r="BG54" s="1">
        <v>0.1</v>
      </c>
      <c r="BH54" s="1">
        <v>0.1</v>
      </c>
      <c r="BI54" s="1">
        <v>0.1</v>
      </c>
      <c r="BJ54" s="1">
        <v>0.1</v>
      </c>
      <c r="BK54" s="1">
        <v>0.1</v>
      </c>
      <c r="BL54" s="1">
        <v>0.1</v>
      </c>
      <c r="BM54" s="1">
        <v>0.1</v>
      </c>
      <c r="BN54" s="1">
        <v>0.1</v>
      </c>
      <c r="BO54" s="1">
        <v>0.1</v>
      </c>
      <c r="BP54" s="1">
        <v>0.1</v>
      </c>
      <c r="BQ54" s="1">
        <v>0.1</v>
      </c>
      <c r="BR54" s="1">
        <v>0.1</v>
      </c>
      <c r="BS54" s="1">
        <v>0.1</v>
      </c>
      <c r="BT54" s="1">
        <v>0.1</v>
      </c>
      <c r="BU54" s="1">
        <v>0.1</v>
      </c>
      <c r="BV54" s="18">
        <f t="shared" si="9"/>
        <v>1.3</v>
      </c>
      <c r="BW54" s="18">
        <f t="shared" si="10"/>
        <v>76.9230769230769</v>
      </c>
      <c r="BX54" s="1"/>
      <c r="BY54" s="14" t="s">
        <v>194</v>
      </c>
      <c r="BZ54" s="1">
        <v>0</v>
      </c>
      <c r="CA54" s="1">
        <v>0</v>
      </c>
      <c r="CB54" s="1">
        <v>0</v>
      </c>
      <c r="CC54" s="1">
        <v>0</v>
      </c>
      <c r="CD54" s="1">
        <v>0</v>
      </c>
      <c r="CE54" s="1">
        <v>0</v>
      </c>
      <c r="CF54" s="1">
        <v>0</v>
      </c>
      <c r="CG54" s="1">
        <v>0</v>
      </c>
      <c r="CH54" s="1">
        <v>0</v>
      </c>
      <c r="CI54" s="1">
        <v>0</v>
      </c>
      <c r="CJ54" s="1">
        <v>0</v>
      </c>
      <c r="CK54" s="1">
        <v>0</v>
      </c>
      <c r="CL54" s="1">
        <v>0</v>
      </c>
      <c r="CM54" s="1">
        <v>0</v>
      </c>
      <c r="CN54" s="1">
        <v>0</v>
      </c>
      <c r="CO54" s="1">
        <v>0</v>
      </c>
      <c r="CP54" s="1">
        <v>0</v>
      </c>
      <c r="CQ54" s="1">
        <v>0</v>
      </c>
      <c r="CR54" s="1">
        <v>0</v>
      </c>
      <c r="CS54" s="1">
        <v>0</v>
      </c>
      <c r="CT54" s="1">
        <v>0</v>
      </c>
      <c r="CU54" s="18">
        <f t="shared" si="11"/>
        <v>0</v>
      </c>
      <c r="CV54" s="18"/>
      <c r="CW54" s="1"/>
      <c r="CX54" s="14" t="s">
        <v>194</v>
      </c>
      <c r="CY54" s="1">
        <v>0</v>
      </c>
      <c r="CZ54" s="1">
        <v>0</v>
      </c>
      <c r="DA54" s="1">
        <v>0</v>
      </c>
      <c r="DB54" s="1">
        <v>0</v>
      </c>
      <c r="DC54" s="1">
        <v>0</v>
      </c>
      <c r="DD54" s="1">
        <v>0</v>
      </c>
      <c r="DE54" s="1">
        <v>0</v>
      </c>
      <c r="DF54" s="1">
        <v>0</v>
      </c>
      <c r="DG54" s="1">
        <v>0</v>
      </c>
      <c r="DH54" s="1">
        <v>0</v>
      </c>
      <c r="DI54" s="1">
        <v>0</v>
      </c>
      <c r="DJ54" s="1">
        <v>0</v>
      </c>
      <c r="DK54" s="1">
        <v>0</v>
      </c>
      <c r="DL54" s="1">
        <v>0</v>
      </c>
      <c r="DM54" s="1">
        <v>0</v>
      </c>
      <c r="DN54" s="1">
        <v>0</v>
      </c>
      <c r="DO54" s="1">
        <v>0</v>
      </c>
      <c r="DP54" s="1">
        <v>0</v>
      </c>
      <c r="DQ54" s="1">
        <v>0</v>
      </c>
      <c r="DR54" s="1">
        <v>0</v>
      </c>
      <c r="DS54" s="1">
        <v>0</v>
      </c>
      <c r="DT54" s="18">
        <f t="shared" si="12"/>
        <v>0</v>
      </c>
      <c r="DU54" s="18"/>
      <c r="DV54" s="1"/>
      <c r="DW54" s="14" t="s">
        <v>194</v>
      </c>
      <c r="DX54" s="1">
        <v>0</v>
      </c>
      <c r="DY54" s="1">
        <v>0</v>
      </c>
      <c r="DZ54" s="1">
        <v>0</v>
      </c>
      <c r="EA54" s="1">
        <v>0</v>
      </c>
      <c r="EB54" s="1">
        <v>0</v>
      </c>
      <c r="EC54" s="1">
        <v>0</v>
      </c>
      <c r="ED54" s="1">
        <v>0</v>
      </c>
      <c r="EE54" s="1">
        <v>0</v>
      </c>
      <c r="EF54" s="1">
        <v>0</v>
      </c>
      <c r="EG54" s="1">
        <v>0</v>
      </c>
      <c r="EH54" s="1">
        <v>0</v>
      </c>
      <c r="EI54" s="1">
        <v>0</v>
      </c>
      <c r="EJ54" s="1">
        <v>0</v>
      </c>
      <c r="EK54" s="1">
        <v>0</v>
      </c>
      <c r="EL54" s="1">
        <v>0</v>
      </c>
      <c r="EM54" s="1">
        <v>0</v>
      </c>
      <c r="EN54" s="1">
        <v>0</v>
      </c>
      <c r="EO54" s="1">
        <v>0</v>
      </c>
      <c r="EP54" s="1">
        <v>0</v>
      </c>
      <c r="EQ54" s="1">
        <v>0</v>
      </c>
      <c r="ER54" s="1">
        <v>0</v>
      </c>
      <c r="ES54" s="18">
        <f t="shared" si="14"/>
        <v>0</v>
      </c>
      <c r="ET54" s="18"/>
      <c r="EU54" s="1"/>
      <c r="EV54" s="14" t="s">
        <v>194</v>
      </c>
      <c r="EW54" s="1">
        <v>0.1</v>
      </c>
      <c r="EX54" s="1">
        <v>0.1</v>
      </c>
      <c r="EY54" s="1">
        <v>0.1</v>
      </c>
      <c r="EZ54" s="1">
        <v>0.1</v>
      </c>
      <c r="FA54" s="1">
        <v>0</v>
      </c>
      <c r="FB54" s="1">
        <v>0</v>
      </c>
      <c r="FC54" s="1">
        <v>0</v>
      </c>
      <c r="FD54" s="1">
        <v>0</v>
      </c>
      <c r="FE54" s="1">
        <v>0</v>
      </c>
      <c r="FF54" s="1">
        <v>0</v>
      </c>
      <c r="FG54" s="1">
        <v>0</v>
      </c>
      <c r="FH54" s="1">
        <v>0</v>
      </c>
      <c r="FI54" s="1">
        <v>0</v>
      </c>
      <c r="FJ54" s="1">
        <v>0</v>
      </c>
      <c r="FK54" s="1">
        <v>0</v>
      </c>
      <c r="FL54" s="1">
        <v>0</v>
      </c>
      <c r="FM54" s="1">
        <v>0</v>
      </c>
      <c r="FN54" s="1">
        <v>0</v>
      </c>
      <c r="FO54" s="1">
        <v>0</v>
      </c>
      <c r="FP54" s="1">
        <v>0</v>
      </c>
      <c r="FQ54" s="1">
        <v>0</v>
      </c>
      <c r="FR54" s="18">
        <f t="shared" si="16"/>
        <v>0</v>
      </c>
      <c r="FS54" s="18"/>
      <c r="FW54">
        <f t="shared" si="19"/>
        <v>88.4615384615385</v>
      </c>
    </row>
    <row r="55" ht="14.5" spans="1:179">
      <c r="A55" s="1"/>
      <c r="B55" s="14" t="s">
        <v>195</v>
      </c>
      <c r="C55" s="1">
        <v>0</v>
      </c>
      <c r="D55" s="1">
        <v>0</v>
      </c>
      <c r="E55" s="1">
        <v>0</v>
      </c>
      <c r="F55" s="1">
        <v>0</v>
      </c>
      <c r="G55" s="1">
        <v>0</v>
      </c>
      <c r="H55" s="1">
        <v>0</v>
      </c>
      <c r="I55" s="1">
        <v>0</v>
      </c>
      <c r="J55" s="1">
        <v>0</v>
      </c>
      <c r="K55" s="1">
        <v>0</v>
      </c>
      <c r="L55" s="1">
        <v>0</v>
      </c>
      <c r="M55" s="1">
        <v>0</v>
      </c>
      <c r="N55" s="1">
        <v>0</v>
      </c>
      <c r="O55" s="1">
        <v>0</v>
      </c>
      <c r="P55" s="1">
        <v>0</v>
      </c>
      <c r="Q55" s="1">
        <v>0</v>
      </c>
      <c r="R55" s="1">
        <v>0</v>
      </c>
      <c r="S55" s="1">
        <v>0</v>
      </c>
      <c r="T55" s="1">
        <v>0</v>
      </c>
      <c r="U55" s="1">
        <v>0</v>
      </c>
      <c r="V55" s="1">
        <v>0</v>
      </c>
      <c r="W55" s="1">
        <v>0</v>
      </c>
      <c r="X55" s="18">
        <f t="shared" si="18"/>
        <v>0</v>
      </c>
      <c r="Y55" s="18"/>
      <c r="Z55" s="1"/>
      <c r="AA55" s="14" t="s">
        <v>195</v>
      </c>
      <c r="AB55" s="1">
        <v>0</v>
      </c>
      <c r="AC55" s="1">
        <v>0</v>
      </c>
      <c r="AD55" s="1">
        <v>0</v>
      </c>
      <c r="AE55" s="1">
        <v>0</v>
      </c>
      <c r="AF55" s="1">
        <v>0</v>
      </c>
      <c r="AG55" s="1">
        <v>0</v>
      </c>
      <c r="AH55" s="1">
        <v>0</v>
      </c>
      <c r="AI55" s="1">
        <v>0</v>
      </c>
      <c r="AJ55" s="1">
        <v>0</v>
      </c>
      <c r="AK55" s="1">
        <v>0</v>
      </c>
      <c r="AL55" s="1">
        <v>0</v>
      </c>
      <c r="AM55" s="1">
        <v>0</v>
      </c>
      <c r="AN55" s="1">
        <v>0</v>
      </c>
      <c r="AO55" s="1">
        <v>0</v>
      </c>
      <c r="AP55" s="1">
        <v>0</v>
      </c>
      <c r="AQ55" s="1">
        <v>0</v>
      </c>
      <c r="AR55" s="1">
        <v>0</v>
      </c>
      <c r="AS55" s="1">
        <v>0</v>
      </c>
      <c r="AT55" s="1">
        <v>0</v>
      </c>
      <c r="AU55" s="1">
        <v>0</v>
      </c>
      <c r="AV55" s="1">
        <v>0</v>
      </c>
      <c r="AW55" s="18">
        <f t="shared" si="7"/>
        <v>0.1</v>
      </c>
      <c r="AX55" s="18"/>
      <c r="AY55" s="1"/>
      <c r="AZ55" s="14" t="s">
        <v>195</v>
      </c>
      <c r="BA55" s="1">
        <v>0</v>
      </c>
      <c r="BB55" s="1">
        <v>0</v>
      </c>
      <c r="BC55" s="1">
        <v>0</v>
      </c>
      <c r="BD55" s="1">
        <v>0</v>
      </c>
      <c r="BE55" s="1">
        <v>0</v>
      </c>
      <c r="BF55" s="1">
        <v>0</v>
      </c>
      <c r="BG55" s="1">
        <v>0</v>
      </c>
      <c r="BH55" s="1">
        <v>0</v>
      </c>
      <c r="BI55" s="1">
        <v>0</v>
      </c>
      <c r="BJ55" s="1">
        <v>0</v>
      </c>
      <c r="BK55" s="1">
        <v>0</v>
      </c>
      <c r="BL55" s="1">
        <v>0</v>
      </c>
      <c r="BM55" s="1">
        <v>0</v>
      </c>
      <c r="BN55" s="1">
        <v>0</v>
      </c>
      <c r="BO55" s="1">
        <v>0</v>
      </c>
      <c r="BP55" s="1">
        <v>0</v>
      </c>
      <c r="BQ55" s="1">
        <v>0</v>
      </c>
      <c r="BR55" s="1">
        <v>0</v>
      </c>
      <c r="BS55" s="1">
        <v>0</v>
      </c>
      <c r="BT55" s="1">
        <v>0</v>
      </c>
      <c r="BU55" s="1">
        <v>0</v>
      </c>
      <c r="BV55" s="18">
        <f t="shared" si="9"/>
        <v>0.3</v>
      </c>
      <c r="BW55" s="18"/>
      <c r="BX55" s="1"/>
      <c r="BY55" s="14" t="s">
        <v>195</v>
      </c>
      <c r="BZ55" s="1">
        <v>0</v>
      </c>
      <c r="CA55" s="1">
        <v>0</v>
      </c>
      <c r="CB55" s="1">
        <v>0</v>
      </c>
      <c r="CC55" s="1">
        <v>0</v>
      </c>
      <c r="CD55" s="1">
        <v>0</v>
      </c>
      <c r="CE55" s="1">
        <v>0</v>
      </c>
      <c r="CF55" s="1">
        <v>0</v>
      </c>
      <c r="CG55" s="1">
        <v>0</v>
      </c>
      <c r="CH55" s="1">
        <v>0</v>
      </c>
      <c r="CI55" s="1">
        <v>0</v>
      </c>
      <c r="CJ55" s="1">
        <v>0</v>
      </c>
      <c r="CK55" s="1">
        <v>0</v>
      </c>
      <c r="CL55" s="1">
        <v>0</v>
      </c>
      <c r="CM55" s="1">
        <v>0</v>
      </c>
      <c r="CN55" s="1">
        <v>0</v>
      </c>
      <c r="CO55" s="1">
        <v>0</v>
      </c>
      <c r="CP55" s="1">
        <v>0</v>
      </c>
      <c r="CQ55" s="1">
        <v>0</v>
      </c>
      <c r="CR55" s="1">
        <v>0</v>
      </c>
      <c r="CS55" s="1">
        <v>0</v>
      </c>
      <c r="CT55" s="1">
        <v>0</v>
      </c>
      <c r="CU55" s="18">
        <f t="shared" si="11"/>
        <v>0</v>
      </c>
      <c r="CV55" s="18"/>
      <c r="CW55" s="1"/>
      <c r="CX55" s="14" t="s">
        <v>195</v>
      </c>
      <c r="CY55" s="1">
        <v>0</v>
      </c>
      <c r="CZ55" s="1">
        <v>0</v>
      </c>
      <c r="DA55" s="1">
        <v>0</v>
      </c>
      <c r="DB55" s="1">
        <v>0</v>
      </c>
      <c r="DC55" s="1">
        <v>0</v>
      </c>
      <c r="DD55" s="1">
        <v>0</v>
      </c>
      <c r="DE55" s="1">
        <v>0</v>
      </c>
      <c r="DF55" s="1">
        <v>0</v>
      </c>
      <c r="DG55" s="1">
        <v>0</v>
      </c>
      <c r="DH55" s="1">
        <v>0</v>
      </c>
      <c r="DI55" s="1">
        <v>0</v>
      </c>
      <c r="DJ55" s="1">
        <v>0</v>
      </c>
      <c r="DK55" s="1">
        <v>0</v>
      </c>
      <c r="DL55" s="1">
        <v>0</v>
      </c>
      <c r="DM55" s="1">
        <v>0</v>
      </c>
      <c r="DN55" s="1">
        <v>0</v>
      </c>
      <c r="DO55" s="1">
        <v>0</v>
      </c>
      <c r="DP55" s="1">
        <v>0</v>
      </c>
      <c r="DQ55" s="1">
        <v>0</v>
      </c>
      <c r="DR55" s="1">
        <v>0</v>
      </c>
      <c r="DS55" s="1">
        <v>0</v>
      </c>
      <c r="DT55" s="18">
        <f t="shared" si="12"/>
        <v>0</v>
      </c>
      <c r="DU55" s="18"/>
      <c r="DV55" s="1"/>
      <c r="DW55" s="14" t="s">
        <v>195</v>
      </c>
      <c r="DX55" s="1">
        <v>0</v>
      </c>
      <c r="DY55" s="1">
        <v>0</v>
      </c>
      <c r="DZ55" s="1">
        <v>0</v>
      </c>
      <c r="EA55" s="1">
        <v>0</v>
      </c>
      <c r="EB55" s="1">
        <v>0</v>
      </c>
      <c r="EC55" s="1">
        <v>0</v>
      </c>
      <c r="ED55" s="1">
        <v>0</v>
      </c>
      <c r="EE55" s="1">
        <v>0</v>
      </c>
      <c r="EF55" s="1">
        <v>0</v>
      </c>
      <c r="EG55" s="1">
        <v>0</v>
      </c>
      <c r="EH55" s="1">
        <v>0</v>
      </c>
      <c r="EI55" s="1">
        <v>0</v>
      </c>
      <c r="EJ55" s="1">
        <v>0</v>
      </c>
      <c r="EK55" s="1">
        <v>0</v>
      </c>
      <c r="EL55" s="1">
        <v>0</v>
      </c>
      <c r="EM55" s="1">
        <v>0</v>
      </c>
      <c r="EN55" s="1">
        <v>0</v>
      </c>
      <c r="EO55" s="1">
        <v>0</v>
      </c>
      <c r="EP55" s="1">
        <v>0</v>
      </c>
      <c r="EQ55" s="1">
        <v>0</v>
      </c>
      <c r="ER55" s="1">
        <v>0</v>
      </c>
      <c r="ES55" s="18">
        <f t="shared" si="14"/>
        <v>0</v>
      </c>
      <c r="ET55" s="18"/>
      <c r="EU55" s="1"/>
      <c r="EV55" s="14" t="s">
        <v>195</v>
      </c>
      <c r="EW55" s="1">
        <v>0</v>
      </c>
      <c r="EX55" s="1">
        <v>0</v>
      </c>
      <c r="EY55" s="1">
        <v>0</v>
      </c>
      <c r="EZ55" s="1">
        <v>0</v>
      </c>
      <c r="FA55" s="1">
        <v>0</v>
      </c>
      <c r="FB55" s="1">
        <v>0</v>
      </c>
      <c r="FC55" s="1">
        <v>0</v>
      </c>
      <c r="FD55" s="1">
        <v>0</v>
      </c>
      <c r="FE55" s="1">
        <v>0</v>
      </c>
      <c r="FF55" s="1">
        <v>0</v>
      </c>
      <c r="FG55" s="1">
        <v>0</v>
      </c>
      <c r="FH55" s="1">
        <v>0</v>
      </c>
      <c r="FI55" s="1">
        <v>0</v>
      </c>
      <c r="FJ55" s="1">
        <v>0</v>
      </c>
      <c r="FK55" s="1">
        <v>0</v>
      </c>
      <c r="FL55" s="1">
        <v>0</v>
      </c>
      <c r="FM55" s="1">
        <v>0</v>
      </c>
      <c r="FN55" s="1">
        <v>0</v>
      </c>
      <c r="FO55" s="1">
        <v>0</v>
      </c>
      <c r="FP55" s="1">
        <v>0</v>
      </c>
      <c r="FQ55" s="1">
        <v>0</v>
      </c>
      <c r="FR55" s="18">
        <f t="shared" si="16"/>
        <v>0</v>
      </c>
      <c r="FS55" s="18"/>
      <c r="FW55" t="e">
        <f t="shared" si="19"/>
        <v>#DIV/0!</v>
      </c>
    </row>
    <row r="56" ht="14.5" spans="1:179">
      <c r="A56" s="1"/>
      <c r="B56" s="14" t="s">
        <v>196</v>
      </c>
      <c r="C56" s="1">
        <v>0</v>
      </c>
      <c r="D56" s="1">
        <v>0</v>
      </c>
      <c r="E56" s="1">
        <v>0</v>
      </c>
      <c r="F56" s="1">
        <v>0</v>
      </c>
      <c r="G56" s="1">
        <v>0</v>
      </c>
      <c r="H56" s="1">
        <v>0</v>
      </c>
      <c r="I56" s="1">
        <v>0</v>
      </c>
      <c r="J56" s="1">
        <v>0</v>
      </c>
      <c r="K56" s="1">
        <v>0</v>
      </c>
      <c r="L56" s="1">
        <v>0.1</v>
      </c>
      <c r="M56" s="1">
        <v>0.1</v>
      </c>
      <c r="N56" s="1">
        <v>0.1</v>
      </c>
      <c r="O56" s="1">
        <v>0.1</v>
      </c>
      <c r="P56" s="1">
        <v>0</v>
      </c>
      <c r="Q56" s="1">
        <v>0</v>
      </c>
      <c r="R56" s="1">
        <v>0</v>
      </c>
      <c r="S56" s="1">
        <v>0</v>
      </c>
      <c r="T56" s="1">
        <v>0</v>
      </c>
      <c r="U56" s="1">
        <v>0</v>
      </c>
      <c r="V56" s="1">
        <v>0</v>
      </c>
      <c r="W56" s="1">
        <v>0</v>
      </c>
      <c r="X56" s="18">
        <f t="shared" si="18"/>
        <v>0</v>
      </c>
      <c r="Y56" s="18"/>
      <c r="Z56" s="1"/>
      <c r="AA56" s="14" t="s">
        <v>196</v>
      </c>
      <c r="AB56" s="1">
        <v>0</v>
      </c>
      <c r="AC56" s="1">
        <v>0</v>
      </c>
      <c r="AD56" s="1">
        <v>0</v>
      </c>
      <c r="AE56" s="1">
        <v>0</v>
      </c>
      <c r="AF56" s="1">
        <v>0</v>
      </c>
      <c r="AG56" s="1">
        <v>0</v>
      </c>
      <c r="AH56" s="1">
        <v>0</v>
      </c>
      <c r="AI56" s="1">
        <v>0</v>
      </c>
      <c r="AJ56" s="1">
        <v>0</v>
      </c>
      <c r="AK56" s="1">
        <v>0</v>
      </c>
      <c r="AL56" s="1">
        <v>0</v>
      </c>
      <c r="AM56" s="1">
        <v>0</v>
      </c>
      <c r="AN56" s="1">
        <v>0</v>
      </c>
      <c r="AO56" s="1">
        <v>0</v>
      </c>
      <c r="AP56" s="1">
        <v>0</v>
      </c>
      <c r="AQ56" s="1">
        <v>0</v>
      </c>
      <c r="AR56" s="1">
        <v>0</v>
      </c>
      <c r="AS56" s="1">
        <v>0</v>
      </c>
      <c r="AT56" s="1">
        <v>0</v>
      </c>
      <c r="AU56" s="1">
        <v>0</v>
      </c>
      <c r="AV56" s="1">
        <v>0</v>
      </c>
      <c r="AW56" s="18">
        <f t="shared" si="7"/>
        <v>0.1</v>
      </c>
      <c r="AX56" s="18"/>
      <c r="AY56" s="1"/>
      <c r="AZ56" s="14" t="s">
        <v>196</v>
      </c>
      <c r="BA56" s="1">
        <v>0</v>
      </c>
      <c r="BB56" s="1">
        <v>0.1</v>
      </c>
      <c r="BC56" s="1">
        <v>0.1</v>
      </c>
      <c r="BD56" s="1">
        <v>0.2</v>
      </c>
      <c r="BE56" s="1">
        <v>0.2</v>
      </c>
      <c r="BF56" s="1">
        <v>0.2</v>
      </c>
      <c r="BG56" s="1">
        <v>0.2</v>
      </c>
      <c r="BH56" s="1">
        <v>0.3</v>
      </c>
      <c r="BI56" s="1">
        <v>0.2</v>
      </c>
      <c r="BJ56" s="1">
        <v>0.2</v>
      </c>
      <c r="BK56" s="1">
        <v>0.1</v>
      </c>
      <c r="BL56" s="1">
        <v>0.2</v>
      </c>
      <c r="BM56" s="1">
        <v>0.2</v>
      </c>
      <c r="BN56" s="1">
        <v>0.1</v>
      </c>
      <c r="BO56" s="1">
        <v>0.1</v>
      </c>
      <c r="BP56" s="1">
        <v>0</v>
      </c>
      <c r="BQ56" s="1">
        <v>0</v>
      </c>
      <c r="BR56" s="1">
        <v>0</v>
      </c>
      <c r="BS56" s="1">
        <v>0</v>
      </c>
      <c r="BT56" s="1">
        <v>0</v>
      </c>
      <c r="BU56" s="1">
        <v>0</v>
      </c>
      <c r="BV56" s="18">
        <f t="shared" si="9"/>
        <v>0</v>
      </c>
      <c r="BW56" s="18"/>
      <c r="BX56" s="1"/>
      <c r="BY56" s="14" t="s">
        <v>196</v>
      </c>
      <c r="BZ56" s="1">
        <v>0</v>
      </c>
      <c r="CA56" s="1">
        <v>0</v>
      </c>
      <c r="CB56" s="1">
        <v>0</v>
      </c>
      <c r="CC56" s="1">
        <v>0</v>
      </c>
      <c r="CD56" s="1">
        <v>0</v>
      </c>
      <c r="CE56" s="1">
        <v>0</v>
      </c>
      <c r="CF56" s="1">
        <v>0</v>
      </c>
      <c r="CG56" s="1">
        <v>0</v>
      </c>
      <c r="CH56" s="1">
        <v>0</v>
      </c>
      <c r="CI56" s="1">
        <v>0.1</v>
      </c>
      <c r="CJ56" s="1">
        <v>0</v>
      </c>
      <c r="CK56" s="1">
        <v>0</v>
      </c>
      <c r="CL56" s="1">
        <v>0</v>
      </c>
      <c r="CM56" s="1">
        <v>0</v>
      </c>
      <c r="CN56" s="1">
        <v>0</v>
      </c>
      <c r="CO56" s="1">
        <v>0</v>
      </c>
      <c r="CP56" s="1">
        <v>0</v>
      </c>
      <c r="CQ56" s="1">
        <v>0</v>
      </c>
      <c r="CR56" s="1">
        <v>0</v>
      </c>
      <c r="CS56" s="1">
        <v>0</v>
      </c>
      <c r="CT56" s="1">
        <v>0</v>
      </c>
      <c r="CU56" s="18">
        <f t="shared" si="11"/>
        <v>0</v>
      </c>
      <c r="CV56" s="18"/>
      <c r="CW56" s="1"/>
      <c r="CX56" s="14" t="s">
        <v>196</v>
      </c>
      <c r="CY56" s="1">
        <v>0</v>
      </c>
      <c r="CZ56" s="1">
        <v>0</v>
      </c>
      <c r="DA56" s="1">
        <v>0</v>
      </c>
      <c r="DB56" s="1">
        <v>0</v>
      </c>
      <c r="DC56" s="1">
        <v>0</v>
      </c>
      <c r="DD56" s="1">
        <v>0</v>
      </c>
      <c r="DE56" s="1">
        <v>0</v>
      </c>
      <c r="DF56" s="1">
        <v>0</v>
      </c>
      <c r="DG56" s="1">
        <v>0</v>
      </c>
      <c r="DH56" s="1">
        <v>0</v>
      </c>
      <c r="DI56" s="1">
        <v>0</v>
      </c>
      <c r="DJ56" s="1">
        <v>0</v>
      </c>
      <c r="DK56" s="1">
        <v>0</v>
      </c>
      <c r="DL56" s="1">
        <v>0</v>
      </c>
      <c r="DM56" s="1">
        <v>0</v>
      </c>
      <c r="DN56" s="1">
        <v>0</v>
      </c>
      <c r="DO56" s="1">
        <v>0</v>
      </c>
      <c r="DP56" s="1">
        <v>0</v>
      </c>
      <c r="DQ56" s="1">
        <v>0</v>
      </c>
      <c r="DR56" s="1">
        <v>0</v>
      </c>
      <c r="DS56" s="1">
        <v>0</v>
      </c>
      <c r="DT56" s="18">
        <f t="shared" si="12"/>
        <v>0</v>
      </c>
      <c r="DU56" s="18"/>
      <c r="DV56" s="1"/>
      <c r="DW56" s="14" t="s">
        <v>196</v>
      </c>
      <c r="DX56" s="1">
        <v>0</v>
      </c>
      <c r="DY56" s="1">
        <v>0</v>
      </c>
      <c r="DZ56" s="1">
        <v>0</v>
      </c>
      <c r="EA56" s="1">
        <v>0</v>
      </c>
      <c r="EB56" s="1">
        <v>0</v>
      </c>
      <c r="EC56" s="1">
        <v>0</v>
      </c>
      <c r="ED56" s="1">
        <v>0</v>
      </c>
      <c r="EE56" s="1">
        <v>0</v>
      </c>
      <c r="EF56" s="1">
        <v>0</v>
      </c>
      <c r="EG56" s="1">
        <v>0</v>
      </c>
      <c r="EH56" s="1">
        <v>0</v>
      </c>
      <c r="EI56" s="1">
        <v>0</v>
      </c>
      <c r="EJ56" s="1">
        <v>0</v>
      </c>
      <c r="EK56" s="1">
        <v>0</v>
      </c>
      <c r="EL56" s="1">
        <v>0</v>
      </c>
      <c r="EM56" s="1">
        <v>0</v>
      </c>
      <c r="EN56" s="1">
        <v>0</v>
      </c>
      <c r="EO56" s="1">
        <v>0</v>
      </c>
      <c r="EP56" s="1">
        <v>0</v>
      </c>
      <c r="EQ56" s="1">
        <v>0</v>
      </c>
      <c r="ER56" s="1">
        <v>0</v>
      </c>
      <c r="ES56" s="18">
        <f t="shared" si="14"/>
        <v>0</v>
      </c>
      <c r="ET56" s="18"/>
      <c r="EU56" s="1"/>
      <c r="EV56" s="14" t="s">
        <v>196</v>
      </c>
      <c r="EW56" s="1">
        <v>0</v>
      </c>
      <c r="EX56" s="1">
        <v>0</v>
      </c>
      <c r="EY56" s="1">
        <v>0</v>
      </c>
      <c r="EZ56" s="1">
        <v>0</v>
      </c>
      <c r="FA56" s="1">
        <v>0</v>
      </c>
      <c r="FB56" s="1">
        <v>0</v>
      </c>
      <c r="FC56" s="1">
        <v>0</v>
      </c>
      <c r="FD56" s="1">
        <v>0</v>
      </c>
      <c r="FE56" s="1">
        <v>0</v>
      </c>
      <c r="FF56" s="1">
        <v>0</v>
      </c>
      <c r="FG56" s="1">
        <v>0</v>
      </c>
      <c r="FH56" s="1">
        <v>0</v>
      </c>
      <c r="FI56" s="1">
        <v>0</v>
      </c>
      <c r="FJ56" s="1">
        <v>0</v>
      </c>
      <c r="FK56" s="1">
        <v>0</v>
      </c>
      <c r="FL56" s="1">
        <v>0</v>
      </c>
      <c r="FM56" s="1">
        <v>0</v>
      </c>
      <c r="FN56" s="1">
        <v>0</v>
      </c>
      <c r="FO56" s="1">
        <v>0</v>
      </c>
      <c r="FP56" s="1">
        <v>0</v>
      </c>
      <c r="FQ56" s="1">
        <v>0</v>
      </c>
      <c r="FR56" s="18">
        <f t="shared" si="16"/>
        <v>0.2</v>
      </c>
      <c r="FS56" s="18"/>
      <c r="FW56" t="e">
        <f t="shared" si="19"/>
        <v>#DIV/0!</v>
      </c>
    </row>
    <row r="57" ht="14.5" spans="1:179">
      <c r="A57" s="1"/>
      <c r="B57" s="14" t="s">
        <v>197</v>
      </c>
      <c r="C57" s="1">
        <v>0</v>
      </c>
      <c r="D57" s="1">
        <v>0</v>
      </c>
      <c r="E57" s="1">
        <v>0</v>
      </c>
      <c r="F57" s="1">
        <v>0</v>
      </c>
      <c r="G57" s="1">
        <v>0</v>
      </c>
      <c r="H57" s="1">
        <v>0</v>
      </c>
      <c r="I57" s="1">
        <v>0</v>
      </c>
      <c r="J57" s="1">
        <v>0</v>
      </c>
      <c r="K57" s="1">
        <v>0</v>
      </c>
      <c r="L57" s="1">
        <v>0</v>
      </c>
      <c r="M57" s="1">
        <v>0</v>
      </c>
      <c r="N57" s="1">
        <v>0</v>
      </c>
      <c r="O57" s="1">
        <v>0</v>
      </c>
      <c r="P57" s="1">
        <v>0</v>
      </c>
      <c r="Q57" s="1">
        <v>0</v>
      </c>
      <c r="R57" s="1">
        <v>0</v>
      </c>
      <c r="S57" s="1">
        <v>0</v>
      </c>
      <c r="T57" s="1">
        <v>0</v>
      </c>
      <c r="U57" s="1">
        <v>0</v>
      </c>
      <c r="V57" s="1">
        <v>0</v>
      </c>
      <c r="W57" s="1">
        <v>0</v>
      </c>
      <c r="X57" s="18">
        <f t="shared" si="18"/>
        <v>0</v>
      </c>
      <c r="Y57" s="18"/>
      <c r="Z57" s="1"/>
      <c r="AA57" s="14" t="s">
        <v>197</v>
      </c>
      <c r="AB57" s="1">
        <v>0.2</v>
      </c>
      <c r="AC57" s="1">
        <v>0.2</v>
      </c>
      <c r="AD57" s="1">
        <v>0.2</v>
      </c>
      <c r="AE57" s="1">
        <v>0.2</v>
      </c>
      <c r="AF57" s="1">
        <v>0.2</v>
      </c>
      <c r="AG57" s="1">
        <v>0.3</v>
      </c>
      <c r="AH57" s="1">
        <v>0.2</v>
      </c>
      <c r="AI57" s="1">
        <v>0.3</v>
      </c>
      <c r="AJ57" s="1">
        <v>0.2</v>
      </c>
      <c r="AK57" s="1">
        <v>0.2</v>
      </c>
      <c r="AL57" s="1">
        <v>0.2</v>
      </c>
      <c r="AM57" s="1">
        <v>0.3</v>
      </c>
      <c r="AN57" s="1">
        <v>0.3</v>
      </c>
      <c r="AO57" s="1">
        <v>0.3</v>
      </c>
      <c r="AP57" s="1">
        <v>0.3</v>
      </c>
      <c r="AQ57" s="1">
        <v>0.3</v>
      </c>
      <c r="AR57" s="1">
        <v>0.3</v>
      </c>
      <c r="AS57" s="1">
        <v>0.3</v>
      </c>
      <c r="AT57" s="1">
        <v>0.3</v>
      </c>
      <c r="AU57" s="1">
        <v>0.3</v>
      </c>
      <c r="AV57" s="1">
        <v>0.2</v>
      </c>
      <c r="AW57" s="18">
        <f t="shared" si="7"/>
        <v>4</v>
      </c>
      <c r="AX57" s="18">
        <f t="shared" si="8"/>
        <v>50</v>
      </c>
      <c r="AY57" s="1"/>
      <c r="AZ57" s="14" t="s">
        <v>197</v>
      </c>
      <c r="BA57" s="1">
        <v>0.1</v>
      </c>
      <c r="BB57" s="1">
        <v>0.1</v>
      </c>
      <c r="BC57" s="1">
        <v>0.1</v>
      </c>
      <c r="BD57" s="1">
        <v>0.1</v>
      </c>
      <c r="BE57" s="1">
        <v>0.1</v>
      </c>
      <c r="BF57" s="1">
        <v>0.2</v>
      </c>
      <c r="BG57" s="1">
        <v>0.2</v>
      </c>
      <c r="BH57" s="1">
        <v>0.2</v>
      </c>
      <c r="BI57" s="1">
        <v>0.2</v>
      </c>
      <c r="BJ57" s="1">
        <v>0.2</v>
      </c>
      <c r="BK57" s="1">
        <v>0.2</v>
      </c>
      <c r="BL57" s="1">
        <v>0.3</v>
      </c>
      <c r="BM57" s="1">
        <v>0.3</v>
      </c>
      <c r="BN57" s="1">
        <v>0.2</v>
      </c>
      <c r="BO57" s="1">
        <v>0.2</v>
      </c>
      <c r="BP57" s="1">
        <v>0.2</v>
      </c>
      <c r="BQ57" s="1">
        <v>0.3</v>
      </c>
      <c r="BR57" s="1">
        <v>0.3</v>
      </c>
      <c r="BS57" s="1">
        <v>0.2</v>
      </c>
      <c r="BT57" s="1">
        <v>0.2</v>
      </c>
      <c r="BU57" s="1">
        <v>0.2</v>
      </c>
      <c r="BV57" s="18">
        <f t="shared" si="9"/>
        <v>3.3</v>
      </c>
      <c r="BW57" s="18">
        <f t="shared" si="10"/>
        <v>60.6060606060606</v>
      </c>
      <c r="BX57" s="1"/>
      <c r="BY57" s="14" t="s">
        <v>197</v>
      </c>
      <c r="BZ57" s="1">
        <v>0</v>
      </c>
      <c r="CA57" s="1">
        <v>0</v>
      </c>
      <c r="CB57" s="1">
        <v>0</v>
      </c>
      <c r="CC57" s="1">
        <v>0</v>
      </c>
      <c r="CD57" s="1">
        <v>0</v>
      </c>
      <c r="CE57" s="1">
        <v>0</v>
      </c>
      <c r="CF57" s="1">
        <v>0</v>
      </c>
      <c r="CG57" s="1">
        <v>0</v>
      </c>
      <c r="CH57" s="1">
        <v>0</v>
      </c>
      <c r="CI57" s="1">
        <v>0</v>
      </c>
      <c r="CJ57" s="1">
        <v>0</v>
      </c>
      <c r="CK57" s="1">
        <v>0</v>
      </c>
      <c r="CL57" s="1">
        <v>0</v>
      </c>
      <c r="CM57" s="1">
        <v>0</v>
      </c>
      <c r="CN57" s="1">
        <v>0</v>
      </c>
      <c r="CO57" s="1">
        <v>0</v>
      </c>
      <c r="CP57" s="1">
        <v>0</v>
      </c>
      <c r="CQ57" s="1">
        <v>0</v>
      </c>
      <c r="CR57" s="1">
        <v>0</v>
      </c>
      <c r="CS57" s="1">
        <v>0</v>
      </c>
      <c r="CT57" s="1">
        <v>0</v>
      </c>
      <c r="CU57" s="18">
        <f t="shared" si="11"/>
        <v>0.8</v>
      </c>
      <c r="CV57" s="18"/>
      <c r="CW57" s="1"/>
      <c r="CX57" s="14" t="s">
        <v>197</v>
      </c>
      <c r="CY57" s="1">
        <v>0</v>
      </c>
      <c r="CZ57" s="1">
        <v>0</v>
      </c>
      <c r="DA57" s="1">
        <v>0</v>
      </c>
      <c r="DB57" s="1">
        <v>0</v>
      </c>
      <c r="DC57" s="1">
        <v>0</v>
      </c>
      <c r="DD57" s="1">
        <v>0</v>
      </c>
      <c r="DE57" s="1">
        <v>0</v>
      </c>
      <c r="DF57" s="1">
        <v>0</v>
      </c>
      <c r="DG57" s="1">
        <v>0</v>
      </c>
      <c r="DH57" s="1">
        <v>0</v>
      </c>
      <c r="DI57" s="1">
        <v>0</v>
      </c>
      <c r="DJ57" s="1">
        <v>0</v>
      </c>
      <c r="DK57" s="1">
        <v>0</v>
      </c>
      <c r="DL57" s="1">
        <v>0</v>
      </c>
      <c r="DM57" s="1">
        <v>0</v>
      </c>
      <c r="DN57" s="1">
        <v>0</v>
      </c>
      <c r="DO57" s="1">
        <v>0</v>
      </c>
      <c r="DP57" s="1">
        <v>0</v>
      </c>
      <c r="DQ57" s="1">
        <v>0</v>
      </c>
      <c r="DR57" s="1">
        <v>0</v>
      </c>
      <c r="DS57" s="1">
        <v>0</v>
      </c>
      <c r="DT57" s="18">
        <f t="shared" si="12"/>
        <v>0</v>
      </c>
      <c r="DU57" s="18"/>
      <c r="DV57" s="1"/>
      <c r="DW57" s="14" t="s">
        <v>197</v>
      </c>
      <c r="DX57" s="1">
        <v>0</v>
      </c>
      <c r="DY57" s="1">
        <v>0</v>
      </c>
      <c r="DZ57" s="1">
        <v>0</v>
      </c>
      <c r="EA57" s="1">
        <v>0</v>
      </c>
      <c r="EB57" s="1">
        <v>0</v>
      </c>
      <c r="EC57" s="1">
        <v>0</v>
      </c>
      <c r="ED57" s="1">
        <v>0</v>
      </c>
      <c r="EE57" s="1">
        <v>0</v>
      </c>
      <c r="EF57" s="1">
        <v>0</v>
      </c>
      <c r="EG57" s="1">
        <v>0</v>
      </c>
      <c r="EH57" s="1">
        <v>0</v>
      </c>
      <c r="EI57" s="1">
        <v>0</v>
      </c>
      <c r="EJ57" s="1">
        <v>0</v>
      </c>
      <c r="EK57" s="1">
        <v>0</v>
      </c>
      <c r="EL57" s="1">
        <v>0</v>
      </c>
      <c r="EM57" s="1">
        <v>0</v>
      </c>
      <c r="EN57" s="1">
        <v>0</v>
      </c>
      <c r="EO57" s="1">
        <v>0</v>
      </c>
      <c r="EP57" s="1">
        <v>0</v>
      </c>
      <c r="EQ57" s="1">
        <v>0.1</v>
      </c>
      <c r="ER57" s="1">
        <v>0.1</v>
      </c>
      <c r="ES57" s="18">
        <f t="shared" si="14"/>
        <v>0.9</v>
      </c>
      <c r="ET57" s="18">
        <f t="shared" si="15"/>
        <v>111.111111111111</v>
      </c>
      <c r="EU57" s="1"/>
      <c r="EV57" s="14" t="s">
        <v>197</v>
      </c>
      <c r="EW57" s="1">
        <v>0</v>
      </c>
      <c r="EX57" s="1">
        <v>0</v>
      </c>
      <c r="EY57" s="1">
        <v>0</v>
      </c>
      <c r="EZ57" s="1">
        <v>0</v>
      </c>
      <c r="FA57" s="1">
        <v>0</v>
      </c>
      <c r="FB57" s="1">
        <v>0</v>
      </c>
      <c r="FC57" s="1">
        <v>0</v>
      </c>
      <c r="FD57" s="1">
        <v>0</v>
      </c>
      <c r="FE57" s="1">
        <v>0</v>
      </c>
      <c r="FF57" s="1">
        <v>0</v>
      </c>
      <c r="FG57" s="1">
        <v>0</v>
      </c>
      <c r="FH57" s="1">
        <v>0</v>
      </c>
      <c r="FI57" s="1">
        <v>0</v>
      </c>
      <c r="FJ57" s="1">
        <v>0</v>
      </c>
      <c r="FK57" s="1">
        <v>0</v>
      </c>
      <c r="FL57" s="1">
        <v>0</v>
      </c>
      <c r="FM57" s="1">
        <v>0</v>
      </c>
      <c r="FN57" s="1">
        <v>0</v>
      </c>
      <c r="FO57" s="1">
        <v>0</v>
      </c>
      <c r="FP57" s="1">
        <v>0</v>
      </c>
      <c r="FQ57" s="1">
        <v>0</v>
      </c>
      <c r="FR57" s="18">
        <f t="shared" si="16"/>
        <v>0.1</v>
      </c>
      <c r="FS57" s="18"/>
      <c r="FW57">
        <f t="shared" si="19"/>
        <v>73.9057239057239</v>
      </c>
    </row>
    <row r="58" ht="14.5" spans="1:179">
      <c r="A58" s="1"/>
      <c r="B58" s="14" t="s">
        <v>198</v>
      </c>
      <c r="C58" s="1">
        <v>0</v>
      </c>
      <c r="D58" s="1">
        <v>0</v>
      </c>
      <c r="E58" s="1">
        <v>0</v>
      </c>
      <c r="F58" s="1">
        <v>0</v>
      </c>
      <c r="G58" s="1">
        <v>0</v>
      </c>
      <c r="H58" s="1">
        <v>0</v>
      </c>
      <c r="I58" s="1">
        <v>0</v>
      </c>
      <c r="J58" s="1">
        <v>0</v>
      </c>
      <c r="K58" s="1">
        <v>0</v>
      </c>
      <c r="L58" s="1">
        <v>0</v>
      </c>
      <c r="M58" s="1">
        <v>0</v>
      </c>
      <c r="N58" s="1">
        <v>0</v>
      </c>
      <c r="O58" s="1">
        <v>0</v>
      </c>
      <c r="P58" s="1">
        <v>0</v>
      </c>
      <c r="Q58" s="1">
        <v>0</v>
      </c>
      <c r="R58" s="1">
        <v>0</v>
      </c>
      <c r="S58" s="1">
        <v>0</v>
      </c>
      <c r="T58" s="1">
        <v>0</v>
      </c>
      <c r="U58" s="1">
        <v>0</v>
      </c>
      <c r="V58" s="1">
        <v>0</v>
      </c>
      <c r="W58" s="1">
        <v>0</v>
      </c>
      <c r="X58" s="18">
        <f t="shared" si="18"/>
        <v>0</v>
      </c>
      <c r="Y58" s="18"/>
      <c r="Z58" s="1"/>
      <c r="AA58" s="14" t="s">
        <v>198</v>
      </c>
      <c r="AB58" s="1">
        <v>0</v>
      </c>
      <c r="AC58" s="1">
        <v>0</v>
      </c>
      <c r="AD58" s="1">
        <v>0</v>
      </c>
      <c r="AE58" s="1">
        <v>0</v>
      </c>
      <c r="AF58" s="1">
        <v>0</v>
      </c>
      <c r="AG58" s="1">
        <v>0</v>
      </c>
      <c r="AH58" s="1">
        <v>0</v>
      </c>
      <c r="AI58" s="1">
        <v>0</v>
      </c>
      <c r="AJ58" s="1">
        <v>0</v>
      </c>
      <c r="AK58" s="1">
        <v>0</v>
      </c>
      <c r="AL58" s="1">
        <v>0</v>
      </c>
      <c r="AM58" s="1">
        <v>0</v>
      </c>
      <c r="AN58" s="1">
        <v>0</v>
      </c>
      <c r="AO58" s="1">
        <v>0</v>
      </c>
      <c r="AP58" s="1">
        <v>0</v>
      </c>
      <c r="AQ58" s="1">
        <v>0</v>
      </c>
      <c r="AR58" s="1">
        <v>0</v>
      </c>
      <c r="AS58" s="1">
        <v>0</v>
      </c>
      <c r="AT58" s="1">
        <v>0</v>
      </c>
      <c r="AU58" s="1">
        <v>0</v>
      </c>
      <c r="AV58" s="1">
        <v>0</v>
      </c>
      <c r="AW58" s="18">
        <f t="shared" si="7"/>
        <v>0</v>
      </c>
      <c r="AX58" s="18"/>
      <c r="AY58" s="1"/>
      <c r="AZ58" s="14" t="s">
        <v>198</v>
      </c>
      <c r="BA58" s="1">
        <v>0</v>
      </c>
      <c r="BB58" s="1">
        <v>0</v>
      </c>
      <c r="BC58" s="1">
        <v>0</v>
      </c>
      <c r="BD58" s="1">
        <v>0</v>
      </c>
      <c r="BE58" s="1">
        <v>0</v>
      </c>
      <c r="BF58" s="1">
        <v>0</v>
      </c>
      <c r="BG58" s="1">
        <v>0</v>
      </c>
      <c r="BH58" s="1">
        <v>0</v>
      </c>
      <c r="BI58" s="1">
        <v>0</v>
      </c>
      <c r="BJ58" s="1">
        <v>0</v>
      </c>
      <c r="BK58" s="1">
        <v>0</v>
      </c>
      <c r="BL58" s="1">
        <v>0</v>
      </c>
      <c r="BM58" s="1">
        <v>0</v>
      </c>
      <c r="BN58" s="1">
        <v>0</v>
      </c>
      <c r="BO58" s="1">
        <v>0</v>
      </c>
      <c r="BP58" s="1">
        <v>0</v>
      </c>
      <c r="BQ58" s="1">
        <v>0</v>
      </c>
      <c r="BR58" s="1">
        <v>0</v>
      </c>
      <c r="BS58" s="1">
        <v>0</v>
      </c>
      <c r="BT58" s="1">
        <v>0</v>
      </c>
      <c r="BU58" s="1">
        <v>0</v>
      </c>
      <c r="BV58" s="18">
        <f t="shared" si="9"/>
        <v>0</v>
      </c>
      <c r="BW58" s="18"/>
      <c r="BX58" s="1"/>
      <c r="BY58" s="14" t="s">
        <v>198</v>
      </c>
      <c r="BZ58" s="1">
        <v>0</v>
      </c>
      <c r="CA58" s="1">
        <v>0</v>
      </c>
      <c r="CB58" s="1">
        <v>0</v>
      </c>
      <c r="CC58" s="1">
        <v>0</v>
      </c>
      <c r="CD58" s="1">
        <v>0</v>
      </c>
      <c r="CE58" s="1">
        <v>0</v>
      </c>
      <c r="CF58" s="1">
        <v>0</v>
      </c>
      <c r="CG58" s="1">
        <v>0</v>
      </c>
      <c r="CH58" s="1">
        <v>0</v>
      </c>
      <c r="CI58" s="1">
        <v>0</v>
      </c>
      <c r="CJ58" s="1">
        <v>0</v>
      </c>
      <c r="CK58" s="1">
        <v>0</v>
      </c>
      <c r="CL58" s="1">
        <v>0</v>
      </c>
      <c r="CM58" s="1">
        <v>0</v>
      </c>
      <c r="CN58" s="1">
        <v>0</v>
      </c>
      <c r="CO58" s="1">
        <v>0</v>
      </c>
      <c r="CP58" s="1">
        <v>0</v>
      </c>
      <c r="CQ58" s="1">
        <v>0</v>
      </c>
      <c r="CR58" s="1">
        <v>0</v>
      </c>
      <c r="CS58" s="1">
        <v>0</v>
      </c>
      <c r="CT58" s="1">
        <v>0</v>
      </c>
      <c r="CU58" s="18">
        <f t="shared" si="11"/>
        <v>0</v>
      </c>
      <c r="CV58" s="18"/>
      <c r="CW58" s="1"/>
      <c r="CX58" s="14" t="s">
        <v>198</v>
      </c>
      <c r="CY58" s="1">
        <v>0</v>
      </c>
      <c r="CZ58" s="1">
        <v>0</v>
      </c>
      <c r="DA58" s="1">
        <v>0</v>
      </c>
      <c r="DB58" s="1">
        <v>0</v>
      </c>
      <c r="DC58" s="1">
        <v>0</v>
      </c>
      <c r="DD58" s="1">
        <v>0</v>
      </c>
      <c r="DE58" s="1">
        <v>0</v>
      </c>
      <c r="DF58" s="1">
        <v>0</v>
      </c>
      <c r="DG58" s="1">
        <v>0</v>
      </c>
      <c r="DH58" s="1">
        <v>0</v>
      </c>
      <c r="DI58" s="1">
        <v>0</v>
      </c>
      <c r="DJ58" s="1">
        <v>0</v>
      </c>
      <c r="DK58" s="1">
        <v>0</v>
      </c>
      <c r="DL58" s="1">
        <v>0</v>
      </c>
      <c r="DM58" s="1">
        <v>0</v>
      </c>
      <c r="DN58" s="1">
        <v>0</v>
      </c>
      <c r="DO58" s="1">
        <v>0</v>
      </c>
      <c r="DP58" s="1">
        <v>0</v>
      </c>
      <c r="DQ58" s="1">
        <v>0</v>
      </c>
      <c r="DR58" s="1">
        <v>0</v>
      </c>
      <c r="DS58" s="1">
        <v>0</v>
      </c>
      <c r="DT58" s="18">
        <f t="shared" si="12"/>
        <v>0</v>
      </c>
      <c r="DU58" s="18"/>
      <c r="DV58" s="1"/>
      <c r="DW58" s="14" t="s">
        <v>198</v>
      </c>
      <c r="DX58" s="1">
        <v>0</v>
      </c>
      <c r="DY58" s="1">
        <v>0</v>
      </c>
      <c r="DZ58" s="1">
        <v>0</v>
      </c>
      <c r="EA58" s="1">
        <v>0</v>
      </c>
      <c r="EB58" s="1">
        <v>0</v>
      </c>
      <c r="EC58" s="1">
        <v>0</v>
      </c>
      <c r="ED58" s="1">
        <v>0</v>
      </c>
      <c r="EE58" s="1">
        <v>0</v>
      </c>
      <c r="EF58" s="1">
        <v>0</v>
      </c>
      <c r="EG58" s="1">
        <v>0</v>
      </c>
      <c r="EH58" s="1">
        <v>0</v>
      </c>
      <c r="EI58" s="1">
        <v>0</v>
      </c>
      <c r="EJ58" s="1">
        <v>0</v>
      </c>
      <c r="EK58" s="1">
        <v>0</v>
      </c>
      <c r="EL58" s="1">
        <v>0</v>
      </c>
      <c r="EM58" s="1">
        <v>0</v>
      </c>
      <c r="EN58" s="1">
        <v>0</v>
      </c>
      <c r="EO58" s="1">
        <v>0</v>
      </c>
      <c r="EP58" s="1">
        <v>0</v>
      </c>
      <c r="EQ58" s="1">
        <v>0</v>
      </c>
      <c r="ER58" s="1">
        <v>0</v>
      </c>
      <c r="ES58" s="18">
        <f t="shared" si="14"/>
        <v>0</v>
      </c>
      <c r="ET58" s="18"/>
      <c r="EU58" s="1"/>
      <c r="EV58" s="14" t="s">
        <v>198</v>
      </c>
      <c r="EW58" s="1">
        <v>0</v>
      </c>
      <c r="EX58" s="1">
        <v>0</v>
      </c>
      <c r="EY58" s="1">
        <v>0</v>
      </c>
      <c r="EZ58" s="1">
        <v>0</v>
      </c>
      <c r="FA58" s="1">
        <v>0</v>
      </c>
      <c r="FB58" s="1">
        <v>0</v>
      </c>
      <c r="FC58" s="1">
        <v>0</v>
      </c>
      <c r="FD58" s="1">
        <v>0</v>
      </c>
      <c r="FE58" s="1">
        <v>0</v>
      </c>
      <c r="FF58" s="1">
        <v>0</v>
      </c>
      <c r="FG58" s="1">
        <v>0</v>
      </c>
      <c r="FH58" s="1">
        <v>0</v>
      </c>
      <c r="FI58" s="1">
        <v>0</v>
      </c>
      <c r="FJ58" s="1">
        <v>0</v>
      </c>
      <c r="FK58" s="1">
        <v>0</v>
      </c>
      <c r="FL58" s="1">
        <v>0</v>
      </c>
      <c r="FM58" s="1">
        <v>0</v>
      </c>
      <c r="FN58" s="1">
        <v>0</v>
      </c>
      <c r="FO58" s="1">
        <v>0</v>
      </c>
      <c r="FP58" s="1">
        <v>0</v>
      </c>
      <c r="FQ58" s="1">
        <v>0</v>
      </c>
      <c r="FR58" s="18">
        <f t="shared" si="16"/>
        <v>0</v>
      </c>
      <c r="FS58" s="18"/>
      <c r="FW58" t="e">
        <f t="shared" si="19"/>
        <v>#DIV/0!</v>
      </c>
    </row>
    <row r="59" ht="14.5" spans="1:173">
      <c r="A59" s="1"/>
      <c r="B59" s="1"/>
      <c r="C59" s="1"/>
      <c r="D59" s="1"/>
      <c r="E59" s="1"/>
      <c r="F59" s="1"/>
      <c r="G59" s="1"/>
      <c r="H59" s="1"/>
      <c r="I59" s="1"/>
      <c r="J59" s="1"/>
      <c r="K59" s="1"/>
      <c r="L59" s="1"/>
      <c r="M59" s="1"/>
      <c r="N59" s="1"/>
      <c r="O59" s="1"/>
      <c r="P59" s="1"/>
      <c r="Q59" s="1"/>
      <c r="R59" s="1"/>
      <c r="S59" s="1"/>
      <c r="T59" s="1"/>
      <c r="U59" s="1"/>
      <c r="V59" s="1"/>
      <c r="W59" s="1"/>
      <c r="Z59" s="1"/>
      <c r="AA59" s="1"/>
      <c r="AB59" s="1"/>
      <c r="AC59" s="1"/>
      <c r="AD59" s="1"/>
      <c r="AE59" s="1"/>
      <c r="AF59" s="1"/>
      <c r="AG59" s="1"/>
      <c r="AH59" s="1"/>
      <c r="AI59" s="1"/>
      <c r="AJ59" s="1"/>
      <c r="AK59" s="1"/>
      <c r="AL59" s="1"/>
      <c r="AM59" s="1"/>
      <c r="AN59" s="1"/>
      <c r="AO59" s="1"/>
      <c r="AP59" s="1"/>
      <c r="AQ59" s="1"/>
      <c r="AR59" s="1"/>
      <c r="AS59" s="1"/>
      <c r="AT59" s="1"/>
      <c r="AU59" s="1"/>
      <c r="AV59" s="1"/>
      <c r="AY59" s="1"/>
      <c r="AZ59" s="1"/>
      <c r="BA59" s="1"/>
      <c r="BB59" s="1"/>
      <c r="BC59" s="1"/>
      <c r="BD59" s="1"/>
      <c r="BE59" s="1"/>
      <c r="BF59" s="1"/>
      <c r="BG59" s="1"/>
      <c r="BH59" s="1"/>
      <c r="BI59" s="1"/>
      <c r="BJ59" s="1"/>
      <c r="BK59" s="1"/>
      <c r="BL59" s="1"/>
      <c r="BM59" s="1"/>
      <c r="BN59" s="1"/>
      <c r="BO59" s="1"/>
      <c r="BP59" s="1"/>
      <c r="BQ59" s="1"/>
      <c r="BR59" s="1"/>
      <c r="BS59" s="1"/>
      <c r="BT59" s="1"/>
      <c r="BU59" s="1"/>
      <c r="BX59" s="1"/>
      <c r="BY59" s="1"/>
      <c r="BZ59" s="1"/>
      <c r="CA59" s="1"/>
      <c r="CB59" s="1"/>
      <c r="CC59" s="1"/>
      <c r="CD59" s="1"/>
      <c r="CE59" s="1"/>
      <c r="CF59" s="1"/>
      <c r="CG59" s="1"/>
      <c r="CH59" s="1"/>
      <c r="CI59" s="1"/>
      <c r="CJ59" s="1"/>
      <c r="CK59" s="1"/>
      <c r="CL59" s="1"/>
      <c r="CM59" s="1"/>
      <c r="CN59" s="1"/>
      <c r="CO59" s="1"/>
      <c r="CP59" s="1"/>
      <c r="CQ59" s="1"/>
      <c r="CR59" s="1"/>
      <c r="CS59" s="1"/>
      <c r="CT59" s="1"/>
      <c r="CW59" s="1"/>
      <c r="CX59" s="1"/>
      <c r="CY59" s="1"/>
      <c r="CZ59" s="1"/>
      <c r="DA59" s="1"/>
      <c r="DB59" s="1"/>
      <c r="DC59" s="1"/>
      <c r="DD59" s="1"/>
      <c r="DE59" s="1"/>
      <c r="DF59" s="1"/>
      <c r="DG59" s="1"/>
      <c r="DH59" s="1"/>
      <c r="DI59" s="1"/>
      <c r="DJ59" s="1"/>
      <c r="DK59" s="1"/>
      <c r="DL59" s="1"/>
      <c r="DM59" s="1"/>
      <c r="DN59" s="1"/>
      <c r="DO59" s="1"/>
      <c r="DP59" s="1"/>
      <c r="DQ59" s="1"/>
      <c r="DR59" s="1"/>
      <c r="DS59" s="1"/>
      <c r="DV59" s="1"/>
      <c r="DW59" s="1"/>
      <c r="DX59" s="1"/>
      <c r="DY59" s="1"/>
      <c r="DZ59" s="1"/>
      <c r="EA59" s="1"/>
      <c r="EB59" s="1"/>
      <c r="EC59" s="1"/>
      <c r="ED59" s="1"/>
      <c r="EE59" s="1"/>
      <c r="EF59" s="1"/>
      <c r="EG59" s="1"/>
      <c r="EH59" s="1"/>
      <c r="EI59" s="1"/>
      <c r="EJ59" s="1"/>
      <c r="EK59" s="1"/>
      <c r="EL59" s="1"/>
      <c r="EM59" s="1"/>
      <c r="EN59" s="1"/>
      <c r="EO59" s="1"/>
      <c r="EP59" s="1"/>
      <c r="EQ59" s="1"/>
      <c r="ER59" s="1"/>
      <c r="EU59" s="1"/>
      <c r="EV59" s="1"/>
      <c r="EW59" s="1"/>
      <c r="EX59" s="1"/>
      <c r="EY59" s="1"/>
      <c r="EZ59" s="1"/>
      <c r="FA59" s="1"/>
      <c r="FB59" s="1"/>
      <c r="FC59" s="1"/>
      <c r="FD59" s="1"/>
      <c r="FE59" s="1"/>
      <c r="FF59" s="1"/>
      <c r="FG59" s="1"/>
      <c r="FH59" s="1"/>
      <c r="FI59" s="1"/>
      <c r="FJ59" s="1"/>
      <c r="FK59" s="1"/>
      <c r="FL59" s="1"/>
      <c r="FM59" s="1"/>
      <c r="FN59" s="1"/>
      <c r="FO59" s="1"/>
      <c r="FP59" s="1"/>
      <c r="FQ59" s="1"/>
    </row>
    <row r="60" ht="14.5" spans="1:173">
      <c r="A60" s="1"/>
      <c r="B60" s="13" t="s">
        <v>199</v>
      </c>
      <c r="C60" s="1"/>
      <c r="D60" s="1"/>
      <c r="E60" s="1"/>
      <c r="F60" s="1"/>
      <c r="G60" s="1"/>
      <c r="H60" s="1"/>
      <c r="I60" s="1"/>
      <c r="J60" s="1"/>
      <c r="K60" s="1"/>
      <c r="L60" s="1"/>
      <c r="M60" s="1"/>
      <c r="N60" s="1"/>
      <c r="O60" s="1"/>
      <c r="P60" s="1"/>
      <c r="Q60" s="1"/>
      <c r="R60" s="1"/>
      <c r="S60" s="1"/>
      <c r="T60" s="1"/>
      <c r="U60" s="1"/>
      <c r="V60" s="1"/>
      <c r="W60" s="1"/>
      <c r="Z60" s="1"/>
      <c r="AA60" s="13" t="s">
        <v>199</v>
      </c>
      <c r="AB60" s="1"/>
      <c r="AC60" s="1"/>
      <c r="AD60" s="1"/>
      <c r="AE60" s="1"/>
      <c r="AF60" s="1"/>
      <c r="AG60" s="1"/>
      <c r="AH60" s="1"/>
      <c r="AI60" s="1"/>
      <c r="AJ60" s="1"/>
      <c r="AK60" s="1"/>
      <c r="AL60" s="1"/>
      <c r="AM60" s="1"/>
      <c r="AN60" s="1"/>
      <c r="AO60" s="1"/>
      <c r="AP60" s="1"/>
      <c r="AQ60" s="1"/>
      <c r="AR60" s="1"/>
      <c r="AS60" s="1"/>
      <c r="AT60" s="1"/>
      <c r="AU60" s="1"/>
      <c r="AV60" s="1"/>
      <c r="AY60" s="1"/>
      <c r="AZ60" s="13" t="s">
        <v>199</v>
      </c>
      <c r="BA60" s="1"/>
      <c r="BB60" s="1"/>
      <c r="BC60" s="1"/>
      <c r="BD60" s="1"/>
      <c r="BE60" s="1"/>
      <c r="BF60" s="1"/>
      <c r="BG60" s="1"/>
      <c r="BH60" s="1"/>
      <c r="BI60" s="1"/>
      <c r="BJ60" s="1"/>
      <c r="BK60" s="1"/>
      <c r="BL60" s="1"/>
      <c r="BM60" s="1"/>
      <c r="BN60" s="1"/>
      <c r="BO60" s="1"/>
      <c r="BP60" s="1"/>
      <c r="BQ60" s="1"/>
      <c r="BR60" s="1"/>
      <c r="BS60" s="1"/>
      <c r="BT60" s="1"/>
      <c r="BU60" s="1"/>
      <c r="BX60" s="1"/>
      <c r="BY60" s="13" t="s">
        <v>199</v>
      </c>
      <c r="BZ60" s="1"/>
      <c r="CA60" s="1"/>
      <c r="CB60" s="1"/>
      <c r="CC60" s="1"/>
      <c r="CD60" s="1"/>
      <c r="CE60" s="1"/>
      <c r="CF60" s="1"/>
      <c r="CG60" s="1"/>
      <c r="CH60" s="1"/>
      <c r="CI60" s="1"/>
      <c r="CJ60" s="1"/>
      <c r="CK60" s="1"/>
      <c r="CL60" s="1"/>
      <c r="CM60" s="1"/>
      <c r="CN60" s="1"/>
      <c r="CO60" s="1"/>
      <c r="CP60" s="1"/>
      <c r="CQ60" s="1"/>
      <c r="CR60" s="1"/>
      <c r="CS60" s="1"/>
      <c r="CT60" s="1"/>
      <c r="CW60" s="1"/>
      <c r="CX60" s="13" t="s">
        <v>199</v>
      </c>
      <c r="CY60" s="1"/>
      <c r="CZ60" s="1"/>
      <c r="DA60" s="1"/>
      <c r="DB60" s="1"/>
      <c r="DC60" s="1"/>
      <c r="DD60" s="1"/>
      <c r="DE60" s="1"/>
      <c r="DF60" s="1"/>
      <c r="DG60" s="1"/>
      <c r="DH60" s="1"/>
      <c r="DI60" s="1"/>
      <c r="DJ60" s="1"/>
      <c r="DK60" s="1"/>
      <c r="DL60" s="1"/>
      <c r="DM60" s="1"/>
      <c r="DN60" s="1"/>
      <c r="DO60" s="1"/>
      <c r="DP60" s="1"/>
      <c r="DQ60" s="1"/>
      <c r="DR60" s="1"/>
      <c r="DS60" s="1"/>
      <c r="DV60" s="1"/>
      <c r="DW60" s="13" t="s">
        <v>199</v>
      </c>
      <c r="DX60" s="1"/>
      <c r="DY60" s="1"/>
      <c r="DZ60" s="1"/>
      <c r="EA60" s="1"/>
      <c r="EB60" s="1"/>
      <c r="EC60" s="1"/>
      <c r="ED60" s="1"/>
      <c r="EE60" s="1"/>
      <c r="EF60" s="1"/>
      <c r="EG60" s="1"/>
      <c r="EH60" s="1"/>
      <c r="EI60" s="1"/>
      <c r="EJ60" s="1"/>
      <c r="EK60" s="1"/>
      <c r="EL60" s="1"/>
      <c r="EM60" s="1"/>
      <c r="EN60" s="1"/>
      <c r="EO60" s="1"/>
      <c r="EP60" s="1"/>
      <c r="EQ60" s="1"/>
      <c r="ER60" s="1"/>
      <c r="EU60" s="1"/>
      <c r="EV60" s="13" t="s">
        <v>199</v>
      </c>
      <c r="EW60" s="1"/>
      <c r="EX60" s="1"/>
      <c r="EY60" s="1"/>
      <c r="EZ60" s="1"/>
      <c r="FA60" s="1"/>
      <c r="FB60" s="1"/>
      <c r="FC60" s="1"/>
      <c r="FD60" s="1"/>
      <c r="FE60" s="1"/>
      <c r="FF60" s="1"/>
      <c r="FG60" s="1"/>
      <c r="FH60" s="1"/>
      <c r="FI60" s="1"/>
      <c r="FJ60" s="1"/>
      <c r="FK60" s="1"/>
      <c r="FL60" s="1"/>
      <c r="FM60" s="1"/>
      <c r="FN60" s="1"/>
      <c r="FO60" s="1"/>
      <c r="FP60" s="1"/>
      <c r="FQ60" s="1"/>
    </row>
    <row r="61" ht="14.5" spans="1:173">
      <c r="A61" s="1"/>
      <c r="B61" s="14" t="s">
        <v>190</v>
      </c>
      <c r="C61" s="5" t="s">
        <v>210</v>
      </c>
      <c r="D61" s="5" t="s">
        <v>210</v>
      </c>
      <c r="E61" s="5" t="s">
        <v>210</v>
      </c>
      <c r="F61" s="5" t="s">
        <v>210</v>
      </c>
      <c r="G61" s="5" t="s">
        <v>210</v>
      </c>
      <c r="H61" s="5" t="s">
        <v>210</v>
      </c>
      <c r="I61" s="5" t="s">
        <v>210</v>
      </c>
      <c r="J61" s="5" t="s">
        <v>210</v>
      </c>
      <c r="K61" s="5" t="s">
        <v>210</v>
      </c>
      <c r="L61" s="5" t="s">
        <v>210</v>
      </c>
      <c r="M61" s="5" t="s">
        <v>210</v>
      </c>
      <c r="N61" s="5" t="s">
        <v>210</v>
      </c>
      <c r="O61" s="5" t="s">
        <v>210</v>
      </c>
      <c r="P61" s="5" t="s">
        <v>210</v>
      </c>
      <c r="Q61" s="5" t="s">
        <v>210</v>
      </c>
      <c r="R61" s="5" t="s">
        <v>210</v>
      </c>
      <c r="S61" s="5" t="s">
        <v>210</v>
      </c>
      <c r="T61" s="5" t="s">
        <v>210</v>
      </c>
      <c r="U61" s="5" t="s">
        <v>210</v>
      </c>
      <c r="V61" s="5" t="s">
        <v>210</v>
      </c>
      <c r="W61" s="5" t="s">
        <v>210</v>
      </c>
      <c r="Z61" s="1"/>
      <c r="AA61" s="14" t="s">
        <v>190</v>
      </c>
      <c r="AB61" s="5" t="s">
        <v>210</v>
      </c>
      <c r="AC61" s="5" t="s">
        <v>210</v>
      </c>
      <c r="AD61" s="5" t="s">
        <v>210</v>
      </c>
      <c r="AE61" s="5" t="s">
        <v>210</v>
      </c>
      <c r="AF61" s="5" t="s">
        <v>210</v>
      </c>
      <c r="AG61" s="5" t="s">
        <v>210</v>
      </c>
      <c r="AH61" s="5" t="s">
        <v>210</v>
      </c>
      <c r="AI61" s="5" t="s">
        <v>210</v>
      </c>
      <c r="AJ61" s="5" t="s">
        <v>210</v>
      </c>
      <c r="AK61" s="5" t="s">
        <v>210</v>
      </c>
      <c r="AL61" s="5" t="s">
        <v>210</v>
      </c>
      <c r="AM61" s="5" t="s">
        <v>210</v>
      </c>
      <c r="AN61" s="5" t="s">
        <v>210</v>
      </c>
      <c r="AO61" s="5" t="s">
        <v>210</v>
      </c>
      <c r="AP61" s="5" t="s">
        <v>210</v>
      </c>
      <c r="AQ61" s="5" t="s">
        <v>210</v>
      </c>
      <c r="AR61" s="5" t="s">
        <v>210</v>
      </c>
      <c r="AS61" s="5" t="s">
        <v>210</v>
      </c>
      <c r="AT61" s="5" t="s">
        <v>210</v>
      </c>
      <c r="AU61" s="5" t="s">
        <v>210</v>
      </c>
      <c r="AV61" s="5" t="s">
        <v>210</v>
      </c>
      <c r="AY61" s="1"/>
      <c r="AZ61" s="14" t="s">
        <v>190</v>
      </c>
      <c r="BA61" s="5" t="s">
        <v>210</v>
      </c>
      <c r="BB61" s="5" t="s">
        <v>210</v>
      </c>
      <c r="BC61" s="5" t="s">
        <v>210</v>
      </c>
      <c r="BD61" s="5" t="s">
        <v>210</v>
      </c>
      <c r="BE61" s="5" t="s">
        <v>210</v>
      </c>
      <c r="BF61" s="5" t="s">
        <v>210</v>
      </c>
      <c r="BG61" s="5" t="s">
        <v>210</v>
      </c>
      <c r="BH61" s="5" t="s">
        <v>210</v>
      </c>
      <c r="BI61" s="5" t="s">
        <v>210</v>
      </c>
      <c r="BJ61" s="5" t="s">
        <v>210</v>
      </c>
      <c r="BK61" s="5" t="s">
        <v>210</v>
      </c>
      <c r="BL61" s="5" t="s">
        <v>210</v>
      </c>
      <c r="BM61" s="5" t="s">
        <v>210</v>
      </c>
      <c r="BN61" s="5" t="s">
        <v>210</v>
      </c>
      <c r="BO61" s="5" t="s">
        <v>210</v>
      </c>
      <c r="BP61" s="5" t="s">
        <v>210</v>
      </c>
      <c r="BQ61" s="5" t="s">
        <v>210</v>
      </c>
      <c r="BR61" s="5" t="s">
        <v>210</v>
      </c>
      <c r="BS61" s="5" t="s">
        <v>210</v>
      </c>
      <c r="BT61" s="5" t="s">
        <v>210</v>
      </c>
      <c r="BU61" s="5" t="s">
        <v>210</v>
      </c>
      <c r="BX61" s="1"/>
      <c r="BY61" s="14" t="s">
        <v>190</v>
      </c>
      <c r="BZ61" s="5" t="s">
        <v>210</v>
      </c>
      <c r="CA61" s="5" t="s">
        <v>210</v>
      </c>
      <c r="CB61" s="5" t="s">
        <v>210</v>
      </c>
      <c r="CC61" s="5" t="s">
        <v>210</v>
      </c>
      <c r="CD61" s="5" t="s">
        <v>210</v>
      </c>
      <c r="CE61" s="5" t="s">
        <v>210</v>
      </c>
      <c r="CF61" s="5" t="s">
        <v>210</v>
      </c>
      <c r="CG61" s="5" t="s">
        <v>210</v>
      </c>
      <c r="CH61" s="5" t="s">
        <v>210</v>
      </c>
      <c r="CI61" s="5" t="s">
        <v>210</v>
      </c>
      <c r="CJ61" s="5" t="s">
        <v>210</v>
      </c>
      <c r="CK61" s="5" t="s">
        <v>210</v>
      </c>
      <c r="CL61" s="5" t="s">
        <v>210</v>
      </c>
      <c r="CM61" s="5" t="s">
        <v>210</v>
      </c>
      <c r="CN61" s="5" t="s">
        <v>210</v>
      </c>
      <c r="CO61" s="5" t="s">
        <v>210</v>
      </c>
      <c r="CP61" s="5" t="s">
        <v>210</v>
      </c>
      <c r="CQ61" s="5" t="s">
        <v>210</v>
      </c>
      <c r="CR61" s="5" t="s">
        <v>210</v>
      </c>
      <c r="CS61" s="5" t="s">
        <v>210</v>
      </c>
      <c r="CT61" s="5" t="s">
        <v>210</v>
      </c>
      <c r="CW61" s="1"/>
      <c r="CX61" s="14" t="s">
        <v>190</v>
      </c>
      <c r="CY61" s="5" t="s">
        <v>210</v>
      </c>
      <c r="CZ61" s="5" t="s">
        <v>210</v>
      </c>
      <c r="DA61" s="5" t="s">
        <v>210</v>
      </c>
      <c r="DB61" s="5" t="s">
        <v>210</v>
      </c>
      <c r="DC61" s="5" t="s">
        <v>210</v>
      </c>
      <c r="DD61" s="5" t="s">
        <v>210</v>
      </c>
      <c r="DE61" s="5" t="s">
        <v>210</v>
      </c>
      <c r="DF61" s="5" t="s">
        <v>210</v>
      </c>
      <c r="DG61" s="5" t="s">
        <v>210</v>
      </c>
      <c r="DH61" s="5" t="s">
        <v>210</v>
      </c>
      <c r="DI61" s="5" t="s">
        <v>210</v>
      </c>
      <c r="DJ61" s="5" t="s">
        <v>210</v>
      </c>
      <c r="DK61" s="5" t="s">
        <v>210</v>
      </c>
      <c r="DL61" s="5" t="s">
        <v>210</v>
      </c>
      <c r="DM61" s="5" t="s">
        <v>210</v>
      </c>
      <c r="DN61" s="5" t="s">
        <v>210</v>
      </c>
      <c r="DO61" s="5" t="s">
        <v>210</v>
      </c>
      <c r="DP61" s="5" t="s">
        <v>210</v>
      </c>
      <c r="DQ61" s="5" t="s">
        <v>210</v>
      </c>
      <c r="DR61" s="5" t="s">
        <v>210</v>
      </c>
      <c r="DS61" s="5" t="s">
        <v>210</v>
      </c>
      <c r="DV61" s="1"/>
      <c r="DW61" s="14" t="s">
        <v>190</v>
      </c>
      <c r="DX61" s="5" t="s">
        <v>210</v>
      </c>
      <c r="DY61" s="5" t="s">
        <v>210</v>
      </c>
      <c r="DZ61" s="5" t="s">
        <v>210</v>
      </c>
      <c r="EA61" s="5" t="s">
        <v>210</v>
      </c>
      <c r="EB61" s="5" t="s">
        <v>210</v>
      </c>
      <c r="EC61" s="5" t="s">
        <v>210</v>
      </c>
      <c r="ED61" s="5" t="s">
        <v>210</v>
      </c>
      <c r="EE61" s="5" t="s">
        <v>210</v>
      </c>
      <c r="EF61" s="5" t="s">
        <v>210</v>
      </c>
      <c r="EG61" s="5" t="s">
        <v>210</v>
      </c>
      <c r="EH61" s="5" t="s">
        <v>210</v>
      </c>
      <c r="EI61" s="5" t="s">
        <v>210</v>
      </c>
      <c r="EJ61" s="5" t="s">
        <v>210</v>
      </c>
      <c r="EK61" s="5" t="s">
        <v>210</v>
      </c>
      <c r="EL61" s="5" t="s">
        <v>210</v>
      </c>
      <c r="EM61" s="5" t="s">
        <v>210</v>
      </c>
      <c r="EN61" s="5" t="s">
        <v>210</v>
      </c>
      <c r="EO61" s="5" t="s">
        <v>210</v>
      </c>
      <c r="EP61" s="5" t="s">
        <v>210</v>
      </c>
      <c r="EQ61" s="5" t="s">
        <v>210</v>
      </c>
      <c r="ER61" s="5" t="s">
        <v>210</v>
      </c>
      <c r="EU61" s="1"/>
      <c r="EV61" s="14" t="s">
        <v>190</v>
      </c>
      <c r="EW61" s="5" t="s">
        <v>210</v>
      </c>
      <c r="EX61" s="5" t="s">
        <v>210</v>
      </c>
      <c r="EY61" s="5" t="s">
        <v>210</v>
      </c>
      <c r="EZ61" s="5" t="s">
        <v>210</v>
      </c>
      <c r="FA61" s="5" t="s">
        <v>210</v>
      </c>
      <c r="FB61" s="5" t="s">
        <v>210</v>
      </c>
      <c r="FC61" s="5" t="s">
        <v>210</v>
      </c>
      <c r="FD61" s="5" t="s">
        <v>210</v>
      </c>
      <c r="FE61" s="5" t="s">
        <v>210</v>
      </c>
      <c r="FF61" s="5" t="s">
        <v>210</v>
      </c>
      <c r="FG61" s="5" t="s">
        <v>210</v>
      </c>
      <c r="FH61" s="5" t="s">
        <v>210</v>
      </c>
      <c r="FI61" s="5" t="s">
        <v>210</v>
      </c>
      <c r="FJ61" s="5" t="s">
        <v>210</v>
      </c>
      <c r="FK61" s="5" t="s">
        <v>210</v>
      </c>
      <c r="FL61" s="5" t="s">
        <v>210</v>
      </c>
      <c r="FM61" s="5" t="s">
        <v>210</v>
      </c>
      <c r="FN61" s="5" t="s">
        <v>210</v>
      </c>
      <c r="FO61" s="5" t="s">
        <v>210</v>
      </c>
      <c r="FP61" s="5" t="s">
        <v>210</v>
      </c>
      <c r="FQ61" s="5" t="s">
        <v>210</v>
      </c>
    </row>
    <row r="62" ht="14.5" spans="1:173">
      <c r="A62" s="1"/>
      <c r="B62" s="14" t="s">
        <v>191</v>
      </c>
      <c r="C62" s="1">
        <v>0</v>
      </c>
      <c r="D62" s="1">
        <v>0</v>
      </c>
      <c r="E62" s="1">
        <v>0</v>
      </c>
      <c r="F62" s="1">
        <v>0</v>
      </c>
      <c r="G62" s="1">
        <v>0</v>
      </c>
      <c r="H62" s="1">
        <v>0</v>
      </c>
      <c r="I62" s="1">
        <v>0</v>
      </c>
      <c r="J62" s="1">
        <v>0</v>
      </c>
      <c r="K62" s="1">
        <v>0</v>
      </c>
      <c r="L62" s="1">
        <v>0</v>
      </c>
      <c r="M62" s="1">
        <v>0</v>
      </c>
      <c r="N62" s="1">
        <v>0</v>
      </c>
      <c r="O62" s="1">
        <v>0</v>
      </c>
      <c r="P62" s="1">
        <v>0</v>
      </c>
      <c r="Q62" s="1">
        <v>0</v>
      </c>
      <c r="R62" s="1">
        <v>0</v>
      </c>
      <c r="S62" s="1">
        <v>0</v>
      </c>
      <c r="T62" s="1">
        <v>0</v>
      </c>
      <c r="U62" s="1">
        <v>0</v>
      </c>
      <c r="V62" s="1">
        <v>0</v>
      </c>
      <c r="W62" s="1">
        <v>0</v>
      </c>
      <c r="Z62" s="1"/>
      <c r="AA62" s="14" t="s">
        <v>191</v>
      </c>
      <c r="AB62" s="1">
        <v>0.3</v>
      </c>
      <c r="AC62" s="1">
        <v>0.1</v>
      </c>
      <c r="AD62" s="1">
        <v>0.1</v>
      </c>
      <c r="AE62" s="1">
        <v>0.1</v>
      </c>
      <c r="AF62" s="1">
        <v>0.1</v>
      </c>
      <c r="AG62" s="1">
        <v>0</v>
      </c>
      <c r="AH62" s="1">
        <v>1.1</v>
      </c>
      <c r="AI62" s="1">
        <v>1.1</v>
      </c>
      <c r="AJ62" s="1">
        <v>1.1</v>
      </c>
      <c r="AK62" s="1">
        <v>4</v>
      </c>
      <c r="AL62" s="1">
        <v>3.1</v>
      </c>
      <c r="AM62" s="1">
        <v>2.2</v>
      </c>
      <c r="AN62" s="1">
        <v>2.9</v>
      </c>
      <c r="AO62" s="1">
        <v>2.8</v>
      </c>
      <c r="AP62" s="1">
        <v>3</v>
      </c>
      <c r="AQ62" s="1">
        <v>3</v>
      </c>
      <c r="AR62" s="1">
        <v>3.1</v>
      </c>
      <c r="AS62" s="1">
        <v>3.2</v>
      </c>
      <c r="AT62" s="1">
        <v>3.5</v>
      </c>
      <c r="AU62" s="1">
        <v>3.4</v>
      </c>
      <c r="AV62" s="1">
        <v>3.5</v>
      </c>
      <c r="AY62" s="1"/>
      <c r="AZ62" s="14" t="s">
        <v>191</v>
      </c>
      <c r="BA62" s="1">
        <v>19</v>
      </c>
      <c r="BB62" s="1">
        <v>15.4</v>
      </c>
      <c r="BC62" s="1">
        <v>19</v>
      </c>
      <c r="BD62" s="1">
        <v>19.5</v>
      </c>
      <c r="BE62" s="1">
        <v>18</v>
      </c>
      <c r="BF62" s="1">
        <v>16.6</v>
      </c>
      <c r="BG62" s="1">
        <v>17</v>
      </c>
      <c r="BH62" s="1">
        <v>20.4</v>
      </c>
      <c r="BI62" s="1">
        <v>20.1</v>
      </c>
      <c r="BJ62" s="1">
        <v>26.2</v>
      </c>
      <c r="BK62" s="1">
        <v>21.3</v>
      </c>
      <c r="BL62" s="1">
        <v>30.1</v>
      </c>
      <c r="BM62" s="1">
        <v>34.1</v>
      </c>
      <c r="BN62" s="1">
        <v>34.4</v>
      </c>
      <c r="BO62" s="1">
        <v>37.9</v>
      </c>
      <c r="BP62" s="1">
        <v>35.3</v>
      </c>
      <c r="BQ62" s="1">
        <v>34</v>
      </c>
      <c r="BR62" s="1">
        <v>29.7</v>
      </c>
      <c r="BS62" s="1">
        <v>31.6</v>
      </c>
      <c r="BT62" s="1">
        <v>35.9</v>
      </c>
      <c r="BU62" s="1">
        <v>36.1</v>
      </c>
      <c r="BX62" s="1"/>
      <c r="BY62" s="14" t="s">
        <v>191</v>
      </c>
      <c r="BZ62" s="1">
        <v>0.2</v>
      </c>
      <c r="CA62" s="1">
        <v>0.2</v>
      </c>
      <c r="CB62" s="1">
        <v>0.2</v>
      </c>
      <c r="CC62" s="1">
        <v>0.2</v>
      </c>
      <c r="CD62" s="1">
        <v>0.2</v>
      </c>
      <c r="CE62" s="1">
        <v>0.2</v>
      </c>
      <c r="CF62" s="1">
        <v>0.2</v>
      </c>
      <c r="CG62" s="1">
        <v>0.2</v>
      </c>
      <c r="CH62" s="1">
        <v>0.2</v>
      </c>
      <c r="CI62" s="1">
        <v>0.3</v>
      </c>
      <c r="CJ62" s="1">
        <v>0.3</v>
      </c>
      <c r="CK62" s="1">
        <v>0.2</v>
      </c>
      <c r="CL62" s="1">
        <v>0.2</v>
      </c>
      <c r="CM62" s="1">
        <v>0.2</v>
      </c>
      <c r="CN62" s="1">
        <v>0.2</v>
      </c>
      <c r="CO62" s="1">
        <v>0.2</v>
      </c>
      <c r="CP62" s="1">
        <v>0.2</v>
      </c>
      <c r="CQ62" s="1">
        <v>0.2</v>
      </c>
      <c r="CR62" s="1">
        <v>0.2</v>
      </c>
      <c r="CS62" s="1">
        <v>0.2</v>
      </c>
      <c r="CT62" s="1">
        <v>0.2</v>
      </c>
      <c r="CW62" s="1"/>
      <c r="CX62" s="14" t="s">
        <v>191</v>
      </c>
      <c r="CY62" s="1">
        <v>8.1</v>
      </c>
      <c r="CZ62" s="1">
        <v>9.1</v>
      </c>
      <c r="DA62" s="1">
        <v>10.3</v>
      </c>
      <c r="DB62" s="1">
        <v>10.4</v>
      </c>
      <c r="DC62" s="1">
        <v>10.5</v>
      </c>
      <c r="DD62" s="1">
        <v>9.1</v>
      </c>
      <c r="DE62" s="1">
        <v>8.7</v>
      </c>
      <c r="DF62" s="1">
        <v>7.2</v>
      </c>
      <c r="DG62" s="1">
        <v>7.2</v>
      </c>
      <c r="DH62" s="1">
        <v>7.5</v>
      </c>
      <c r="DI62" s="1">
        <v>2.7</v>
      </c>
      <c r="DJ62" s="1">
        <v>3.2</v>
      </c>
      <c r="DK62" s="1">
        <v>3.9</v>
      </c>
      <c r="DL62" s="1">
        <v>3.2</v>
      </c>
      <c r="DM62" s="1">
        <v>3.1</v>
      </c>
      <c r="DN62" s="1">
        <v>3.4</v>
      </c>
      <c r="DO62" s="1">
        <v>2.6</v>
      </c>
      <c r="DP62" s="1">
        <v>3.3</v>
      </c>
      <c r="DQ62" s="1">
        <v>3.2</v>
      </c>
      <c r="DR62" s="1">
        <v>2.5</v>
      </c>
      <c r="DS62" s="1">
        <v>2.6</v>
      </c>
      <c r="DV62" s="1"/>
      <c r="DW62" s="14" t="s">
        <v>191</v>
      </c>
      <c r="DX62" s="1">
        <v>8.7</v>
      </c>
      <c r="DY62" s="1">
        <v>8</v>
      </c>
      <c r="DZ62" s="1">
        <v>9.7</v>
      </c>
      <c r="EA62" s="1">
        <v>7.8</v>
      </c>
      <c r="EB62" s="1">
        <v>7.8</v>
      </c>
      <c r="EC62" s="1">
        <v>7.2</v>
      </c>
      <c r="ED62" s="1">
        <v>6.3</v>
      </c>
      <c r="EE62" s="1">
        <v>7.8</v>
      </c>
      <c r="EF62" s="1">
        <v>8.2</v>
      </c>
      <c r="EG62" s="1">
        <v>9.9</v>
      </c>
      <c r="EH62" s="1">
        <v>6.2</v>
      </c>
      <c r="EI62" s="1">
        <v>5.6</v>
      </c>
      <c r="EJ62" s="1">
        <v>5.3</v>
      </c>
      <c r="EK62" s="1">
        <v>5.4</v>
      </c>
      <c r="EL62" s="1">
        <v>4.8</v>
      </c>
      <c r="EM62" s="1">
        <v>5.3</v>
      </c>
      <c r="EN62" s="1">
        <v>5.7</v>
      </c>
      <c r="EO62" s="1">
        <v>5.9</v>
      </c>
      <c r="EP62" s="1">
        <v>6.3</v>
      </c>
      <c r="EQ62" s="1">
        <v>6.6</v>
      </c>
      <c r="ER62" s="1">
        <v>7.5</v>
      </c>
      <c r="EU62" s="1"/>
      <c r="EV62" s="14" t="s">
        <v>191</v>
      </c>
      <c r="EW62" s="1">
        <v>21.9</v>
      </c>
      <c r="EX62" s="1">
        <v>17.7</v>
      </c>
      <c r="EY62" s="1">
        <v>3.6</v>
      </c>
      <c r="EZ62" s="1">
        <v>3.6</v>
      </c>
      <c r="FA62" s="1">
        <v>3.6</v>
      </c>
      <c r="FB62" s="1">
        <v>4.7</v>
      </c>
      <c r="FC62" s="1">
        <v>4.3</v>
      </c>
      <c r="FD62" s="1">
        <v>3.8</v>
      </c>
      <c r="FE62" s="1">
        <v>3.8</v>
      </c>
      <c r="FF62" s="1">
        <v>4.2</v>
      </c>
      <c r="FG62" s="1">
        <v>27.3</v>
      </c>
      <c r="FH62" s="1">
        <v>24.6</v>
      </c>
      <c r="FI62" s="1">
        <v>32.7</v>
      </c>
      <c r="FJ62" s="1">
        <v>31.1</v>
      </c>
      <c r="FK62" s="1">
        <v>30</v>
      </c>
      <c r="FL62" s="1">
        <v>27.1</v>
      </c>
      <c r="FM62" s="1">
        <v>32.7</v>
      </c>
      <c r="FN62" s="1">
        <v>32.9</v>
      </c>
      <c r="FO62" s="1">
        <v>31.8</v>
      </c>
      <c r="FP62" s="1">
        <v>32.1</v>
      </c>
      <c r="FQ62" s="1">
        <v>31.4</v>
      </c>
    </row>
    <row r="63" ht="14.5" spans="1:173">
      <c r="A63" s="1"/>
      <c r="B63" s="14" t="s">
        <v>192</v>
      </c>
      <c r="C63" s="1">
        <v>13.6</v>
      </c>
      <c r="D63" s="1">
        <v>18.1</v>
      </c>
      <c r="E63" s="1">
        <v>18.6</v>
      </c>
      <c r="F63" s="1">
        <v>20.3</v>
      </c>
      <c r="G63" s="1">
        <v>17.1</v>
      </c>
      <c r="H63" s="1">
        <v>17.1</v>
      </c>
      <c r="I63" s="1">
        <v>19.5</v>
      </c>
      <c r="J63" s="1">
        <v>18.5</v>
      </c>
      <c r="K63" s="1">
        <v>19.9</v>
      </c>
      <c r="L63" s="1">
        <v>20.1</v>
      </c>
      <c r="M63" s="1">
        <v>17.1</v>
      </c>
      <c r="N63" s="1">
        <v>17.9</v>
      </c>
      <c r="O63" s="1">
        <v>19.5</v>
      </c>
      <c r="P63" s="1">
        <v>22.7</v>
      </c>
      <c r="Q63" s="1">
        <v>15.2</v>
      </c>
      <c r="R63" s="1">
        <v>21.8</v>
      </c>
      <c r="S63" s="1">
        <v>22.9</v>
      </c>
      <c r="T63" s="1">
        <v>21.4</v>
      </c>
      <c r="U63" s="1">
        <v>20.5</v>
      </c>
      <c r="V63" s="1">
        <v>20.3</v>
      </c>
      <c r="W63" s="1">
        <v>15.8</v>
      </c>
      <c r="Z63" s="1"/>
      <c r="AA63" s="14" t="s">
        <v>192</v>
      </c>
      <c r="AB63" s="1">
        <v>21.1</v>
      </c>
      <c r="AC63" s="1">
        <v>29.8</v>
      </c>
      <c r="AD63" s="1">
        <v>29.5</v>
      </c>
      <c r="AE63" s="1">
        <v>27.8</v>
      </c>
      <c r="AF63" s="1">
        <v>28.8</v>
      </c>
      <c r="AG63" s="1">
        <v>31.9</v>
      </c>
      <c r="AH63" s="1">
        <v>29.9</v>
      </c>
      <c r="AI63" s="1">
        <v>31.5</v>
      </c>
      <c r="AJ63" s="1">
        <v>30.5</v>
      </c>
      <c r="AK63" s="1">
        <v>27.7</v>
      </c>
      <c r="AL63" s="1">
        <v>25</v>
      </c>
      <c r="AM63" s="1">
        <v>22.1</v>
      </c>
      <c r="AN63" s="1">
        <v>20.7</v>
      </c>
      <c r="AO63" s="1">
        <v>23.6</v>
      </c>
      <c r="AP63" s="1">
        <v>22.5</v>
      </c>
      <c r="AQ63" s="1">
        <v>15.7</v>
      </c>
      <c r="AR63" s="1">
        <v>17.9</v>
      </c>
      <c r="AS63" s="1">
        <v>18.2</v>
      </c>
      <c r="AT63" s="1">
        <v>17.3</v>
      </c>
      <c r="AU63" s="1">
        <v>16.9</v>
      </c>
      <c r="AV63" s="1">
        <v>17.8</v>
      </c>
      <c r="AY63" s="1"/>
      <c r="AZ63" s="14" t="s">
        <v>192</v>
      </c>
      <c r="BA63" s="1">
        <v>28</v>
      </c>
      <c r="BB63" s="1">
        <v>35.2</v>
      </c>
      <c r="BC63" s="1">
        <v>39.5</v>
      </c>
      <c r="BD63" s="1">
        <v>36.5</v>
      </c>
      <c r="BE63" s="1">
        <v>33.4</v>
      </c>
      <c r="BF63" s="1">
        <v>33.5</v>
      </c>
      <c r="BG63" s="1">
        <v>32.3</v>
      </c>
      <c r="BH63" s="1">
        <v>23.5</v>
      </c>
      <c r="BI63" s="1">
        <v>23.4</v>
      </c>
      <c r="BJ63" s="1">
        <v>26.8</v>
      </c>
      <c r="BK63" s="1">
        <v>33.2</v>
      </c>
      <c r="BL63" s="1">
        <v>24.5</v>
      </c>
      <c r="BM63" s="1">
        <v>20.4</v>
      </c>
      <c r="BN63" s="1">
        <v>21</v>
      </c>
      <c r="BO63" s="1">
        <v>19.8</v>
      </c>
      <c r="BP63" s="1">
        <v>19.7</v>
      </c>
      <c r="BQ63" s="1">
        <v>19.6</v>
      </c>
      <c r="BR63" s="1">
        <v>18.9</v>
      </c>
      <c r="BS63" s="1">
        <v>17.9</v>
      </c>
      <c r="BT63" s="1">
        <v>17.6</v>
      </c>
      <c r="BU63" s="1">
        <v>17.4</v>
      </c>
      <c r="BX63" s="1"/>
      <c r="BY63" s="14" t="s">
        <v>192</v>
      </c>
      <c r="BZ63" s="1">
        <v>29.7</v>
      </c>
      <c r="CA63" s="1">
        <v>31.2</v>
      </c>
      <c r="CB63" s="1">
        <v>29</v>
      </c>
      <c r="CC63" s="1">
        <v>30</v>
      </c>
      <c r="CD63" s="1">
        <v>32</v>
      </c>
      <c r="CE63" s="1">
        <v>31.9</v>
      </c>
      <c r="CF63" s="1">
        <v>34.9</v>
      </c>
      <c r="CG63" s="1">
        <v>31.6</v>
      </c>
      <c r="CH63" s="1">
        <v>29</v>
      </c>
      <c r="CI63" s="1">
        <v>38</v>
      </c>
      <c r="CJ63" s="1">
        <v>42.4</v>
      </c>
      <c r="CK63" s="1">
        <v>38.5</v>
      </c>
      <c r="CL63" s="1">
        <v>36.5</v>
      </c>
      <c r="CM63" s="1">
        <v>38.5</v>
      </c>
      <c r="CN63" s="1">
        <v>34.6</v>
      </c>
      <c r="CO63" s="1">
        <v>35.8</v>
      </c>
      <c r="CP63" s="1">
        <v>32.9</v>
      </c>
      <c r="CQ63" s="1">
        <v>28.4</v>
      </c>
      <c r="CR63" s="1">
        <v>27.1</v>
      </c>
      <c r="CS63" s="1">
        <v>25.8</v>
      </c>
      <c r="CT63" s="1">
        <v>24.2</v>
      </c>
      <c r="CW63" s="1"/>
      <c r="CX63" s="14" t="s">
        <v>192</v>
      </c>
      <c r="CY63" s="1">
        <v>24.8</v>
      </c>
      <c r="CZ63" s="1">
        <v>26</v>
      </c>
      <c r="DA63" s="1">
        <v>24.7</v>
      </c>
      <c r="DB63" s="1">
        <v>22.8</v>
      </c>
      <c r="DC63" s="1">
        <v>22</v>
      </c>
      <c r="DD63" s="1">
        <v>19.5</v>
      </c>
      <c r="DE63" s="1">
        <v>22.6</v>
      </c>
      <c r="DF63" s="1">
        <v>22.1</v>
      </c>
      <c r="DG63" s="1">
        <v>24.9</v>
      </c>
      <c r="DH63" s="1">
        <v>26.2</v>
      </c>
      <c r="DI63" s="1">
        <v>27.3</v>
      </c>
      <c r="DJ63" s="1">
        <v>25.1</v>
      </c>
      <c r="DK63" s="1">
        <v>28.6</v>
      </c>
      <c r="DL63" s="1">
        <v>27.8</v>
      </c>
      <c r="DM63" s="1">
        <v>21.1</v>
      </c>
      <c r="DN63" s="1">
        <v>24.8</v>
      </c>
      <c r="DO63" s="1">
        <v>24.7</v>
      </c>
      <c r="DP63" s="1">
        <v>22.3</v>
      </c>
      <c r="DQ63" s="1">
        <v>21.4</v>
      </c>
      <c r="DR63" s="1">
        <v>21.7</v>
      </c>
      <c r="DS63" s="1">
        <v>18.5</v>
      </c>
      <c r="DV63" s="1"/>
      <c r="DW63" s="14" t="s">
        <v>192</v>
      </c>
      <c r="DX63" s="1">
        <v>25</v>
      </c>
      <c r="DY63" s="1">
        <v>25.9</v>
      </c>
      <c r="DZ63" s="1">
        <v>34.6</v>
      </c>
      <c r="EA63" s="1">
        <v>35.3</v>
      </c>
      <c r="EB63" s="1">
        <v>31.7</v>
      </c>
      <c r="EC63" s="1">
        <v>32.5</v>
      </c>
      <c r="ED63" s="1">
        <v>30.7</v>
      </c>
      <c r="EE63" s="1">
        <v>26.5</v>
      </c>
      <c r="EF63" s="1">
        <v>25.7</v>
      </c>
      <c r="EG63" s="1">
        <v>29.3</v>
      </c>
      <c r="EH63" s="1">
        <v>32.7</v>
      </c>
      <c r="EI63" s="1">
        <v>34.6</v>
      </c>
      <c r="EJ63" s="1">
        <v>34.6</v>
      </c>
      <c r="EK63" s="1">
        <v>34.5</v>
      </c>
      <c r="EL63" s="1">
        <v>30.4</v>
      </c>
      <c r="EM63" s="1">
        <v>27.8</v>
      </c>
      <c r="EN63" s="1">
        <v>31.6</v>
      </c>
      <c r="EO63" s="1">
        <v>27.6</v>
      </c>
      <c r="EP63" s="1">
        <v>26.9</v>
      </c>
      <c r="EQ63" s="1">
        <v>26.4</v>
      </c>
      <c r="ER63" s="1">
        <v>26.2</v>
      </c>
      <c r="EU63" s="1"/>
      <c r="EV63" s="14" t="s">
        <v>192</v>
      </c>
      <c r="EW63" s="1">
        <v>19.5</v>
      </c>
      <c r="EX63" s="1">
        <v>20.1</v>
      </c>
      <c r="EY63" s="1">
        <v>29.5</v>
      </c>
      <c r="EZ63" s="1">
        <v>31.2</v>
      </c>
      <c r="FA63" s="1">
        <v>32.7</v>
      </c>
      <c r="FB63" s="1">
        <v>36.2</v>
      </c>
      <c r="FC63" s="1">
        <v>32.8</v>
      </c>
      <c r="FD63" s="1">
        <v>29</v>
      </c>
      <c r="FE63" s="1">
        <v>31</v>
      </c>
      <c r="FF63" s="1">
        <v>35.5</v>
      </c>
      <c r="FG63" s="1">
        <v>26.9</v>
      </c>
      <c r="FH63" s="1">
        <v>24.2</v>
      </c>
      <c r="FI63" s="1">
        <v>20.4</v>
      </c>
      <c r="FJ63" s="1">
        <v>20.4</v>
      </c>
      <c r="FK63" s="1">
        <v>16.3</v>
      </c>
      <c r="FL63" s="1">
        <v>14.4</v>
      </c>
      <c r="FM63" s="1">
        <v>15.2</v>
      </c>
      <c r="FN63" s="1">
        <v>13.3</v>
      </c>
      <c r="FO63" s="1">
        <v>11.9</v>
      </c>
      <c r="FP63" s="1">
        <v>11.5</v>
      </c>
      <c r="FQ63" s="1">
        <v>12.8</v>
      </c>
    </row>
    <row r="64" ht="14.5" spans="1:173">
      <c r="A64" s="1"/>
      <c r="B64" s="14" t="s">
        <v>193</v>
      </c>
      <c r="C64" s="1">
        <v>26</v>
      </c>
      <c r="D64" s="1">
        <v>45.9</v>
      </c>
      <c r="E64" s="1">
        <v>47.2</v>
      </c>
      <c r="F64" s="1">
        <v>44.4</v>
      </c>
      <c r="G64" s="1">
        <v>53.3</v>
      </c>
      <c r="H64" s="1">
        <v>52.8</v>
      </c>
      <c r="I64" s="1">
        <v>56.5</v>
      </c>
      <c r="J64" s="1">
        <v>54.3</v>
      </c>
      <c r="K64" s="1">
        <v>52.6</v>
      </c>
      <c r="L64" s="1">
        <v>48.6</v>
      </c>
      <c r="M64" s="1">
        <v>50.2</v>
      </c>
      <c r="N64" s="1">
        <v>48.4</v>
      </c>
      <c r="O64" s="1">
        <v>50.7</v>
      </c>
      <c r="P64" s="1">
        <v>54.8</v>
      </c>
      <c r="Q64" s="1">
        <v>48.4</v>
      </c>
      <c r="R64" s="1">
        <v>55.6</v>
      </c>
      <c r="S64" s="1">
        <v>54</v>
      </c>
      <c r="T64" s="1">
        <v>54.9</v>
      </c>
      <c r="U64" s="1">
        <v>55.7</v>
      </c>
      <c r="V64" s="1">
        <v>55.8</v>
      </c>
      <c r="W64" s="1">
        <v>64.7</v>
      </c>
      <c r="Z64" s="1"/>
      <c r="AA64" s="14" t="s">
        <v>193</v>
      </c>
      <c r="AB64" s="1">
        <v>55.1</v>
      </c>
      <c r="AC64" s="1">
        <v>52.2</v>
      </c>
      <c r="AD64" s="1">
        <v>51.9</v>
      </c>
      <c r="AE64" s="1">
        <v>59</v>
      </c>
      <c r="AF64" s="1">
        <v>55.9</v>
      </c>
      <c r="AG64" s="1">
        <v>50.7</v>
      </c>
      <c r="AH64" s="1">
        <v>54.1</v>
      </c>
      <c r="AI64" s="1">
        <v>49.9</v>
      </c>
      <c r="AJ64" s="1">
        <v>53.7</v>
      </c>
      <c r="AK64" s="1">
        <v>52.8</v>
      </c>
      <c r="AL64" s="1">
        <v>56.7</v>
      </c>
      <c r="AM64" s="1">
        <v>61.3</v>
      </c>
      <c r="AN64" s="1">
        <v>59.8</v>
      </c>
      <c r="AO64" s="1">
        <v>57.2</v>
      </c>
      <c r="AP64" s="1">
        <v>57.4</v>
      </c>
      <c r="AQ64" s="1">
        <v>62.4</v>
      </c>
      <c r="AR64" s="1">
        <v>59.8</v>
      </c>
      <c r="AS64" s="1">
        <v>61.2</v>
      </c>
      <c r="AT64" s="1">
        <v>61.8</v>
      </c>
      <c r="AU64" s="1">
        <v>61.6</v>
      </c>
      <c r="AV64" s="1">
        <v>64</v>
      </c>
      <c r="AY64" s="1"/>
      <c r="AZ64" s="14" t="s">
        <v>193</v>
      </c>
      <c r="BA64" s="1">
        <v>42.7</v>
      </c>
      <c r="BB64" s="1">
        <v>39.1</v>
      </c>
      <c r="BC64" s="1">
        <v>32.4</v>
      </c>
      <c r="BD64" s="1">
        <v>29.9</v>
      </c>
      <c r="BE64" s="1">
        <v>31.9</v>
      </c>
      <c r="BF64" s="1">
        <v>32.4</v>
      </c>
      <c r="BG64" s="1">
        <v>34.7</v>
      </c>
      <c r="BH64" s="1">
        <v>32.5</v>
      </c>
      <c r="BI64" s="1">
        <v>34.6</v>
      </c>
      <c r="BJ64" s="1">
        <v>29.4</v>
      </c>
      <c r="BK64" s="1">
        <v>33.2</v>
      </c>
      <c r="BL64" s="1">
        <v>28.5</v>
      </c>
      <c r="BM64" s="1">
        <v>27.8</v>
      </c>
      <c r="BN64" s="1">
        <v>31.6</v>
      </c>
      <c r="BO64" s="1">
        <v>30.8</v>
      </c>
      <c r="BP64" s="1">
        <v>34.9</v>
      </c>
      <c r="BQ64" s="1">
        <v>33.4</v>
      </c>
      <c r="BR64" s="1">
        <v>38.4</v>
      </c>
      <c r="BS64" s="1">
        <v>40.1</v>
      </c>
      <c r="BT64" s="1">
        <v>36</v>
      </c>
      <c r="BU64" s="1">
        <v>36.4</v>
      </c>
      <c r="BX64" s="1"/>
      <c r="BY64" s="14" t="s">
        <v>193</v>
      </c>
      <c r="BZ64" s="1">
        <v>66</v>
      </c>
      <c r="CA64" s="1">
        <v>65.8</v>
      </c>
      <c r="CB64" s="1">
        <v>66.3</v>
      </c>
      <c r="CC64" s="1">
        <v>65.3</v>
      </c>
      <c r="CD64" s="1">
        <v>64</v>
      </c>
      <c r="CE64" s="1">
        <v>65.1</v>
      </c>
      <c r="CF64" s="1">
        <v>61.8</v>
      </c>
      <c r="CG64" s="1">
        <v>64.9</v>
      </c>
      <c r="CH64" s="1">
        <v>67.3</v>
      </c>
      <c r="CI64" s="1">
        <v>53.1</v>
      </c>
      <c r="CJ64" s="1">
        <v>51</v>
      </c>
      <c r="CK64" s="1">
        <v>58.8</v>
      </c>
      <c r="CL64" s="1">
        <v>60.7</v>
      </c>
      <c r="CM64" s="1">
        <v>58.4</v>
      </c>
      <c r="CN64" s="1">
        <v>63.1</v>
      </c>
      <c r="CO64" s="1">
        <v>62.1</v>
      </c>
      <c r="CP64" s="1">
        <v>65.3</v>
      </c>
      <c r="CQ64" s="1">
        <v>69.1</v>
      </c>
      <c r="CR64" s="1">
        <v>70</v>
      </c>
      <c r="CS64" s="1">
        <v>71</v>
      </c>
      <c r="CT64" s="1">
        <v>72.3</v>
      </c>
      <c r="CW64" s="1"/>
      <c r="CX64" s="14" t="s">
        <v>193</v>
      </c>
      <c r="CY64" s="1">
        <v>66.1</v>
      </c>
      <c r="CZ64" s="1">
        <v>63.3</v>
      </c>
      <c r="DA64" s="1">
        <v>63.8</v>
      </c>
      <c r="DB64" s="1">
        <v>65.8</v>
      </c>
      <c r="DC64" s="1">
        <v>66.7</v>
      </c>
      <c r="DD64" s="1">
        <v>71</v>
      </c>
      <c r="DE64" s="1">
        <v>68.2</v>
      </c>
      <c r="DF64" s="1">
        <v>70.3</v>
      </c>
      <c r="DG64" s="1">
        <v>67.6</v>
      </c>
      <c r="DH64" s="1">
        <v>66.1</v>
      </c>
      <c r="DI64" s="1">
        <v>69.7</v>
      </c>
      <c r="DJ64" s="1">
        <v>71.5</v>
      </c>
      <c r="DK64" s="1">
        <v>67.3</v>
      </c>
      <c r="DL64" s="1">
        <v>68.8</v>
      </c>
      <c r="DM64" s="1">
        <v>75.6</v>
      </c>
      <c r="DN64" s="1">
        <v>71.6</v>
      </c>
      <c r="DO64" s="1">
        <v>72.5</v>
      </c>
      <c r="DP64" s="1">
        <v>74.2</v>
      </c>
      <c r="DQ64" s="1">
        <v>75.2</v>
      </c>
      <c r="DR64" s="1">
        <v>75.7</v>
      </c>
      <c r="DS64" s="1">
        <v>78.8</v>
      </c>
      <c r="DV64" s="1"/>
      <c r="DW64" s="14" t="s">
        <v>193</v>
      </c>
      <c r="DX64" s="1">
        <v>65.2</v>
      </c>
      <c r="DY64" s="1">
        <v>64.8</v>
      </c>
      <c r="DZ64" s="1">
        <v>54.3</v>
      </c>
      <c r="EA64" s="1">
        <v>55.9</v>
      </c>
      <c r="EB64" s="1">
        <v>59.3</v>
      </c>
      <c r="EC64" s="1">
        <v>59.7</v>
      </c>
      <c r="ED64" s="1">
        <v>62.1</v>
      </c>
      <c r="EE64" s="1">
        <v>64.9</v>
      </c>
      <c r="EF64" s="1">
        <v>65.3</v>
      </c>
      <c r="EG64" s="1">
        <v>60.1</v>
      </c>
      <c r="EH64" s="1">
        <v>60.4</v>
      </c>
      <c r="EI64" s="1">
        <v>59.2</v>
      </c>
      <c r="EJ64" s="1">
        <v>59.3</v>
      </c>
      <c r="EK64" s="1">
        <v>59.4</v>
      </c>
      <c r="EL64" s="1">
        <v>64.1</v>
      </c>
      <c r="EM64" s="1">
        <v>66.4</v>
      </c>
      <c r="EN64" s="1">
        <v>62.2</v>
      </c>
      <c r="EO64" s="1">
        <v>65.8</v>
      </c>
      <c r="EP64" s="1">
        <v>65.8</v>
      </c>
      <c r="EQ64" s="1">
        <v>65.5</v>
      </c>
      <c r="ER64" s="1">
        <v>64.8</v>
      </c>
      <c r="EU64" s="1"/>
      <c r="EV64" s="14" t="s">
        <v>193</v>
      </c>
      <c r="EW64" s="1">
        <v>48.5</v>
      </c>
      <c r="EX64" s="1">
        <v>47.1</v>
      </c>
      <c r="EY64" s="1">
        <v>54.4</v>
      </c>
      <c r="EZ64" s="1">
        <v>57</v>
      </c>
      <c r="FA64" s="1">
        <v>59.4</v>
      </c>
      <c r="FB64" s="1">
        <v>55.9</v>
      </c>
      <c r="FC64" s="1">
        <v>59.8</v>
      </c>
      <c r="FD64" s="1">
        <v>64.8</v>
      </c>
      <c r="FE64" s="1">
        <v>63.1</v>
      </c>
      <c r="FF64" s="1">
        <v>58.1</v>
      </c>
      <c r="FG64" s="1">
        <v>44.1</v>
      </c>
      <c r="FH64" s="1">
        <v>50.1</v>
      </c>
      <c r="FI64" s="1">
        <v>45.9</v>
      </c>
      <c r="FJ64" s="1">
        <v>47.7</v>
      </c>
      <c r="FK64" s="1">
        <v>53</v>
      </c>
      <c r="FL64" s="1">
        <v>57.8</v>
      </c>
      <c r="FM64" s="1">
        <v>51.7</v>
      </c>
      <c r="FN64" s="1">
        <v>53.4</v>
      </c>
      <c r="FO64" s="1">
        <v>55.6</v>
      </c>
      <c r="FP64" s="1">
        <v>55.7</v>
      </c>
      <c r="FQ64" s="1">
        <v>54.5</v>
      </c>
    </row>
    <row r="65" ht="14.5" spans="1:173">
      <c r="A65" s="1"/>
      <c r="B65" s="14" t="s">
        <v>194</v>
      </c>
      <c r="C65" s="1">
        <v>52.3</v>
      </c>
      <c r="D65" s="1">
        <v>29.2</v>
      </c>
      <c r="E65" s="1">
        <v>27.8</v>
      </c>
      <c r="F65" s="1">
        <v>26.2</v>
      </c>
      <c r="G65" s="1">
        <v>21.5</v>
      </c>
      <c r="H65" s="1">
        <v>20.5</v>
      </c>
      <c r="I65" s="1">
        <v>17.8</v>
      </c>
      <c r="J65" s="1">
        <v>19.8</v>
      </c>
      <c r="K65" s="1">
        <v>21.3</v>
      </c>
      <c r="L65" s="1">
        <v>15.8</v>
      </c>
      <c r="M65" s="1">
        <v>14.7</v>
      </c>
      <c r="N65" s="1">
        <v>17.8</v>
      </c>
      <c r="O65" s="1">
        <v>14.9</v>
      </c>
      <c r="P65" s="1">
        <v>12.7</v>
      </c>
      <c r="Q65" s="1">
        <v>22.8</v>
      </c>
      <c r="R65" s="1">
        <v>20.7</v>
      </c>
      <c r="S65" s="1">
        <v>21.6</v>
      </c>
      <c r="T65" s="1">
        <v>22.4</v>
      </c>
      <c r="U65" s="1">
        <v>23.2</v>
      </c>
      <c r="V65" s="1">
        <v>22.8</v>
      </c>
      <c r="W65" s="1">
        <v>18.8</v>
      </c>
      <c r="Z65" s="1"/>
      <c r="AA65" s="14" t="s">
        <v>194</v>
      </c>
      <c r="AB65" s="1">
        <v>7.4</v>
      </c>
      <c r="AC65" s="1">
        <v>2.8</v>
      </c>
      <c r="AD65" s="1">
        <v>2.7</v>
      </c>
      <c r="AE65" s="1">
        <v>2.7</v>
      </c>
      <c r="AF65" s="1">
        <v>2.7</v>
      </c>
      <c r="AG65" s="1">
        <v>1.5</v>
      </c>
      <c r="AH65" s="1">
        <v>2</v>
      </c>
      <c r="AI65" s="1">
        <v>2.7</v>
      </c>
      <c r="AJ65" s="1">
        <v>2.2</v>
      </c>
      <c r="AK65" s="1">
        <v>2.1</v>
      </c>
      <c r="AL65" s="1">
        <v>1.7</v>
      </c>
      <c r="AM65" s="1">
        <v>2.3</v>
      </c>
      <c r="AN65" s="1">
        <v>1.2</v>
      </c>
      <c r="AO65" s="1">
        <v>1.3</v>
      </c>
      <c r="AP65" s="1">
        <v>1.6</v>
      </c>
      <c r="AQ65" s="1">
        <v>1.2</v>
      </c>
      <c r="AR65" s="1">
        <v>1.4</v>
      </c>
      <c r="AS65" s="1">
        <v>1.1</v>
      </c>
      <c r="AT65" s="1">
        <v>1</v>
      </c>
      <c r="AU65" s="1">
        <v>0.9</v>
      </c>
      <c r="AV65" s="1">
        <v>0.7</v>
      </c>
      <c r="AY65" s="1"/>
      <c r="AZ65" s="14" t="s">
        <v>194</v>
      </c>
      <c r="BA65" s="1">
        <v>5.5</v>
      </c>
      <c r="BB65" s="1">
        <v>2.4</v>
      </c>
      <c r="BC65" s="1">
        <v>2.8</v>
      </c>
      <c r="BD65" s="1">
        <v>3.9</v>
      </c>
      <c r="BE65" s="1">
        <v>5</v>
      </c>
      <c r="BF65" s="1">
        <v>4.7</v>
      </c>
      <c r="BG65" s="1">
        <v>4.5</v>
      </c>
      <c r="BH65" s="1">
        <v>5.3</v>
      </c>
      <c r="BI65" s="1">
        <v>5.2</v>
      </c>
      <c r="BJ65" s="1">
        <v>2.3</v>
      </c>
      <c r="BK65" s="1">
        <v>1.9</v>
      </c>
      <c r="BL65" s="1">
        <v>2.2</v>
      </c>
      <c r="BM65" s="1">
        <v>2.5</v>
      </c>
      <c r="BN65" s="1">
        <v>2.3</v>
      </c>
      <c r="BO65" s="1">
        <v>2.9</v>
      </c>
      <c r="BP65" s="1">
        <v>3</v>
      </c>
      <c r="BQ65" s="1">
        <v>3.9</v>
      </c>
      <c r="BR65" s="1">
        <v>3.7</v>
      </c>
      <c r="BS65" s="1">
        <v>3.7</v>
      </c>
      <c r="BT65" s="1">
        <v>3.5</v>
      </c>
      <c r="BU65" s="1">
        <v>2.9</v>
      </c>
      <c r="BX65" s="1"/>
      <c r="BY65" s="14" t="s">
        <v>194</v>
      </c>
      <c r="BZ65" s="1">
        <v>0.9</v>
      </c>
      <c r="CA65" s="1">
        <v>0.4</v>
      </c>
      <c r="CB65" s="1">
        <v>0.4</v>
      </c>
      <c r="CC65" s="1">
        <v>0.4</v>
      </c>
      <c r="CD65" s="1">
        <v>0.3</v>
      </c>
      <c r="CE65" s="1">
        <v>0.2</v>
      </c>
      <c r="CF65" s="1">
        <v>0.2</v>
      </c>
      <c r="CG65" s="1">
        <v>0.3</v>
      </c>
      <c r="CH65" s="1">
        <v>0.2</v>
      </c>
      <c r="CI65" s="1">
        <v>0.3</v>
      </c>
      <c r="CJ65" s="1">
        <v>0.1</v>
      </c>
      <c r="CK65" s="1">
        <v>0.1</v>
      </c>
      <c r="CL65" s="1">
        <v>0</v>
      </c>
      <c r="CM65" s="1">
        <v>0.1</v>
      </c>
      <c r="CN65" s="1">
        <v>0</v>
      </c>
      <c r="CO65" s="1">
        <v>0.1</v>
      </c>
      <c r="CP65" s="1">
        <v>0.1</v>
      </c>
      <c r="CQ65" s="1">
        <v>0.1</v>
      </c>
      <c r="CR65" s="1">
        <v>0.1</v>
      </c>
      <c r="CS65" s="1">
        <v>0.1</v>
      </c>
      <c r="CT65" s="1">
        <v>0.1</v>
      </c>
      <c r="CW65" s="1"/>
      <c r="CX65" s="14" t="s">
        <v>194</v>
      </c>
      <c r="CY65" s="1">
        <v>0.7</v>
      </c>
      <c r="CZ65" s="1">
        <v>0.7</v>
      </c>
      <c r="DA65" s="1">
        <v>0.7</v>
      </c>
      <c r="DB65" s="1">
        <v>0.4</v>
      </c>
      <c r="DC65" s="1">
        <v>0.3</v>
      </c>
      <c r="DD65" s="1">
        <v>0.2</v>
      </c>
      <c r="DE65" s="1">
        <v>0.2</v>
      </c>
      <c r="DF65" s="1">
        <v>0.1</v>
      </c>
      <c r="DG65" s="1">
        <v>0.2</v>
      </c>
      <c r="DH65" s="1">
        <v>0.1</v>
      </c>
      <c r="DI65" s="1">
        <v>0.1</v>
      </c>
      <c r="DJ65" s="1">
        <v>0.1</v>
      </c>
      <c r="DK65" s="1">
        <v>0.1</v>
      </c>
      <c r="DL65" s="1">
        <v>0.1</v>
      </c>
      <c r="DM65" s="1">
        <v>0</v>
      </c>
      <c r="DN65" s="1">
        <v>0.1</v>
      </c>
      <c r="DO65" s="1">
        <v>0</v>
      </c>
      <c r="DP65" s="1">
        <v>0</v>
      </c>
      <c r="DQ65" s="1">
        <v>0.1</v>
      </c>
      <c r="DR65" s="1">
        <v>0</v>
      </c>
      <c r="DS65" s="1">
        <v>0</v>
      </c>
      <c r="DV65" s="1"/>
      <c r="DW65" s="14" t="s">
        <v>194</v>
      </c>
      <c r="DX65" s="1">
        <v>0.7</v>
      </c>
      <c r="DY65" s="1">
        <v>0.6</v>
      </c>
      <c r="DZ65" s="1">
        <v>0.6</v>
      </c>
      <c r="EA65" s="1">
        <v>0.5</v>
      </c>
      <c r="EB65" s="1">
        <v>0.5</v>
      </c>
      <c r="EC65" s="1">
        <v>0</v>
      </c>
      <c r="ED65" s="1">
        <v>0.3</v>
      </c>
      <c r="EE65" s="1">
        <v>0.2</v>
      </c>
      <c r="EF65" s="1">
        <v>0.2</v>
      </c>
      <c r="EG65" s="1">
        <v>0.1</v>
      </c>
      <c r="EH65" s="1">
        <v>0</v>
      </c>
      <c r="EI65" s="1">
        <v>0.1</v>
      </c>
      <c r="EJ65" s="1">
        <v>0.1</v>
      </c>
      <c r="EK65" s="1">
        <v>0.1</v>
      </c>
      <c r="EL65" s="1">
        <v>0</v>
      </c>
      <c r="EM65" s="1">
        <v>0</v>
      </c>
      <c r="EN65" s="1">
        <v>0</v>
      </c>
      <c r="EO65" s="1">
        <v>0</v>
      </c>
      <c r="EP65" s="1">
        <v>0</v>
      </c>
      <c r="EQ65" s="1">
        <v>0</v>
      </c>
      <c r="ER65" s="1">
        <v>0</v>
      </c>
      <c r="EU65" s="1"/>
      <c r="EV65" s="14" t="s">
        <v>194</v>
      </c>
      <c r="EW65" s="1">
        <v>7</v>
      </c>
      <c r="EX65" s="1">
        <v>12.2</v>
      </c>
      <c r="EY65" s="1">
        <v>9.9</v>
      </c>
      <c r="EZ65" s="1">
        <v>6.6</v>
      </c>
      <c r="FA65" s="1">
        <v>2.8</v>
      </c>
      <c r="FB65" s="1">
        <v>1.4</v>
      </c>
      <c r="FC65" s="1">
        <v>1.9</v>
      </c>
      <c r="FD65" s="1">
        <v>1.1</v>
      </c>
      <c r="FE65" s="1">
        <v>0.5</v>
      </c>
      <c r="FF65" s="1">
        <v>0.4</v>
      </c>
      <c r="FG65" s="1">
        <v>0.4</v>
      </c>
      <c r="FH65" s="1">
        <v>0</v>
      </c>
      <c r="FI65" s="1">
        <v>0</v>
      </c>
      <c r="FJ65" s="1">
        <v>0</v>
      </c>
      <c r="FK65" s="1">
        <v>0</v>
      </c>
      <c r="FL65" s="1">
        <v>0</v>
      </c>
      <c r="FM65" s="1">
        <v>0</v>
      </c>
      <c r="FN65" s="1">
        <v>0</v>
      </c>
      <c r="FO65" s="1">
        <v>0.1</v>
      </c>
      <c r="FP65" s="1">
        <v>0</v>
      </c>
      <c r="FQ65" s="1">
        <v>0</v>
      </c>
    </row>
    <row r="66" ht="14.5" spans="1:173">
      <c r="A66" s="1"/>
      <c r="B66" s="14" t="s">
        <v>195</v>
      </c>
      <c r="C66" s="1">
        <v>2.6</v>
      </c>
      <c r="D66" s="1">
        <v>0.2</v>
      </c>
      <c r="E66" s="1">
        <v>0.2</v>
      </c>
      <c r="F66" s="1">
        <v>0.4</v>
      </c>
      <c r="G66" s="1">
        <v>0.6</v>
      </c>
      <c r="H66" s="1">
        <v>0.4</v>
      </c>
      <c r="I66" s="1">
        <v>0.3</v>
      </c>
      <c r="J66" s="1">
        <v>0.3</v>
      </c>
      <c r="K66" s="1">
        <v>0.3</v>
      </c>
      <c r="L66" s="1">
        <v>0.3</v>
      </c>
      <c r="M66" s="1">
        <v>0.1</v>
      </c>
      <c r="N66" s="1">
        <v>0</v>
      </c>
      <c r="O66" s="1">
        <v>0</v>
      </c>
      <c r="P66" s="1">
        <v>0</v>
      </c>
      <c r="Q66" s="1">
        <v>0</v>
      </c>
      <c r="R66" s="1">
        <v>0.1</v>
      </c>
      <c r="S66" s="1">
        <v>0.1</v>
      </c>
      <c r="T66" s="1">
        <v>0</v>
      </c>
      <c r="U66" s="1">
        <v>0</v>
      </c>
      <c r="V66" s="1">
        <v>0</v>
      </c>
      <c r="W66" s="1">
        <v>0</v>
      </c>
      <c r="Z66" s="1"/>
      <c r="AA66" s="14" t="s">
        <v>195</v>
      </c>
      <c r="AB66" s="1">
        <v>0.3</v>
      </c>
      <c r="AC66" s="1">
        <v>0.2</v>
      </c>
      <c r="AD66" s="1">
        <v>0.2</v>
      </c>
      <c r="AE66" s="1">
        <v>0.2</v>
      </c>
      <c r="AF66" s="1">
        <v>0.2</v>
      </c>
      <c r="AG66" s="1">
        <v>0.1</v>
      </c>
      <c r="AH66" s="1">
        <v>0.1</v>
      </c>
      <c r="AI66" s="1">
        <v>0.1</v>
      </c>
      <c r="AJ66" s="1">
        <v>0.1</v>
      </c>
      <c r="AK66" s="1">
        <v>0</v>
      </c>
      <c r="AL66" s="1">
        <v>0</v>
      </c>
      <c r="AM66" s="1">
        <v>0</v>
      </c>
      <c r="AN66" s="1">
        <v>0</v>
      </c>
      <c r="AO66" s="1">
        <v>0</v>
      </c>
      <c r="AP66" s="1">
        <v>0</v>
      </c>
      <c r="AQ66" s="1">
        <v>0.4</v>
      </c>
      <c r="AR66" s="1">
        <v>0.4</v>
      </c>
      <c r="AS66" s="1">
        <v>0.4</v>
      </c>
      <c r="AT66" s="1">
        <v>0.4</v>
      </c>
      <c r="AU66" s="1">
        <v>0.4</v>
      </c>
      <c r="AV66" s="1">
        <v>0.4</v>
      </c>
      <c r="AY66" s="1"/>
      <c r="AZ66" s="14" t="s">
        <v>195</v>
      </c>
      <c r="BA66" s="1">
        <v>0</v>
      </c>
      <c r="BB66" s="1">
        <v>0</v>
      </c>
      <c r="BC66" s="1">
        <v>0</v>
      </c>
      <c r="BD66" s="1">
        <v>0</v>
      </c>
      <c r="BE66" s="1">
        <v>0.1</v>
      </c>
      <c r="BF66" s="1">
        <v>0.1</v>
      </c>
      <c r="BG66" s="1">
        <v>0</v>
      </c>
      <c r="BH66" s="1">
        <v>0</v>
      </c>
      <c r="BI66" s="1">
        <v>0</v>
      </c>
      <c r="BJ66" s="1">
        <v>0</v>
      </c>
      <c r="BK66" s="1">
        <v>0</v>
      </c>
      <c r="BL66" s="1">
        <v>0</v>
      </c>
      <c r="BM66" s="1">
        <v>0</v>
      </c>
      <c r="BN66" s="1">
        <v>0</v>
      </c>
      <c r="BO66" s="1">
        <v>0</v>
      </c>
      <c r="BP66" s="1">
        <v>0.9</v>
      </c>
      <c r="BQ66" s="1">
        <v>0.9</v>
      </c>
      <c r="BR66" s="1">
        <v>0.9</v>
      </c>
      <c r="BS66" s="1">
        <v>0.9</v>
      </c>
      <c r="BT66" s="1">
        <v>0.9</v>
      </c>
      <c r="BU66" s="1">
        <v>0.7</v>
      </c>
      <c r="BX66" s="1"/>
      <c r="BY66" s="14" t="s">
        <v>195</v>
      </c>
      <c r="BZ66" s="1">
        <v>0.1</v>
      </c>
      <c r="CA66" s="1">
        <v>0.2</v>
      </c>
      <c r="CB66" s="1">
        <v>0.3</v>
      </c>
      <c r="CC66" s="1">
        <v>0.3</v>
      </c>
      <c r="CD66" s="1">
        <v>0.2</v>
      </c>
      <c r="CE66" s="1">
        <v>0.2</v>
      </c>
      <c r="CF66" s="1">
        <v>0.1</v>
      </c>
      <c r="CG66" s="1">
        <v>0.1</v>
      </c>
      <c r="CH66" s="1">
        <v>0</v>
      </c>
      <c r="CI66" s="1">
        <v>0</v>
      </c>
      <c r="CJ66" s="1">
        <v>0</v>
      </c>
      <c r="CK66" s="1">
        <v>0</v>
      </c>
      <c r="CL66" s="1">
        <v>0</v>
      </c>
      <c r="CM66" s="1">
        <v>0</v>
      </c>
      <c r="CN66" s="1">
        <v>0</v>
      </c>
      <c r="CO66" s="1">
        <v>0</v>
      </c>
      <c r="CP66" s="1">
        <v>0</v>
      </c>
      <c r="CQ66" s="1">
        <v>0</v>
      </c>
      <c r="CR66" s="1">
        <v>0</v>
      </c>
      <c r="CS66" s="1">
        <v>0</v>
      </c>
      <c r="CT66" s="1">
        <v>0</v>
      </c>
      <c r="CW66" s="1"/>
      <c r="CX66" s="14" t="s">
        <v>195</v>
      </c>
      <c r="CY66" s="1">
        <v>0.1</v>
      </c>
      <c r="CZ66" s="1">
        <v>0.2</v>
      </c>
      <c r="DA66" s="1">
        <v>0.2</v>
      </c>
      <c r="DB66" s="1">
        <v>0.2</v>
      </c>
      <c r="DC66" s="1">
        <v>0.2</v>
      </c>
      <c r="DD66" s="1">
        <v>0.2</v>
      </c>
      <c r="DE66" s="1">
        <v>0.1</v>
      </c>
      <c r="DF66" s="1">
        <v>0.1</v>
      </c>
      <c r="DG66" s="1">
        <v>0</v>
      </c>
      <c r="DH66" s="1">
        <v>0.1</v>
      </c>
      <c r="DI66" s="1">
        <v>0.1</v>
      </c>
      <c r="DJ66" s="1">
        <v>0</v>
      </c>
      <c r="DK66" s="1">
        <v>0.1</v>
      </c>
      <c r="DL66" s="1">
        <v>0</v>
      </c>
      <c r="DM66" s="1">
        <v>0</v>
      </c>
      <c r="DN66" s="1">
        <v>0</v>
      </c>
      <c r="DO66" s="1">
        <v>0</v>
      </c>
      <c r="DP66" s="1">
        <v>0</v>
      </c>
      <c r="DQ66" s="1">
        <v>0</v>
      </c>
      <c r="DR66" s="1">
        <v>0</v>
      </c>
      <c r="DS66" s="1">
        <v>0</v>
      </c>
      <c r="DV66" s="1"/>
      <c r="DW66" s="14" t="s">
        <v>195</v>
      </c>
      <c r="DX66" s="1">
        <v>0.1</v>
      </c>
      <c r="DY66" s="1">
        <v>0.1</v>
      </c>
      <c r="DZ66" s="1">
        <v>0.1</v>
      </c>
      <c r="EA66" s="1">
        <v>0</v>
      </c>
      <c r="EB66" s="1">
        <v>0</v>
      </c>
      <c r="EC66" s="1">
        <v>0</v>
      </c>
      <c r="ED66" s="1">
        <v>0</v>
      </c>
      <c r="EE66" s="1">
        <v>0</v>
      </c>
      <c r="EF66" s="1">
        <v>0</v>
      </c>
      <c r="EG66" s="1">
        <v>0</v>
      </c>
      <c r="EH66" s="1">
        <v>0</v>
      </c>
      <c r="EI66" s="1">
        <v>0</v>
      </c>
      <c r="EJ66" s="1">
        <v>0</v>
      </c>
      <c r="EK66" s="1">
        <v>0</v>
      </c>
      <c r="EL66" s="1">
        <v>0</v>
      </c>
      <c r="EM66" s="1">
        <v>0</v>
      </c>
      <c r="EN66" s="1">
        <v>0</v>
      </c>
      <c r="EO66" s="1">
        <v>0</v>
      </c>
      <c r="EP66" s="1">
        <v>0</v>
      </c>
      <c r="EQ66" s="1">
        <v>0</v>
      </c>
      <c r="ER66" s="1">
        <v>0</v>
      </c>
      <c r="EU66" s="1"/>
      <c r="EV66" s="14" t="s">
        <v>195</v>
      </c>
      <c r="EW66" s="1">
        <v>1.4</v>
      </c>
      <c r="EX66" s="1">
        <v>1</v>
      </c>
      <c r="EY66" s="1">
        <v>1.1</v>
      </c>
      <c r="EZ66" s="1">
        <v>0.7</v>
      </c>
      <c r="FA66" s="1">
        <v>0.5</v>
      </c>
      <c r="FB66" s="1">
        <v>0.3</v>
      </c>
      <c r="FC66" s="1">
        <v>0.1</v>
      </c>
      <c r="FD66" s="1">
        <v>0.1</v>
      </c>
      <c r="FE66" s="1">
        <v>0</v>
      </c>
      <c r="FF66" s="1">
        <v>0</v>
      </c>
      <c r="FG66" s="1">
        <v>0</v>
      </c>
      <c r="FH66" s="1">
        <v>0</v>
      </c>
      <c r="FI66" s="1">
        <v>0</v>
      </c>
      <c r="FJ66" s="1">
        <v>0</v>
      </c>
      <c r="FK66" s="1">
        <v>0</v>
      </c>
      <c r="FL66" s="1">
        <v>0</v>
      </c>
      <c r="FM66" s="1">
        <v>0</v>
      </c>
      <c r="FN66" s="1">
        <v>0</v>
      </c>
      <c r="FO66" s="1">
        <v>0</v>
      </c>
      <c r="FP66" s="1">
        <v>0</v>
      </c>
      <c r="FQ66" s="1">
        <v>0</v>
      </c>
    </row>
    <row r="67" ht="14.5" spans="1:173">
      <c r="A67" s="1"/>
      <c r="B67" s="14" t="s">
        <v>196</v>
      </c>
      <c r="C67" s="1">
        <v>4.4</v>
      </c>
      <c r="D67" s="1">
        <v>5.6</v>
      </c>
      <c r="E67" s="1">
        <v>4.7</v>
      </c>
      <c r="F67" s="1">
        <v>7.1</v>
      </c>
      <c r="G67" s="1">
        <v>6.4</v>
      </c>
      <c r="H67" s="1">
        <v>7.8</v>
      </c>
      <c r="I67" s="1">
        <v>4.3</v>
      </c>
      <c r="J67" s="1">
        <v>5.6</v>
      </c>
      <c r="K67" s="1">
        <v>4.1</v>
      </c>
      <c r="L67" s="1">
        <v>13.4</v>
      </c>
      <c r="M67" s="1">
        <v>16.8</v>
      </c>
      <c r="N67" s="1">
        <v>15</v>
      </c>
      <c r="O67" s="1">
        <v>14</v>
      </c>
      <c r="P67" s="1">
        <v>8.8</v>
      </c>
      <c r="Q67" s="1">
        <v>12.7</v>
      </c>
      <c r="R67" s="1">
        <v>0</v>
      </c>
      <c r="S67" s="1">
        <v>0</v>
      </c>
      <c r="T67" s="1">
        <v>0</v>
      </c>
      <c r="U67" s="1">
        <v>0</v>
      </c>
      <c r="V67" s="1">
        <v>0</v>
      </c>
      <c r="W67" s="1">
        <v>0</v>
      </c>
      <c r="Z67" s="1"/>
      <c r="AA67" s="14" t="s">
        <v>196</v>
      </c>
      <c r="AB67" s="1">
        <v>0.2</v>
      </c>
      <c r="AC67" s="1">
        <v>0.3</v>
      </c>
      <c r="AD67" s="1">
        <v>0.1</v>
      </c>
      <c r="AE67" s="1">
        <v>0.1</v>
      </c>
      <c r="AF67" s="1">
        <v>0</v>
      </c>
      <c r="AG67" s="1">
        <v>0.1</v>
      </c>
      <c r="AH67" s="1">
        <v>0.1</v>
      </c>
      <c r="AI67" s="1">
        <v>0.3</v>
      </c>
      <c r="AJ67" s="1">
        <v>0.3</v>
      </c>
      <c r="AK67" s="1">
        <v>1.4</v>
      </c>
      <c r="AL67" s="1">
        <v>0.6</v>
      </c>
      <c r="AM67" s="1">
        <v>0.4</v>
      </c>
      <c r="AN67" s="1">
        <v>0.3</v>
      </c>
      <c r="AO67" s="1">
        <v>0.6</v>
      </c>
      <c r="AP67" s="1">
        <v>0.6</v>
      </c>
      <c r="AQ67" s="1">
        <v>0.9</v>
      </c>
      <c r="AR67" s="1">
        <v>0.7</v>
      </c>
      <c r="AS67" s="1">
        <v>0.5</v>
      </c>
      <c r="AT67" s="1">
        <v>0</v>
      </c>
      <c r="AU67" s="1">
        <v>0</v>
      </c>
      <c r="AV67" s="1">
        <v>0.3</v>
      </c>
      <c r="AY67" s="1"/>
      <c r="AZ67" s="14" t="s">
        <v>196</v>
      </c>
      <c r="BA67" s="1">
        <v>1.4</v>
      </c>
      <c r="BB67" s="1">
        <v>3.7</v>
      </c>
      <c r="BC67" s="1">
        <v>3</v>
      </c>
      <c r="BD67" s="1">
        <v>6.8</v>
      </c>
      <c r="BE67" s="1">
        <v>7.6</v>
      </c>
      <c r="BF67" s="1">
        <v>7</v>
      </c>
      <c r="BG67" s="1">
        <v>5.1</v>
      </c>
      <c r="BH67" s="1">
        <v>10.6</v>
      </c>
      <c r="BI67" s="1">
        <v>8.4</v>
      </c>
      <c r="BJ67" s="1">
        <v>6.5</v>
      </c>
      <c r="BK67" s="1">
        <v>3.6</v>
      </c>
      <c r="BL67" s="1">
        <v>7.1</v>
      </c>
      <c r="BM67" s="1">
        <v>5.8</v>
      </c>
      <c r="BN67" s="1">
        <v>4.4</v>
      </c>
      <c r="BO67" s="1">
        <v>2.2</v>
      </c>
      <c r="BP67" s="1">
        <v>0.2</v>
      </c>
      <c r="BQ67" s="1">
        <v>0</v>
      </c>
      <c r="BR67" s="1">
        <v>0</v>
      </c>
      <c r="BS67" s="1">
        <v>0</v>
      </c>
      <c r="BT67" s="1">
        <v>0</v>
      </c>
      <c r="BU67" s="1">
        <v>0</v>
      </c>
      <c r="BX67" s="1"/>
      <c r="BY67" s="14" t="s">
        <v>196</v>
      </c>
      <c r="BZ67" s="1">
        <v>0</v>
      </c>
      <c r="CA67" s="1">
        <v>0</v>
      </c>
      <c r="CB67" s="1">
        <v>0</v>
      </c>
      <c r="CC67" s="1">
        <v>0</v>
      </c>
      <c r="CD67" s="1">
        <v>0</v>
      </c>
      <c r="CE67" s="1">
        <v>0</v>
      </c>
      <c r="CF67" s="1">
        <v>0</v>
      </c>
      <c r="CG67" s="1">
        <v>0</v>
      </c>
      <c r="CH67" s="1">
        <v>0</v>
      </c>
      <c r="CI67" s="1">
        <v>4.5</v>
      </c>
      <c r="CJ67" s="1">
        <v>3.7</v>
      </c>
      <c r="CK67" s="1">
        <v>0</v>
      </c>
      <c r="CL67" s="1">
        <v>0</v>
      </c>
      <c r="CM67" s="1">
        <v>0</v>
      </c>
      <c r="CN67" s="1">
        <v>0</v>
      </c>
      <c r="CO67" s="1">
        <v>0</v>
      </c>
      <c r="CP67" s="1">
        <v>0</v>
      </c>
      <c r="CQ67" s="1">
        <v>0</v>
      </c>
      <c r="CR67" s="1">
        <v>0</v>
      </c>
      <c r="CS67" s="1">
        <v>0</v>
      </c>
      <c r="CT67" s="1">
        <v>0</v>
      </c>
      <c r="CW67" s="1"/>
      <c r="CX67" s="14" t="s">
        <v>196</v>
      </c>
      <c r="CY67" s="1">
        <v>0</v>
      </c>
      <c r="CZ67" s="1">
        <v>0</v>
      </c>
      <c r="DA67" s="1">
        <v>0.1</v>
      </c>
      <c r="DB67" s="1">
        <v>0.2</v>
      </c>
      <c r="DC67" s="1">
        <v>0</v>
      </c>
      <c r="DD67" s="1">
        <v>0</v>
      </c>
      <c r="DE67" s="1">
        <v>0</v>
      </c>
      <c r="DF67" s="1">
        <v>0</v>
      </c>
      <c r="DG67" s="1">
        <v>0</v>
      </c>
      <c r="DH67" s="1">
        <v>0</v>
      </c>
      <c r="DI67" s="1">
        <v>0</v>
      </c>
      <c r="DJ67" s="1">
        <v>0</v>
      </c>
      <c r="DK67" s="1">
        <v>0</v>
      </c>
      <c r="DL67" s="1">
        <v>0</v>
      </c>
      <c r="DM67" s="1">
        <v>0</v>
      </c>
      <c r="DN67" s="1">
        <v>0</v>
      </c>
      <c r="DO67" s="1">
        <v>0</v>
      </c>
      <c r="DP67" s="1">
        <v>0</v>
      </c>
      <c r="DQ67" s="1">
        <v>0</v>
      </c>
      <c r="DR67" s="1">
        <v>0</v>
      </c>
      <c r="DS67" s="1">
        <v>0</v>
      </c>
      <c r="DV67" s="1"/>
      <c r="DW67" s="14" t="s">
        <v>196</v>
      </c>
      <c r="DX67" s="1">
        <v>0</v>
      </c>
      <c r="DY67" s="1">
        <v>0</v>
      </c>
      <c r="DZ67" s="1">
        <v>0</v>
      </c>
      <c r="EA67" s="1">
        <v>0</v>
      </c>
      <c r="EB67" s="1">
        <v>0.1</v>
      </c>
      <c r="EC67" s="1">
        <v>0.1</v>
      </c>
      <c r="ED67" s="1">
        <v>0.1</v>
      </c>
      <c r="EE67" s="1">
        <v>0.1</v>
      </c>
      <c r="EF67" s="1">
        <v>0.1</v>
      </c>
      <c r="EG67" s="1">
        <v>0</v>
      </c>
      <c r="EH67" s="1">
        <v>0</v>
      </c>
      <c r="EI67" s="1">
        <v>0</v>
      </c>
      <c r="EJ67" s="1">
        <v>0</v>
      </c>
      <c r="EK67" s="1">
        <v>0</v>
      </c>
      <c r="EL67" s="1">
        <v>0</v>
      </c>
      <c r="EM67" s="1">
        <v>0</v>
      </c>
      <c r="EN67" s="1">
        <v>0</v>
      </c>
      <c r="EO67" s="1">
        <v>0</v>
      </c>
      <c r="EP67" s="1">
        <v>0</v>
      </c>
      <c r="EQ67" s="1">
        <v>0</v>
      </c>
      <c r="ER67" s="1">
        <v>0</v>
      </c>
      <c r="EU67" s="1"/>
      <c r="EV67" s="14" t="s">
        <v>196</v>
      </c>
      <c r="EW67" s="1">
        <v>0.4</v>
      </c>
      <c r="EX67" s="1">
        <v>0.5</v>
      </c>
      <c r="EY67" s="1">
        <v>0.5</v>
      </c>
      <c r="EZ67" s="1">
        <v>0</v>
      </c>
      <c r="FA67" s="1">
        <v>0</v>
      </c>
      <c r="FB67" s="1">
        <v>0</v>
      </c>
      <c r="FC67" s="1">
        <v>0</v>
      </c>
      <c r="FD67" s="1">
        <v>0</v>
      </c>
      <c r="FE67" s="1">
        <v>0</v>
      </c>
      <c r="FF67" s="1">
        <v>0</v>
      </c>
      <c r="FG67" s="1">
        <v>0</v>
      </c>
      <c r="FH67" s="1">
        <v>0</v>
      </c>
      <c r="FI67" s="1">
        <v>0</v>
      </c>
      <c r="FJ67" s="1">
        <v>0</v>
      </c>
      <c r="FK67" s="1">
        <v>0</v>
      </c>
      <c r="FL67" s="1">
        <v>0</v>
      </c>
      <c r="FM67" s="1">
        <v>0</v>
      </c>
      <c r="FN67" s="1">
        <v>0</v>
      </c>
      <c r="FO67" s="1">
        <v>0</v>
      </c>
      <c r="FP67" s="1">
        <v>0</v>
      </c>
      <c r="FQ67" s="1">
        <v>0.8</v>
      </c>
    </row>
    <row r="68" ht="14.5" spans="1:173">
      <c r="A68" s="1"/>
      <c r="B68" s="14" t="s">
        <v>197</v>
      </c>
      <c r="C68" s="1">
        <v>1</v>
      </c>
      <c r="D68" s="1">
        <v>1</v>
      </c>
      <c r="E68" s="1">
        <v>1.4</v>
      </c>
      <c r="F68" s="1">
        <v>1.5</v>
      </c>
      <c r="G68" s="1">
        <v>1.2</v>
      </c>
      <c r="H68" s="1">
        <v>1.4</v>
      </c>
      <c r="I68" s="1">
        <v>1.7</v>
      </c>
      <c r="J68" s="1">
        <v>1.5</v>
      </c>
      <c r="K68" s="1">
        <v>1.8</v>
      </c>
      <c r="L68" s="1">
        <v>1.7</v>
      </c>
      <c r="M68" s="1">
        <v>1.1</v>
      </c>
      <c r="N68" s="1">
        <v>0.9</v>
      </c>
      <c r="O68" s="1">
        <v>0.9</v>
      </c>
      <c r="P68" s="1">
        <v>1</v>
      </c>
      <c r="Q68" s="1">
        <v>0.9</v>
      </c>
      <c r="R68" s="1">
        <v>1.9</v>
      </c>
      <c r="S68" s="1">
        <v>1.4</v>
      </c>
      <c r="T68" s="1">
        <v>1.3</v>
      </c>
      <c r="U68" s="1">
        <v>0.6</v>
      </c>
      <c r="V68" s="1">
        <v>1</v>
      </c>
      <c r="W68" s="1">
        <v>0.7</v>
      </c>
      <c r="Z68" s="1"/>
      <c r="AA68" s="14" t="s">
        <v>197</v>
      </c>
      <c r="AB68" s="1">
        <v>15.5</v>
      </c>
      <c r="AC68" s="1">
        <v>14.6</v>
      </c>
      <c r="AD68" s="1">
        <v>15.6</v>
      </c>
      <c r="AE68" s="1">
        <v>10.1</v>
      </c>
      <c r="AF68" s="1">
        <v>12.3</v>
      </c>
      <c r="AG68" s="1">
        <v>15.7</v>
      </c>
      <c r="AH68" s="1">
        <v>12.6</v>
      </c>
      <c r="AI68" s="1">
        <v>14.5</v>
      </c>
      <c r="AJ68" s="1">
        <v>12</v>
      </c>
      <c r="AK68" s="1">
        <v>12.1</v>
      </c>
      <c r="AL68" s="1">
        <v>13</v>
      </c>
      <c r="AM68" s="1">
        <v>11.7</v>
      </c>
      <c r="AN68" s="1">
        <v>15</v>
      </c>
      <c r="AO68" s="1">
        <v>14.6</v>
      </c>
      <c r="AP68" s="1">
        <v>14.9</v>
      </c>
      <c r="AQ68" s="1">
        <v>16.3</v>
      </c>
      <c r="AR68" s="1">
        <v>16.8</v>
      </c>
      <c r="AS68" s="1">
        <v>15.3</v>
      </c>
      <c r="AT68" s="1">
        <v>16</v>
      </c>
      <c r="AU68" s="1">
        <v>16.7</v>
      </c>
      <c r="AV68" s="1">
        <v>13.3</v>
      </c>
      <c r="AY68" s="1"/>
      <c r="AZ68" s="14" t="s">
        <v>197</v>
      </c>
      <c r="BA68" s="1">
        <v>3.3</v>
      </c>
      <c r="BB68" s="1">
        <v>4.1</v>
      </c>
      <c r="BC68" s="1">
        <v>3.3</v>
      </c>
      <c r="BD68" s="1">
        <v>3.4</v>
      </c>
      <c r="BE68" s="1">
        <v>4.1</v>
      </c>
      <c r="BF68" s="1">
        <v>5.7</v>
      </c>
      <c r="BG68" s="1">
        <v>6.3</v>
      </c>
      <c r="BH68" s="1">
        <v>7.6</v>
      </c>
      <c r="BI68" s="1">
        <v>8.2</v>
      </c>
      <c r="BJ68" s="1">
        <v>8.8</v>
      </c>
      <c r="BK68" s="1">
        <v>6.7</v>
      </c>
      <c r="BL68" s="1">
        <v>7.5</v>
      </c>
      <c r="BM68" s="1">
        <v>9.4</v>
      </c>
      <c r="BN68" s="1">
        <v>6.3</v>
      </c>
      <c r="BO68" s="1">
        <v>6.4</v>
      </c>
      <c r="BP68" s="1">
        <v>6.1</v>
      </c>
      <c r="BQ68" s="1">
        <v>8.3</v>
      </c>
      <c r="BR68" s="1">
        <v>8.3</v>
      </c>
      <c r="BS68" s="1">
        <v>5.9</v>
      </c>
      <c r="BT68" s="1">
        <v>6</v>
      </c>
      <c r="BU68" s="1">
        <v>6.5</v>
      </c>
      <c r="BX68" s="1"/>
      <c r="BY68" s="14" t="s">
        <v>197</v>
      </c>
      <c r="BZ68" s="1">
        <v>3.2</v>
      </c>
      <c r="CA68" s="1">
        <v>2.1</v>
      </c>
      <c r="CB68" s="1">
        <v>3.8</v>
      </c>
      <c r="CC68" s="1">
        <v>3.9</v>
      </c>
      <c r="CD68" s="1">
        <v>3.3</v>
      </c>
      <c r="CE68" s="1">
        <v>2.5</v>
      </c>
      <c r="CF68" s="1">
        <v>2.8</v>
      </c>
      <c r="CG68" s="1">
        <v>2.9</v>
      </c>
      <c r="CH68" s="1">
        <v>3.2</v>
      </c>
      <c r="CI68" s="1">
        <v>3.8</v>
      </c>
      <c r="CJ68" s="1">
        <v>2.6</v>
      </c>
      <c r="CK68" s="1">
        <v>2.3</v>
      </c>
      <c r="CL68" s="1">
        <v>2.5</v>
      </c>
      <c r="CM68" s="1">
        <v>2.8</v>
      </c>
      <c r="CN68" s="1">
        <v>2.1</v>
      </c>
      <c r="CO68" s="1">
        <v>1.9</v>
      </c>
      <c r="CP68" s="1">
        <v>1.5</v>
      </c>
      <c r="CQ68" s="1">
        <v>2.2</v>
      </c>
      <c r="CR68" s="1">
        <v>2.6</v>
      </c>
      <c r="CS68" s="1">
        <v>2.9</v>
      </c>
      <c r="CT68" s="1">
        <v>3.2</v>
      </c>
      <c r="CW68" s="1"/>
      <c r="CX68" s="14" t="s">
        <v>197</v>
      </c>
      <c r="CY68" s="1">
        <v>0.1</v>
      </c>
      <c r="CZ68" s="1">
        <v>0.7</v>
      </c>
      <c r="DA68" s="1">
        <v>0.3</v>
      </c>
      <c r="DB68" s="1">
        <v>0.2</v>
      </c>
      <c r="DC68" s="1">
        <v>0.2</v>
      </c>
      <c r="DD68" s="1">
        <v>0.1</v>
      </c>
      <c r="DE68" s="1">
        <v>0.1</v>
      </c>
      <c r="DF68" s="1">
        <v>0.1</v>
      </c>
      <c r="DG68" s="1">
        <v>0.1</v>
      </c>
      <c r="DH68" s="1">
        <v>0.1</v>
      </c>
      <c r="DI68" s="1">
        <v>0.1</v>
      </c>
      <c r="DJ68" s="1">
        <v>0.1</v>
      </c>
      <c r="DK68" s="1">
        <v>0.2</v>
      </c>
      <c r="DL68" s="1">
        <v>0.1</v>
      </c>
      <c r="DM68" s="1">
        <v>0.1</v>
      </c>
      <c r="DN68" s="1">
        <v>0.1</v>
      </c>
      <c r="DO68" s="1">
        <v>0.1</v>
      </c>
      <c r="DP68" s="1">
        <v>0.1</v>
      </c>
      <c r="DQ68" s="1">
        <v>0.1</v>
      </c>
      <c r="DR68" s="1">
        <v>0.1</v>
      </c>
      <c r="DS68" s="1">
        <v>0.1</v>
      </c>
      <c r="DV68" s="1"/>
      <c r="DW68" s="14" t="s">
        <v>197</v>
      </c>
      <c r="DX68" s="1">
        <v>0.4</v>
      </c>
      <c r="DY68" s="1">
        <v>0.5</v>
      </c>
      <c r="DZ68" s="1">
        <v>0.7</v>
      </c>
      <c r="EA68" s="1">
        <v>0.5</v>
      </c>
      <c r="EB68" s="1">
        <v>0.6</v>
      </c>
      <c r="EC68" s="1">
        <v>0.4</v>
      </c>
      <c r="ED68" s="1">
        <v>0.4</v>
      </c>
      <c r="EE68" s="1">
        <v>0.5</v>
      </c>
      <c r="EF68" s="1">
        <v>0.5</v>
      </c>
      <c r="EG68" s="1">
        <v>0.6</v>
      </c>
      <c r="EH68" s="1">
        <v>0.6</v>
      </c>
      <c r="EI68" s="1">
        <v>0.6</v>
      </c>
      <c r="EJ68" s="1">
        <v>0.8</v>
      </c>
      <c r="EK68" s="1">
        <v>0.7</v>
      </c>
      <c r="EL68" s="1">
        <v>0.5</v>
      </c>
      <c r="EM68" s="1">
        <v>0.5</v>
      </c>
      <c r="EN68" s="1">
        <v>0.4</v>
      </c>
      <c r="EO68" s="1">
        <v>0.7</v>
      </c>
      <c r="EP68" s="1">
        <v>0.9</v>
      </c>
      <c r="EQ68" s="1">
        <v>1.4</v>
      </c>
      <c r="ER68" s="1">
        <v>1.6</v>
      </c>
      <c r="EU68" s="1"/>
      <c r="EV68" s="14" t="s">
        <v>197</v>
      </c>
      <c r="EW68" s="1">
        <v>1.2</v>
      </c>
      <c r="EX68" s="1">
        <v>1.4</v>
      </c>
      <c r="EY68" s="1">
        <v>1</v>
      </c>
      <c r="EZ68" s="1">
        <v>0.9</v>
      </c>
      <c r="FA68" s="1">
        <v>1</v>
      </c>
      <c r="FB68" s="1">
        <v>1.5</v>
      </c>
      <c r="FC68" s="1">
        <v>1</v>
      </c>
      <c r="FD68" s="1">
        <v>1.3</v>
      </c>
      <c r="FE68" s="1">
        <v>1.7</v>
      </c>
      <c r="FF68" s="1">
        <v>1.8</v>
      </c>
      <c r="FG68" s="1">
        <v>1.2</v>
      </c>
      <c r="FH68" s="1">
        <v>1.1</v>
      </c>
      <c r="FI68" s="1">
        <v>1</v>
      </c>
      <c r="FJ68" s="1">
        <v>0.8</v>
      </c>
      <c r="FK68" s="1">
        <v>0.7</v>
      </c>
      <c r="FL68" s="1">
        <v>0.6</v>
      </c>
      <c r="FM68" s="1">
        <v>0.4</v>
      </c>
      <c r="FN68" s="1">
        <v>0.4</v>
      </c>
      <c r="FO68" s="1">
        <v>0.6</v>
      </c>
      <c r="FP68" s="1">
        <v>0.6</v>
      </c>
      <c r="FQ68" s="1">
        <v>0.5</v>
      </c>
    </row>
    <row r="69" ht="14.5" spans="1:173">
      <c r="A69" s="1"/>
      <c r="B69" s="14" t="s">
        <v>198</v>
      </c>
      <c r="C69" s="1">
        <v>0</v>
      </c>
      <c r="D69" s="1">
        <v>0</v>
      </c>
      <c r="E69" s="1">
        <v>0</v>
      </c>
      <c r="F69" s="1">
        <v>0</v>
      </c>
      <c r="G69" s="1">
        <v>0</v>
      </c>
      <c r="H69" s="1">
        <v>0</v>
      </c>
      <c r="I69" s="1">
        <v>0</v>
      </c>
      <c r="J69" s="1">
        <v>0</v>
      </c>
      <c r="K69" s="1">
        <v>0</v>
      </c>
      <c r="L69" s="1">
        <v>0</v>
      </c>
      <c r="M69" s="1">
        <v>0</v>
      </c>
      <c r="N69" s="1">
        <v>0</v>
      </c>
      <c r="O69" s="1">
        <v>0</v>
      </c>
      <c r="P69" s="1">
        <v>0</v>
      </c>
      <c r="Q69" s="1">
        <v>0</v>
      </c>
      <c r="R69" s="1">
        <v>0</v>
      </c>
      <c r="S69" s="1">
        <v>0</v>
      </c>
      <c r="T69" s="1">
        <v>0</v>
      </c>
      <c r="U69" s="1">
        <v>0</v>
      </c>
      <c r="V69" s="1">
        <v>0</v>
      </c>
      <c r="W69" s="1">
        <v>0</v>
      </c>
      <c r="Z69" s="1"/>
      <c r="AA69" s="14" t="s">
        <v>198</v>
      </c>
      <c r="AB69" s="1">
        <v>0</v>
      </c>
      <c r="AC69" s="1">
        <v>0</v>
      </c>
      <c r="AD69" s="1">
        <v>0</v>
      </c>
      <c r="AE69" s="1">
        <v>0</v>
      </c>
      <c r="AF69" s="1">
        <v>0</v>
      </c>
      <c r="AG69" s="1">
        <v>0</v>
      </c>
      <c r="AH69" s="1">
        <v>0</v>
      </c>
      <c r="AI69" s="1">
        <v>0</v>
      </c>
      <c r="AJ69" s="1">
        <v>0</v>
      </c>
      <c r="AK69" s="1">
        <v>0</v>
      </c>
      <c r="AL69" s="1">
        <v>0</v>
      </c>
      <c r="AM69" s="1">
        <v>0</v>
      </c>
      <c r="AN69" s="1">
        <v>0</v>
      </c>
      <c r="AO69" s="1">
        <v>0</v>
      </c>
      <c r="AP69" s="1">
        <v>0</v>
      </c>
      <c r="AQ69" s="1">
        <v>0</v>
      </c>
      <c r="AR69" s="1">
        <v>0</v>
      </c>
      <c r="AS69" s="1">
        <v>0</v>
      </c>
      <c r="AT69" s="1">
        <v>0</v>
      </c>
      <c r="AU69" s="1">
        <v>0</v>
      </c>
      <c r="AV69" s="1">
        <v>0</v>
      </c>
      <c r="AY69" s="1"/>
      <c r="AZ69" s="14" t="s">
        <v>198</v>
      </c>
      <c r="BA69" s="1">
        <v>0</v>
      </c>
      <c r="BB69" s="1">
        <v>0</v>
      </c>
      <c r="BC69" s="1">
        <v>0</v>
      </c>
      <c r="BD69" s="1">
        <v>0</v>
      </c>
      <c r="BE69" s="1">
        <v>0</v>
      </c>
      <c r="BF69" s="1">
        <v>0</v>
      </c>
      <c r="BG69" s="1">
        <v>0</v>
      </c>
      <c r="BH69" s="1">
        <v>0</v>
      </c>
      <c r="BI69" s="1">
        <v>0</v>
      </c>
      <c r="BJ69" s="1">
        <v>0</v>
      </c>
      <c r="BK69" s="1">
        <v>0</v>
      </c>
      <c r="BL69" s="1">
        <v>0</v>
      </c>
      <c r="BM69" s="1">
        <v>0</v>
      </c>
      <c r="BN69" s="1">
        <v>0</v>
      </c>
      <c r="BO69" s="1">
        <v>0</v>
      </c>
      <c r="BP69" s="1">
        <v>0</v>
      </c>
      <c r="BQ69" s="1">
        <v>0</v>
      </c>
      <c r="BR69" s="1">
        <v>0</v>
      </c>
      <c r="BS69" s="1">
        <v>0</v>
      </c>
      <c r="BT69" s="1">
        <v>0</v>
      </c>
      <c r="BU69" s="1">
        <v>0</v>
      </c>
      <c r="BX69" s="1"/>
      <c r="BY69" s="14" t="s">
        <v>198</v>
      </c>
      <c r="BZ69" s="1">
        <v>0</v>
      </c>
      <c r="CA69" s="1">
        <v>0</v>
      </c>
      <c r="CB69" s="1">
        <v>0</v>
      </c>
      <c r="CC69" s="1">
        <v>0</v>
      </c>
      <c r="CD69" s="1">
        <v>0</v>
      </c>
      <c r="CE69" s="1">
        <v>0</v>
      </c>
      <c r="CF69" s="1">
        <v>0</v>
      </c>
      <c r="CG69" s="1">
        <v>0</v>
      </c>
      <c r="CH69" s="1">
        <v>0</v>
      </c>
      <c r="CI69" s="1">
        <v>0</v>
      </c>
      <c r="CJ69" s="1">
        <v>0</v>
      </c>
      <c r="CK69" s="1">
        <v>0</v>
      </c>
      <c r="CL69" s="1">
        <v>0</v>
      </c>
      <c r="CM69" s="1">
        <v>0</v>
      </c>
      <c r="CN69" s="1">
        <v>0</v>
      </c>
      <c r="CO69" s="1">
        <v>0</v>
      </c>
      <c r="CP69" s="1">
        <v>0</v>
      </c>
      <c r="CQ69" s="1">
        <v>0</v>
      </c>
      <c r="CR69" s="1">
        <v>0</v>
      </c>
      <c r="CS69" s="1">
        <v>0</v>
      </c>
      <c r="CT69" s="1">
        <v>0</v>
      </c>
      <c r="CW69" s="1"/>
      <c r="CX69" s="14" t="s">
        <v>198</v>
      </c>
      <c r="CY69" s="1">
        <v>0</v>
      </c>
      <c r="CZ69" s="1">
        <v>0</v>
      </c>
      <c r="DA69" s="1">
        <v>0</v>
      </c>
      <c r="DB69" s="1">
        <v>0</v>
      </c>
      <c r="DC69" s="1">
        <v>0</v>
      </c>
      <c r="DD69" s="1">
        <v>0</v>
      </c>
      <c r="DE69" s="1">
        <v>0</v>
      </c>
      <c r="DF69" s="1">
        <v>0</v>
      </c>
      <c r="DG69" s="1">
        <v>0</v>
      </c>
      <c r="DH69" s="1">
        <v>0</v>
      </c>
      <c r="DI69" s="1">
        <v>0</v>
      </c>
      <c r="DJ69" s="1">
        <v>0</v>
      </c>
      <c r="DK69" s="1">
        <v>0</v>
      </c>
      <c r="DL69" s="1">
        <v>0</v>
      </c>
      <c r="DM69" s="1">
        <v>0</v>
      </c>
      <c r="DN69" s="1">
        <v>0</v>
      </c>
      <c r="DO69" s="1">
        <v>0</v>
      </c>
      <c r="DP69" s="1">
        <v>0</v>
      </c>
      <c r="DQ69" s="1">
        <v>0</v>
      </c>
      <c r="DR69" s="1">
        <v>0</v>
      </c>
      <c r="DS69" s="1">
        <v>0</v>
      </c>
      <c r="DV69" s="1"/>
      <c r="DW69" s="14" t="s">
        <v>198</v>
      </c>
      <c r="DX69" s="1">
        <v>0</v>
      </c>
      <c r="DY69" s="1">
        <v>0</v>
      </c>
      <c r="DZ69" s="1">
        <v>0</v>
      </c>
      <c r="EA69" s="1">
        <v>0</v>
      </c>
      <c r="EB69" s="1">
        <v>0</v>
      </c>
      <c r="EC69" s="1">
        <v>0</v>
      </c>
      <c r="ED69" s="1">
        <v>0</v>
      </c>
      <c r="EE69" s="1">
        <v>0</v>
      </c>
      <c r="EF69" s="1">
        <v>0</v>
      </c>
      <c r="EG69" s="1">
        <v>0</v>
      </c>
      <c r="EH69" s="1">
        <v>0</v>
      </c>
      <c r="EI69" s="1">
        <v>0</v>
      </c>
      <c r="EJ69" s="1">
        <v>0</v>
      </c>
      <c r="EK69" s="1">
        <v>0</v>
      </c>
      <c r="EL69" s="1">
        <v>0</v>
      </c>
      <c r="EM69" s="1">
        <v>0</v>
      </c>
      <c r="EN69" s="1">
        <v>0</v>
      </c>
      <c r="EO69" s="1">
        <v>0</v>
      </c>
      <c r="EP69" s="1">
        <v>0</v>
      </c>
      <c r="EQ69" s="1">
        <v>0</v>
      </c>
      <c r="ER69" s="1">
        <v>0</v>
      </c>
      <c r="EU69" s="1"/>
      <c r="EV69" s="14" t="s">
        <v>198</v>
      </c>
      <c r="EW69" s="1">
        <v>0</v>
      </c>
      <c r="EX69" s="1">
        <v>0</v>
      </c>
      <c r="EY69" s="1">
        <v>0</v>
      </c>
      <c r="EZ69" s="1">
        <v>0</v>
      </c>
      <c r="FA69" s="1">
        <v>0</v>
      </c>
      <c r="FB69" s="1">
        <v>0</v>
      </c>
      <c r="FC69" s="1">
        <v>0</v>
      </c>
      <c r="FD69" s="1">
        <v>0</v>
      </c>
      <c r="FE69" s="1">
        <v>0</v>
      </c>
      <c r="FF69" s="1">
        <v>0</v>
      </c>
      <c r="FG69" s="1">
        <v>0</v>
      </c>
      <c r="FH69" s="1">
        <v>0</v>
      </c>
      <c r="FI69" s="1">
        <v>0</v>
      </c>
      <c r="FJ69" s="1">
        <v>0</v>
      </c>
      <c r="FK69" s="1">
        <v>0</v>
      </c>
      <c r="FL69" s="1">
        <v>0</v>
      </c>
      <c r="FM69" s="1">
        <v>0</v>
      </c>
      <c r="FN69" s="1">
        <v>0</v>
      </c>
      <c r="FO69" s="1">
        <v>0</v>
      </c>
      <c r="FP69" s="1">
        <v>0</v>
      </c>
      <c r="FQ69" s="1">
        <v>0</v>
      </c>
    </row>
    <row r="70" ht="14.5" spans="1:173">
      <c r="A70" s="1"/>
      <c r="B70" s="1"/>
      <c r="C70" s="1"/>
      <c r="D70" s="1"/>
      <c r="E70" s="1"/>
      <c r="F70" s="1"/>
      <c r="G70" s="1"/>
      <c r="H70" s="1"/>
      <c r="I70" s="1"/>
      <c r="J70" s="1"/>
      <c r="K70" s="1"/>
      <c r="L70" s="1"/>
      <c r="M70" s="1"/>
      <c r="N70" s="1"/>
      <c r="O70" s="1"/>
      <c r="P70" s="1"/>
      <c r="Q70" s="1"/>
      <c r="R70" s="1"/>
      <c r="S70" s="1"/>
      <c r="T70" s="1"/>
      <c r="U70" s="1"/>
      <c r="V70" s="1"/>
      <c r="W70" s="1"/>
      <c r="Z70" s="1"/>
      <c r="AA70" s="1"/>
      <c r="AB70" s="1"/>
      <c r="AC70" s="1"/>
      <c r="AD70" s="1"/>
      <c r="AE70" s="1"/>
      <c r="AF70" s="1"/>
      <c r="AG70" s="1"/>
      <c r="AH70" s="1"/>
      <c r="AI70" s="1"/>
      <c r="AJ70" s="1"/>
      <c r="AK70" s="1"/>
      <c r="AL70" s="1"/>
      <c r="AM70" s="1"/>
      <c r="AN70" s="1"/>
      <c r="AO70" s="1"/>
      <c r="AP70" s="1"/>
      <c r="AQ70" s="1"/>
      <c r="AR70" s="1"/>
      <c r="AS70" s="1"/>
      <c r="AT70" s="1"/>
      <c r="AU70" s="1"/>
      <c r="AV70" s="1"/>
      <c r="AY70" s="1"/>
      <c r="AZ70" s="1"/>
      <c r="BA70" s="1"/>
      <c r="BB70" s="1"/>
      <c r="BC70" s="1"/>
      <c r="BD70" s="1"/>
      <c r="BE70" s="1"/>
      <c r="BF70" s="1"/>
      <c r="BG70" s="1"/>
      <c r="BH70" s="1"/>
      <c r="BI70" s="1"/>
      <c r="BJ70" s="1"/>
      <c r="BK70" s="1"/>
      <c r="BL70" s="1"/>
      <c r="BM70" s="1"/>
      <c r="BN70" s="1"/>
      <c r="BO70" s="1"/>
      <c r="BP70" s="1"/>
      <c r="BQ70" s="1"/>
      <c r="BR70" s="1"/>
      <c r="BS70" s="1"/>
      <c r="BT70" s="1"/>
      <c r="BU70" s="1"/>
      <c r="BX70" s="1"/>
      <c r="BY70" s="1"/>
      <c r="BZ70" s="1"/>
      <c r="CA70" s="1"/>
      <c r="CB70" s="1"/>
      <c r="CC70" s="1"/>
      <c r="CD70" s="1"/>
      <c r="CE70" s="1"/>
      <c r="CF70" s="1"/>
      <c r="CG70" s="1"/>
      <c r="CH70" s="1"/>
      <c r="CI70" s="1"/>
      <c r="CJ70" s="1"/>
      <c r="CK70" s="1"/>
      <c r="CL70" s="1"/>
      <c r="CM70" s="1"/>
      <c r="CN70" s="1"/>
      <c r="CO70" s="1"/>
      <c r="CP70" s="1"/>
      <c r="CQ70" s="1"/>
      <c r="CR70" s="1"/>
      <c r="CS70" s="1"/>
      <c r="CT70" s="1"/>
      <c r="CW70" s="1"/>
      <c r="CX70" s="1"/>
      <c r="CY70" s="1"/>
      <c r="CZ70" s="1"/>
      <c r="DA70" s="1"/>
      <c r="DB70" s="1"/>
      <c r="DC70" s="1"/>
      <c r="DD70" s="1"/>
      <c r="DE70" s="1"/>
      <c r="DF70" s="1"/>
      <c r="DG70" s="1"/>
      <c r="DH70" s="1"/>
      <c r="DI70" s="1"/>
      <c r="DJ70" s="1"/>
      <c r="DK70" s="1"/>
      <c r="DL70" s="1"/>
      <c r="DM70" s="1"/>
      <c r="DN70" s="1"/>
      <c r="DO70" s="1"/>
      <c r="DP70" s="1"/>
      <c r="DQ70" s="1"/>
      <c r="DR70" s="1"/>
      <c r="DS70" s="1"/>
      <c r="DV70" s="1"/>
      <c r="DW70" s="1"/>
      <c r="DX70" s="1"/>
      <c r="DY70" s="1"/>
      <c r="DZ70" s="1"/>
      <c r="EA70" s="1"/>
      <c r="EB70" s="1"/>
      <c r="EC70" s="1"/>
      <c r="ED70" s="1"/>
      <c r="EE70" s="1"/>
      <c r="EF70" s="1"/>
      <c r="EG70" s="1"/>
      <c r="EH70" s="1"/>
      <c r="EI70" s="1"/>
      <c r="EJ70" s="1"/>
      <c r="EK70" s="1"/>
      <c r="EL70" s="1"/>
      <c r="EM70" s="1"/>
      <c r="EN70" s="1"/>
      <c r="EO70" s="1"/>
      <c r="EP70" s="1"/>
      <c r="EQ70" s="1"/>
      <c r="ER70" s="1"/>
      <c r="EU70" s="1"/>
      <c r="EV70" s="1"/>
      <c r="EW70" s="1"/>
      <c r="EX70" s="1"/>
      <c r="EY70" s="1"/>
      <c r="EZ70" s="1"/>
      <c r="FA70" s="1"/>
      <c r="FB70" s="1"/>
      <c r="FC70" s="1"/>
      <c r="FD70" s="1"/>
      <c r="FE70" s="1"/>
      <c r="FF70" s="1"/>
      <c r="FG70" s="1"/>
      <c r="FH70" s="1"/>
      <c r="FI70" s="1"/>
      <c r="FJ70" s="1"/>
      <c r="FK70" s="1"/>
      <c r="FL70" s="1"/>
      <c r="FM70" s="1"/>
      <c r="FN70" s="1"/>
      <c r="FO70" s="1"/>
      <c r="FP70" s="1"/>
      <c r="FQ70" s="1"/>
    </row>
    <row r="71" ht="13" spans="1:173">
      <c r="A71" s="4"/>
      <c r="B71" s="10" t="s">
        <v>211</v>
      </c>
      <c r="C71" s="4">
        <v>63.2</v>
      </c>
      <c r="D71" s="4">
        <v>61.6</v>
      </c>
      <c r="E71" s="4">
        <v>57.8</v>
      </c>
      <c r="F71" s="4">
        <v>56.9</v>
      </c>
      <c r="G71" s="4">
        <v>58.8</v>
      </c>
      <c r="H71" s="4">
        <v>58.7</v>
      </c>
      <c r="I71" s="4">
        <v>56.3</v>
      </c>
      <c r="J71" s="4">
        <v>57.7</v>
      </c>
      <c r="K71" s="4">
        <v>56.9</v>
      </c>
      <c r="L71" s="4">
        <v>57.5</v>
      </c>
      <c r="M71" s="4">
        <v>61.8</v>
      </c>
      <c r="N71" s="4">
        <v>61.9</v>
      </c>
      <c r="O71" s="4">
        <v>59.5</v>
      </c>
      <c r="P71" s="4">
        <v>56.5</v>
      </c>
      <c r="Q71" s="4">
        <v>49.3</v>
      </c>
      <c r="R71" s="4">
        <v>48.2</v>
      </c>
      <c r="S71" s="4">
        <v>49.5</v>
      </c>
      <c r="T71" s="4">
        <v>50.1</v>
      </c>
      <c r="U71" s="4">
        <v>49.3</v>
      </c>
      <c r="V71" s="4">
        <v>47.6</v>
      </c>
      <c r="W71" s="4">
        <v>49.8</v>
      </c>
      <c r="Z71" s="4"/>
      <c r="AA71" s="10" t="s">
        <v>211</v>
      </c>
      <c r="AB71" s="4">
        <v>46.8</v>
      </c>
      <c r="AC71" s="4">
        <v>48.8</v>
      </c>
      <c r="AD71" s="4">
        <v>50.3</v>
      </c>
      <c r="AE71" s="4">
        <v>52.2</v>
      </c>
      <c r="AF71" s="4">
        <v>51.4</v>
      </c>
      <c r="AG71" s="4">
        <v>54</v>
      </c>
      <c r="AH71" s="4">
        <v>53.9</v>
      </c>
      <c r="AI71" s="4">
        <v>54</v>
      </c>
      <c r="AJ71" s="4">
        <v>54.5</v>
      </c>
      <c r="AK71" s="4">
        <v>53</v>
      </c>
      <c r="AL71" s="4">
        <v>55.2</v>
      </c>
      <c r="AM71" s="4">
        <v>56.5</v>
      </c>
      <c r="AN71" s="4">
        <v>55.1</v>
      </c>
      <c r="AO71" s="4">
        <v>55.4</v>
      </c>
      <c r="AP71" s="4">
        <v>55</v>
      </c>
      <c r="AQ71" s="4">
        <v>54.9</v>
      </c>
      <c r="AR71" s="4">
        <v>54.9</v>
      </c>
      <c r="AS71" s="4">
        <v>55.1</v>
      </c>
      <c r="AT71" s="4">
        <v>53.5</v>
      </c>
      <c r="AU71" s="4">
        <v>53.6</v>
      </c>
      <c r="AV71" s="4">
        <v>53.4</v>
      </c>
      <c r="AY71" s="4"/>
      <c r="AZ71" s="10" t="s">
        <v>211</v>
      </c>
      <c r="BA71" s="4">
        <v>55.3</v>
      </c>
      <c r="BB71" s="4">
        <v>55.5</v>
      </c>
      <c r="BC71" s="4">
        <v>56.3</v>
      </c>
      <c r="BD71" s="4">
        <v>55.4</v>
      </c>
      <c r="BE71" s="4">
        <v>55.3</v>
      </c>
      <c r="BF71" s="4">
        <v>55.2</v>
      </c>
      <c r="BG71" s="4">
        <v>55.5</v>
      </c>
      <c r="BH71" s="4">
        <v>54.2</v>
      </c>
      <c r="BI71" s="4">
        <v>53.2</v>
      </c>
      <c r="BJ71" s="4">
        <v>50.9</v>
      </c>
      <c r="BK71" s="4">
        <v>53.9</v>
      </c>
      <c r="BL71" s="4">
        <v>53.3</v>
      </c>
      <c r="BM71" s="4">
        <v>52.2</v>
      </c>
      <c r="BN71" s="4">
        <v>52.6</v>
      </c>
      <c r="BO71" s="4">
        <v>51.2</v>
      </c>
      <c r="BP71" s="4">
        <v>51.5</v>
      </c>
      <c r="BQ71" s="4">
        <v>52</v>
      </c>
      <c r="BR71" s="4">
        <v>53.2</v>
      </c>
      <c r="BS71" s="4">
        <v>53.2</v>
      </c>
      <c r="BT71" s="4">
        <v>51.6</v>
      </c>
      <c r="BU71" s="4">
        <v>51.3</v>
      </c>
      <c r="BX71" s="4"/>
      <c r="BY71" s="10" t="s">
        <v>211</v>
      </c>
      <c r="BZ71" s="4">
        <v>53.8</v>
      </c>
      <c r="CA71" s="4">
        <v>53.9</v>
      </c>
      <c r="CB71" s="4">
        <v>52.8</v>
      </c>
      <c r="CC71" s="4">
        <v>53.1</v>
      </c>
      <c r="CD71" s="4">
        <v>53.9</v>
      </c>
      <c r="CE71" s="4">
        <v>53.5</v>
      </c>
      <c r="CF71" s="4">
        <v>54.1</v>
      </c>
      <c r="CG71" s="4">
        <v>62.6</v>
      </c>
      <c r="CH71" s="4">
        <v>62.8</v>
      </c>
      <c r="CI71" s="4">
        <v>60.6</v>
      </c>
      <c r="CJ71" s="4">
        <v>61</v>
      </c>
      <c r="CK71" s="4">
        <v>61.2</v>
      </c>
      <c r="CL71" s="4">
        <v>62.1</v>
      </c>
      <c r="CM71" s="4">
        <v>61.4</v>
      </c>
      <c r="CN71" s="4">
        <v>61.5</v>
      </c>
      <c r="CO71" s="4">
        <v>62.2</v>
      </c>
      <c r="CP71" s="4">
        <v>62.1</v>
      </c>
      <c r="CQ71" s="4">
        <v>62.8</v>
      </c>
      <c r="CR71" s="4">
        <v>62.7</v>
      </c>
      <c r="CS71" s="4">
        <v>61.8</v>
      </c>
      <c r="CT71" s="4">
        <v>61.7</v>
      </c>
      <c r="CW71" s="4"/>
      <c r="CX71" s="10" t="s">
        <v>211</v>
      </c>
      <c r="CY71" s="4">
        <v>61.7</v>
      </c>
      <c r="CZ71" s="4">
        <v>60.2</v>
      </c>
      <c r="DA71" s="4">
        <v>59.4</v>
      </c>
      <c r="DB71" s="4">
        <v>58.8</v>
      </c>
      <c r="DC71" s="4">
        <v>59.5</v>
      </c>
      <c r="DD71" s="4">
        <v>60.5</v>
      </c>
      <c r="DE71" s="4">
        <v>60.9</v>
      </c>
      <c r="DF71" s="4">
        <v>61.8</v>
      </c>
      <c r="DG71" s="4">
        <v>61.9</v>
      </c>
      <c r="DH71" s="4">
        <v>61.6</v>
      </c>
      <c r="DI71" s="4">
        <v>63.1</v>
      </c>
      <c r="DJ71" s="4">
        <v>63.3</v>
      </c>
      <c r="DK71" s="4">
        <v>64.1</v>
      </c>
      <c r="DL71" s="4">
        <v>64</v>
      </c>
      <c r="DM71" s="4">
        <v>64.8</v>
      </c>
      <c r="DN71" s="4">
        <v>65.3</v>
      </c>
      <c r="DO71" s="4">
        <v>65.9</v>
      </c>
      <c r="DP71" s="4">
        <v>65.5</v>
      </c>
      <c r="DQ71" s="4">
        <v>65.6</v>
      </c>
      <c r="DR71" s="4">
        <v>65.6</v>
      </c>
      <c r="DS71" s="4">
        <v>65.6</v>
      </c>
      <c r="DV71" s="4"/>
      <c r="DW71" s="10" t="s">
        <v>211</v>
      </c>
      <c r="DX71" s="4">
        <v>61</v>
      </c>
      <c r="DY71" s="4">
        <v>59.9</v>
      </c>
      <c r="DZ71" s="4">
        <v>58.5</v>
      </c>
      <c r="EA71" s="4">
        <v>59.5</v>
      </c>
      <c r="EB71" s="4">
        <v>58.8</v>
      </c>
      <c r="EC71" s="4">
        <v>58.3</v>
      </c>
      <c r="ED71" s="4">
        <v>59.3</v>
      </c>
      <c r="EE71" s="4">
        <v>59.8</v>
      </c>
      <c r="EF71" s="4">
        <v>60.1</v>
      </c>
      <c r="EG71" s="4">
        <v>55.7</v>
      </c>
      <c r="EH71" s="4">
        <v>58.8</v>
      </c>
      <c r="EI71" s="4">
        <v>59.8</v>
      </c>
      <c r="EJ71" s="4">
        <v>60</v>
      </c>
      <c r="EK71" s="4">
        <v>59.3</v>
      </c>
      <c r="EL71" s="4">
        <v>61.9</v>
      </c>
      <c r="EM71" s="4">
        <v>60.2</v>
      </c>
      <c r="EN71" s="4">
        <v>62</v>
      </c>
      <c r="EO71" s="4">
        <v>62</v>
      </c>
      <c r="EP71" s="4">
        <v>61.5</v>
      </c>
      <c r="EQ71" s="4">
        <v>61.1</v>
      </c>
      <c r="ER71" s="4">
        <v>59.5</v>
      </c>
      <c r="EU71" s="4"/>
      <c r="EV71" s="10" t="s">
        <v>211</v>
      </c>
      <c r="EW71" s="4">
        <v>57.9</v>
      </c>
      <c r="EX71" s="4">
        <v>61.1</v>
      </c>
      <c r="EY71" s="4">
        <v>63.9</v>
      </c>
      <c r="EZ71" s="4">
        <v>63.8</v>
      </c>
      <c r="FA71" s="4">
        <v>62.9</v>
      </c>
      <c r="FB71" s="4">
        <v>61.3</v>
      </c>
      <c r="FC71" s="4">
        <v>62.6</v>
      </c>
      <c r="FD71" s="4">
        <v>61.8</v>
      </c>
      <c r="FE71" s="4">
        <v>57.9</v>
      </c>
      <c r="FF71" s="4">
        <v>53.9</v>
      </c>
      <c r="FG71" s="4">
        <v>54.4</v>
      </c>
      <c r="FH71" s="4">
        <v>55</v>
      </c>
      <c r="FI71" s="4">
        <v>53.1</v>
      </c>
      <c r="FJ71" s="4">
        <v>53.2</v>
      </c>
      <c r="FK71" s="4">
        <v>53.6</v>
      </c>
      <c r="FL71" s="4">
        <v>55.3</v>
      </c>
      <c r="FM71" s="4">
        <v>55.6</v>
      </c>
      <c r="FN71" s="4">
        <v>55.3</v>
      </c>
      <c r="FO71" s="4">
        <v>56.3</v>
      </c>
      <c r="FP71" s="4">
        <v>55.8</v>
      </c>
      <c r="FQ71" s="4">
        <v>56.1</v>
      </c>
    </row>
    <row r="72" ht="14.5" spans="1:173">
      <c r="A72" s="1"/>
      <c r="B72" s="1"/>
      <c r="C72" s="1"/>
      <c r="D72" s="1"/>
      <c r="E72" s="1"/>
      <c r="F72" s="1"/>
      <c r="G72" s="1"/>
      <c r="H72" s="1"/>
      <c r="I72" s="1"/>
      <c r="J72" s="1"/>
      <c r="K72" s="1"/>
      <c r="L72" s="1"/>
      <c r="M72" s="1"/>
      <c r="N72" s="1"/>
      <c r="O72" s="1"/>
      <c r="P72" s="1"/>
      <c r="Q72" s="1"/>
      <c r="R72" s="1"/>
      <c r="S72" s="1"/>
      <c r="T72" s="1"/>
      <c r="U72" s="1"/>
      <c r="V72" s="1"/>
      <c r="W72" s="1"/>
      <c r="Z72" s="1"/>
      <c r="AA72" s="1"/>
      <c r="AB72" s="1"/>
      <c r="AC72" s="1"/>
      <c r="AD72" s="1"/>
      <c r="AE72" s="1"/>
      <c r="AF72" s="1"/>
      <c r="AG72" s="1"/>
      <c r="AH72" s="1"/>
      <c r="AI72" s="1"/>
      <c r="AJ72" s="1"/>
      <c r="AK72" s="1"/>
      <c r="AL72" s="1"/>
      <c r="AM72" s="1"/>
      <c r="AN72" s="1"/>
      <c r="AO72" s="1"/>
      <c r="AP72" s="1"/>
      <c r="AQ72" s="1"/>
      <c r="AR72" s="1"/>
      <c r="AS72" s="1"/>
      <c r="AT72" s="1"/>
      <c r="AU72" s="1"/>
      <c r="AV72" s="1"/>
      <c r="AY72" s="1"/>
      <c r="AZ72" s="1"/>
      <c r="BA72" s="1"/>
      <c r="BB72" s="1"/>
      <c r="BC72" s="1"/>
      <c r="BD72" s="1"/>
      <c r="BE72" s="1"/>
      <c r="BF72" s="1"/>
      <c r="BG72" s="1"/>
      <c r="BH72" s="1"/>
      <c r="BI72" s="1"/>
      <c r="BJ72" s="1"/>
      <c r="BK72" s="1"/>
      <c r="BL72" s="1"/>
      <c r="BM72" s="1"/>
      <c r="BN72" s="1"/>
      <c r="BO72" s="1"/>
      <c r="BP72" s="1"/>
      <c r="BQ72" s="1"/>
      <c r="BR72" s="1"/>
      <c r="BS72" s="1"/>
      <c r="BT72" s="1"/>
      <c r="BU72" s="1"/>
      <c r="BX72" s="1"/>
      <c r="BY72" s="1"/>
      <c r="BZ72" s="1"/>
      <c r="CA72" s="1"/>
      <c r="CB72" s="1"/>
      <c r="CC72" s="1"/>
      <c r="CD72" s="1"/>
      <c r="CE72" s="1"/>
      <c r="CF72" s="1"/>
      <c r="CG72" s="1"/>
      <c r="CH72" s="1"/>
      <c r="CI72" s="1"/>
      <c r="CJ72" s="1"/>
      <c r="CK72" s="1"/>
      <c r="CL72" s="1"/>
      <c r="CM72" s="1"/>
      <c r="CN72" s="1"/>
      <c r="CO72" s="1"/>
      <c r="CP72" s="1"/>
      <c r="CQ72" s="1"/>
      <c r="CR72" s="1"/>
      <c r="CS72" s="1"/>
      <c r="CT72" s="1"/>
      <c r="CW72" s="1"/>
      <c r="CX72" s="1"/>
      <c r="CY72" s="1"/>
      <c r="CZ72" s="1"/>
      <c r="DA72" s="1"/>
      <c r="DB72" s="1"/>
      <c r="DC72" s="1"/>
      <c r="DD72" s="1"/>
      <c r="DE72" s="1"/>
      <c r="DF72" s="1"/>
      <c r="DG72" s="1"/>
      <c r="DH72" s="1"/>
      <c r="DI72" s="1"/>
      <c r="DJ72" s="1"/>
      <c r="DK72" s="1"/>
      <c r="DL72" s="1"/>
      <c r="DM72" s="1"/>
      <c r="DN72" s="1"/>
      <c r="DO72" s="1"/>
      <c r="DP72" s="1"/>
      <c r="DQ72" s="1"/>
      <c r="DR72" s="1"/>
      <c r="DS72" s="1"/>
      <c r="DV72" s="1"/>
      <c r="DW72" s="1"/>
      <c r="DX72" s="1"/>
      <c r="DY72" s="1"/>
      <c r="DZ72" s="1"/>
      <c r="EA72" s="1"/>
      <c r="EB72" s="1"/>
      <c r="EC72" s="1"/>
      <c r="ED72" s="1"/>
      <c r="EE72" s="1"/>
      <c r="EF72" s="1"/>
      <c r="EG72" s="1"/>
      <c r="EH72" s="1"/>
      <c r="EI72" s="1"/>
      <c r="EJ72" s="1"/>
      <c r="EK72" s="1"/>
      <c r="EL72" s="1"/>
      <c r="EM72" s="1"/>
      <c r="EN72" s="1"/>
      <c r="EO72" s="1"/>
      <c r="EP72" s="1"/>
      <c r="EQ72" s="1"/>
      <c r="ER72" s="1"/>
      <c r="EU72" s="1"/>
      <c r="EV72" s="1"/>
      <c r="EW72" s="1"/>
      <c r="EX72" s="1"/>
      <c r="EY72" s="1"/>
      <c r="EZ72" s="1"/>
      <c r="FA72" s="1"/>
      <c r="FB72" s="1"/>
      <c r="FC72" s="1"/>
      <c r="FD72" s="1"/>
      <c r="FE72" s="1"/>
      <c r="FF72" s="1"/>
      <c r="FG72" s="1"/>
      <c r="FH72" s="1"/>
      <c r="FI72" s="1"/>
      <c r="FJ72" s="1"/>
      <c r="FK72" s="1"/>
      <c r="FL72" s="1"/>
      <c r="FM72" s="1"/>
      <c r="FN72" s="1"/>
      <c r="FO72" s="1"/>
      <c r="FP72" s="1"/>
      <c r="FQ72" s="1"/>
    </row>
    <row r="73" ht="14.5" spans="1:173">
      <c r="A73" s="25" t="s">
        <v>212</v>
      </c>
      <c r="B73" s="25"/>
      <c r="C73" s="1"/>
      <c r="D73" s="1"/>
      <c r="E73" s="1"/>
      <c r="F73" s="1"/>
      <c r="G73" s="1"/>
      <c r="H73" s="1"/>
      <c r="I73" s="1"/>
      <c r="J73" s="1"/>
      <c r="K73" s="1"/>
      <c r="L73" s="1"/>
      <c r="M73" s="1"/>
      <c r="N73" s="1"/>
      <c r="O73" s="1"/>
      <c r="P73" s="1"/>
      <c r="Q73" s="1"/>
      <c r="R73" s="1"/>
      <c r="S73" s="1"/>
      <c r="T73" s="1"/>
      <c r="U73" s="1"/>
      <c r="V73" s="1"/>
      <c r="W73" s="1"/>
      <c r="Z73" s="25" t="s">
        <v>212</v>
      </c>
      <c r="AA73" s="25"/>
      <c r="AB73" s="1"/>
      <c r="AC73" s="1"/>
      <c r="AD73" s="1"/>
      <c r="AE73" s="1"/>
      <c r="AF73" s="1"/>
      <c r="AG73" s="1"/>
      <c r="AH73" s="1"/>
      <c r="AI73" s="1"/>
      <c r="AJ73" s="1"/>
      <c r="AK73" s="1"/>
      <c r="AL73" s="1"/>
      <c r="AM73" s="1"/>
      <c r="AN73" s="1"/>
      <c r="AO73" s="1"/>
      <c r="AP73" s="1"/>
      <c r="AQ73" s="1"/>
      <c r="AR73" s="1"/>
      <c r="AS73" s="1"/>
      <c r="AT73" s="1"/>
      <c r="AU73" s="1"/>
      <c r="AV73" s="1"/>
      <c r="AY73" s="25" t="s">
        <v>212</v>
      </c>
      <c r="AZ73" s="25"/>
      <c r="BA73" s="1"/>
      <c r="BB73" s="1"/>
      <c r="BC73" s="1"/>
      <c r="BD73" s="1"/>
      <c r="BE73" s="1"/>
      <c r="BF73" s="1"/>
      <c r="BG73" s="1"/>
      <c r="BH73" s="1"/>
      <c r="BI73" s="1"/>
      <c r="BJ73" s="1"/>
      <c r="BK73" s="1"/>
      <c r="BL73" s="1"/>
      <c r="BM73" s="1"/>
      <c r="BN73" s="1"/>
      <c r="BO73" s="1"/>
      <c r="BP73" s="1"/>
      <c r="BQ73" s="1"/>
      <c r="BR73" s="1"/>
      <c r="BS73" s="1"/>
      <c r="BT73" s="1"/>
      <c r="BU73" s="1"/>
      <c r="BX73" s="25" t="s">
        <v>212</v>
      </c>
      <c r="BY73" s="25"/>
      <c r="BZ73" s="1"/>
      <c r="CA73" s="1"/>
      <c r="CB73" s="1"/>
      <c r="CC73" s="1"/>
      <c r="CD73" s="1"/>
      <c r="CE73" s="1"/>
      <c r="CF73" s="1"/>
      <c r="CG73" s="1"/>
      <c r="CH73" s="1"/>
      <c r="CI73" s="1"/>
      <c r="CJ73" s="1"/>
      <c r="CK73" s="1"/>
      <c r="CL73" s="1"/>
      <c r="CM73" s="1"/>
      <c r="CN73" s="1"/>
      <c r="CO73" s="1"/>
      <c r="CP73" s="1"/>
      <c r="CQ73" s="1"/>
      <c r="CR73" s="1"/>
      <c r="CS73" s="1"/>
      <c r="CT73" s="1"/>
      <c r="CW73" s="25" t="s">
        <v>212</v>
      </c>
      <c r="CX73" s="25"/>
      <c r="CY73" s="1"/>
      <c r="CZ73" s="1"/>
      <c r="DA73" s="1"/>
      <c r="DB73" s="1"/>
      <c r="DC73" s="1"/>
      <c r="DD73" s="1"/>
      <c r="DE73" s="1"/>
      <c r="DF73" s="1"/>
      <c r="DG73" s="1"/>
      <c r="DH73" s="1"/>
      <c r="DI73" s="1"/>
      <c r="DJ73" s="1"/>
      <c r="DK73" s="1"/>
      <c r="DL73" s="1"/>
      <c r="DM73" s="1"/>
      <c r="DN73" s="1"/>
      <c r="DO73" s="1"/>
      <c r="DP73" s="1"/>
      <c r="DQ73" s="1"/>
      <c r="DR73" s="1"/>
      <c r="DS73" s="1"/>
      <c r="DV73" s="25" t="s">
        <v>212</v>
      </c>
      <c r="DW73" s="25"/>
      <c r="DX73" s="1"/>
      <c r="DY73" s="1"/>
      <c r="DZ73" s="1"/>
      <c r="EA73" s="1"/>
      <c r="EB73" s="1"/>
      <c r="EC73" s="1"/>
      <c r="ED73" s="1"/>
      <c r="EE73" s="1"/>
      <c r="EF73" s="1"/>
      <c r="EG73" s="1"/>
      <c r="EH73" s="1"/>
      <c r="EI73" s="1"/>
      <c r="EJ73" s="1"/>
      <c r="EK73" s="1"/>
      <c r="EL73" s="1"/>
      <c r="EM73" s="1"/>
      <c r="EN73" s="1"/>
      <c r="EO73" s="1"/>
      <c r="EP73" s="1"/>
      <c r="EQ73" s="1"/>
      <c r="ER73" s="1"/>
      <c r="EU73" s="25" t="s">
        <v>212</v>
      </c>
      <c r="EV73" s="25"/>
      <c r="EW73" s="1"/>
      <c r="EX73" s="1"/>
      <c r="EY73" s="1"/>
      <c r="EZ73" s="1"/>
      <c r="FA73" s="1"/>
      <c r="FB73" s="1"/>
      <c r="FC73" s="1"/>
      <c r="FD73" s="1"/>
      <c r="FE73" s="1"/>
      <c r="FF73" s="1"/>
      <c r="FG73" s="1"/>
      <c r="FH73" s="1"/>
      <c r="FI73" s="1"/>
      <c r="FJ73" s="1"/>
      <c r="FK73" s="1"/>
      <c r="FL73" s="1"/>
      <c r="FM73" s="1"/>
      <c r="FN73" s="1"/>
      <c r="FO73" s="1"/>
      <c r="FP73" s="1"/>
      <c r="FQ73" s="1"/>
    </row>
    <row r="74" ht="14.5" spans="1:173">
      <c r="A74" s="25" t="s">
        <v>213</v>
      </c>
      <c r="B74" s="25"/>
      <c r="C74" s="1"/>
      <c r="D74" s="1"/>
      <c r="E74" s="1"/>
      <c r="F74" s="1"/>
      <c r="G74" s="1"/>
      <c r="H74" s="1"/>
      <c r="I74" s="1"/>
      <c r="J74" s="1"/>
      <c r="K74" s="1"/>
      <c r="L74" s="1"/>
      <c r="M74" s="1"/>
      <c r="N74" s="1"/>
      <c r="O74" s="1"/>
      <c r="P74" s="1"/>
      <c r="Q74" s="1"/>
      <c r="R74" s="1"/>
      <c r="S74" s="1"/>
      <c r="T74" s="1"/>
      <c r="U74" s="1"/>
      <c r="V74" s="1"/>
      <c r="W74" s="1"/>
      <c r="Z74" s="25" t="s">
        <v>213</v>
      </c>
      <c r="AA74" s="25"/>
      <c r="AB74" s="1"/>
      <c r="AC74" s="1"/>
      <c r="AD74" s="1"/>
      <c r="AE74" s="1"/>
      <c r="AF74" s="1"/>
      <c r="AG74" s="1"/>
      <c r="AH74" s="1"/>
      <c r="AI74" s="1"/>
      <c r="AJ74" s="1"/>
      <c r="AK74" s="1"/>
      <c r="AL74" s="1"/>
      <c r="AM74" s="1"/>
      <c r="AN74" s="1"/>
      <c r="AO74" s="1"/>
      <c r="AP74" s="1"/>
      <c r="AQ74" s="1"/>
      <c r="AR74" s="1"/>
      <c r="AS74" s="1"/>
      <c r="AT74" s="1"/>
      <c r="AU74" s="1"/>
      <c r="AV74" s="1"/>
      <c r="AY74" s="25" t="s">
        <v>213</v>
      </c>
      <c r="AZ74" s="25"/>
      <c r="BA74" s="1"/>
      <c r="BB74" s="1"/>
      <c r="BC74" s="1"/>
      <c r="BD74" s="1"/>
      <c r="BE74" s="1"/>
      <c r="BF74" s="1"/>
      <c r="BG74" s="1"/>
      <c r="BH74" s="1"/>
      <c r="BI74" s="1"/>
      <c r="BJ74" s="1"/>
      <c r="BK74" s="1"/>
      <c r="BL74" s="1"/>
      <c r="BM74" s="1"/>
      <c r="BN74" s="1"/>
      <c r="BO74" s="1"/>
      <c r="BP74" s="1"/>
      <c r="BQ74" s="1"/>
      <c r="BR74" s="1"/>
      <c r="BS74" s="1"/>
      <c r="BT74" s="1"/>
      <c r="BU74" s="1"/>
      <c r="BX74" s="25" t="s">
        <v>213</v>
      </c>
      <c r="BY74" s="25"/>
      <c r="BZ74" s="1"/>
      <c r="CA74" s="1"/>
      <c r="CB74" s="1"/>
      <c r="CC74" s="1"/>
      <c r="CD74" s="1"/>
      <c r="CE74" s="1"/>
      <c r="CF74" s="1"/>
      <c r="CG74" s="1"/>
      <c r="CH74" s="1"/>
      <c r="CI74" s="1"/>
      <c r="CJ74" s="1"/>
      <c r="CK74" s="1"/>
      <c r="CL74" s="1"/>
      <c r="CM74" s="1"/>
      <c r="CN74" s="1"/>
      <c r="CO74" s="1"/>
      <c r="CP74" s="1"/>
      <c r="CQ74" s="1"/>
      <c r="CR74" s="1"/>
      <c r="CS74" s="1"/>
      <c r="CT74" s="1"/>
      <c r="CW74" s="25" t="s">
        <v>213</v>
      </c>
      <c r="CX74" s="25"/>
      <c r="CY74" s="1"/>
      <c r="CZ74" s="1"/>
      <c r="DA74" s="1"/>
      <c r="DB74" s="1"/>
      <c r="DC74" s="1"/>
      <c r="DD74" s="1"/>
      <c r="DE74" s="1"/>
      <c r="DF74" s="1"/>
      <c r="DG74" s="1"/>
      <c r="DH74" s="1"/>
      <c r="DI74" s="1"/>
      <c r="DJ74" s="1"/>
      <c r="DK74" s="1"/>
      <c r="DL74" s="1"/>
      <c r="DM74" s="1"/>
      <c r="DN74" s="1"/>
      <c r="DO74" s="1"/>
      <c r="DP74" s="1"/>
      <c r="DQ74" s="1"/>
      <c r="DR74" s="1"/>
      <c r="DS74" s="1"/>
      <c r="DV74" s="25" t="s">
        <v>213</v>
      </c>
      <c r="DW74" s="25"/>
      <c r="DX74" s="1"/>
      <c r="DY74" s="1"/>
      <c r="DZ74" s="1"/>
      <c r="EA74" s="1"/>
      <c r="EB74" s="1"/>
      <c r="EC74" s="1"/>
      <c r="ED74" s="1"/>
      <c r="EE74" s="1"/>
      <c r="EF74" s="1"/>
      <c r="EG74" s="1"/>
      <c r="EH74" s="1"/>
      <c r="EI74" s="1"/>
      <c r="EJ74" s="1"/>
      <c r="EK74" s="1"/>
      <c r="EL74" s="1"/>
      <c r="EM74" s="1"/>
      <c r="EN74" s="1"/>
      <c r="EO74" s="1"/>
      <c r="EP74" s="1"/>
      <c r="EQ74" s="1"/>
      <c r="ER74" s="1"/>
      <c r="EU74" s="25" t="s">
        <v>213</v>
      </c>
      <c r="EV74" s="25"/>
      <c r="EW74" s="1"/>
      <c r="EX74" s="1"/>
      <c r="EY74" s="1"/>
      <c r="EZ74" s="1"/>
      <c r="FA74" s="1"/>
      <c r="FB74" s="1"/>
      <c r="FC74" s="1"/>
      <c r="FD74" s="1"/>
      <c r="FE74" s="1"/>
      <c r="FF74" s="1"/>
      <c r="FG74" s="1"/>
      <c r="FH74" s="1"/>
      <c r="FI74" s="1"/>
      <c r="FJ74" s="1"/>
      <c r="FK74" s="1"/>
      <c r="FL74" s="1"/>
      <c r="FM74" s="1"/>
      <c r="FN74" s="1"/>
      <c r="FO74" s="1"/>
      <c r="FP74" s="1"/>
      <c r="FQ74" s="1"/>
    </row>
  </sheetData>
  <mergeCells count="1822">
    <mergeCell ref="A1:B1"/>
    <mergeCell ref="C1:D1"/>
    <mergeCell ref="E1:F1"/>
    <mergeCell ref="G1:H1"/>
    <mergeCell ref="I1:J1"/>
    <mergeCell ref="K1:L1"/>
    <mergeCell ref="M1:N1"/>
    <mergeCell ref="O1:P1"/>
    <mergeCell ref="Q1:R1"/>
    <mergeCell ref="S1:T1"/>
    <mergeCell ref="V1:W1"/>
    <mergeCell ref="Z1:AA1"/>
    <mergeCell ref="AB1:AC1"/>
    <mergeCell ref="AD1:AE1"/>
    <mergeCell ref="AF1:AG1"/>
    <mergeCell ref="AH1:AI1"/>
    <mergeCell ref="AJ1:AK1"/>
    <mergeCell ref="AL1:AM1"/>
    <mergeCell ref="AN1:AO1"/>
    <mergeCell ref="AQ1:AR1"/>
    <mergeCell ref="AU1:AV1"/>
    <mergeCell ref="AY1:AZ1"/>
    <mergeCell ref="BA1:BB1"/>
    <mergeCell ref="BC1:BD1"/>
    <mergeCell ref="BE1:BF1"/>
    <mergeCell ref="BG1:BH1"/>
    <mergeCell ref="BI1:BJ1"/>
    <mergeCell ref="BK1:BL1"/>
    <mergeCell ref="BM1:BN1"/>
    <mergeCell ref="BO1:BP1"/>
    <mergeCell ref="BT1:BU1"/>
    <mergeCell ref="BX1:BY1"/>
    <mergeCell ref="BZ1:CA1"/>
    <mergeCell ref="CB1:CC1"/>
    <mergeCell ref="CD1:CE1"/>
    <mergeCell ref="CF1:CG1"/>
    <mergeCell ref="CH1:CI1"/>
    <mergeCell ref="CJ1:CK1"/>
    <mergeCell ref="CL1:CM1"/>
    <mergeCell ref="CN1:CO1"/>
    <mergeCell ref="CP1:CQ1"/>
    <mergeCell ref="CS1:CT1"/>
    <mergeCell ref="CW1:CX1"/>
    <mergeCell ref="CY1:CZ1"/>
    <mergeCell ref="DA1:DB1"/>
    <mergeCell ref="DC1:DD1"/>
    <mergeCell ref="DE1:DF1"/>
    <mergeCell ref="DG1:DH1"/>
    <mergeCell ref="DI1:DJ1"/>
    <mergeCell ref="DK1:DL1"/>
    <mergeCell ref="DR1:DS1"/>
    <mergeCell ref="DV1:DW1"/>
    <mergeCell ref="DX1:DY1"/>
    <mergeCell ref="DZ1:EA1"/>
    <mergeCell ref="EB1:EC1"/>
    <mergeCell ref="ED1:EE1"/>
    <mergeCell ref="EF1:EG1"/>
    <mergeCell ref="EH1:EI1"/>
    <mergeCell ref="EJ1:EK1"/>
    <mergeCell ref="EL1:EM1"/>
    <mergeCell ref="EN1:EO1"/>
    <mergeCell ref="EQ1:ER1"/>
    <mergeCell ref="EU1:EV1"/>
    <mergeCell ref="EY1:EZ1"/>
    <mergeCell ref="FA1:FB1"/>
    <mergeCell ref="FC1:FD1"/>
    <mergeCell ref="FE1:FF1"/>
    <mergeCell ref="FG1:FH1"/>
    <mergeCell ref="FI1:FJ1"/>
    <mergeCell ref="FK1:FL1"/>
    <mergeCell ref="A2:B2"/>
    <mergeCell ref="C2:D2"/>
    <mergeCell ref="E2:F2"/>
    <mergeCell ref="G2:H2"/>
    <mergeCell ref="I2:J2"/>
    <mergeCell ref="K2:L2"/>
    <mergeCell ref="M2:N2"/>
    <mergeCell ref="O2:P2"/>
    <mergeCell ref="Q2:R2"/>
    <mergeCell ref="S2:T2"/>
    <mergeCell ref="V2:W2"/>
    <mergeCell ref="Z2:AA2"/>
    <mergeCell ref="AB2:AC2"/>
    <mergeCell ref="AD2:AE2"/>
    <mergeCell ref="AF2:AG2"/>
    <mergeCell ref="AH2:AI2"/>
    <mergeCell ref="AJ2:AK2"/>
    <mergeCell ref="AL2:AM2"/>
    <mergeCell ref="AN2:AO2"/>
    <mergeCell ref="AQ2:AR2"/>
    <mergeCell ref="AU2:AV2"/>
    <mergeCell ref="AY2:AZ2"/>
    <mergeCell ref="BA2:BB2"/>
    <mergeCell ref="BC2:BD2"/>
    <mergeCell ref="BE2:BF2"/>
    <mergeCell ref="BG2:BH2"/>
    <mergeCell ref="BI2:BJ2"/>
    <mergeCell ref="BK2:BL2"/>
    <mergeCell ref="BM2:BN2"/>
    <mergeCell ref="BO2:BP2"/>
    <mergeCell ref="BT2:BU2"/>
    <mergeCell ref="BX2:BY2"/>
    <mergeCell ref="BZ2:CA2"/>
    <mergeCell ref="CB2:CC2"/>
    <mergeCell ref="CD2:CE2"/>
    <mergeCell ref="CF2:CG2"/>
    <mergeCell ref="CH2:CI2"/>
    <mergeCell ref="CJ2:CK2"/>
    <mergeCell ref="CL2:CM2"/>
    <mergeCell ref="CN2:CO2"/>
    <mergeCell ref="CP2:CQ2"/>
    <mergeCell ref="CS2:CT2"/>
    <mergeCell ref="CW2:CX2"/>
    <mergeCell ref="CY2:CZ2"/>
    <mergeCell ref="DA2:DB2"/>
    <mergeCell ref="DC2:DD2"/>
    <mergeCell ref="DE2:DF2"/>
    <mergeCell ref="DG2:DH2"/>
    <mergeCell ref="DI2:DJ2"/>
    <mergeCell ref="DK2:DL2"/>
    <mergeCell ref="DR2:DS2"/>
    <mergeCell ref="DV2:DW2"/>
    <mergeCell ref="DX2:DY2"/>
    <mergeCell ref="DZ2:EA2"/>
    <mergeCell ref="EB2:EC2"/>
    <mergeCell ref="ED2:EE2"/>
    <mergeCell ref="EF2:EG2"/>
    <mergeCell ref="EH2:EI2"/>
    <mergeCell ref="EJ2:EK2"/>
    <mergeCell ref="EL2:EM2"/>
    <mergeCell ref="EN2:EO2"/>
    <mergeCell ref="EQ2:ER2"/>
    <mergeCell ref="EU2:EV2"/>
    <mergeCell ref="EY2:EZ2"/>
    <mergeCell ref="FA2:FB2"/>
    <mergeCell ref="FC2:FD2"/>
    <mergeCell ref="FE2:FF2"/>
    <mergeCell ref="FG2:FH2"/>
    <mergeCell ref="FI2:FJ2"/>
    <mergeCell ref="FK2:FL2"/>
    <mergeCell ref="A3:B3"/>
    <mergeCell ref="C3:D3"/>
    <mergeCell ref="E3:F3"/>
    <mergeCell ref="G3:H3"/>
    <mergeCell ref="I3:J3"/>
    <mergeCell ref="K3:L3"/>
    <mergeCell ref="M3:N3"/>
    <mergeCell ref="O3:P3"/>
    <mergeCell ref="Q3:R3"/>
    <mergeCell ref="S3:T3"/>
    <mergeCell ref="V3:W3"/>
    <mergeCell ref="Z3:AA3"/>
    <mergeCell ref="AB3:AC3"/>
    <mergeCell ref="AD3:AE3"/>
    <mergeCell ref="AF3:AG3"/>
    <mergeCell ref="AH3:AI3"/>
    <mergeCell ref="AJ3:AK3"/>
    <mergeCell ref="AL3:AM3"/>
    <mergeCell ref="AN3:AO3"/>
    <mergeCell ref="AQ3:AR3"/>
    <mergeCell ref="AU3:AV3"/>
    <mergeCell ref="AY3:AZ3"/>
    <mergeCell ref="BA3:BB3"/>
    <mergeCell ref="BC3:BD3"/>
    <mergeCell ref="BE3:BF3"/>
    <mergeCell ref="BG3:BH3"/>
    <mergeCell ref="BI3:BJ3"/>
    <mergeCell ref="BK3:BL3"/>
    <mergeCell ref="BM3:BN3"/>
    <mergeCell ref="BO3:BP3"/>
    <mergeCell ref="BT3:BU3"/>
    <mergeCell ref="BX3:BY3"/>
    <mergeCell ref="BZ3:CA3"/>
    <mergeCell ref="CB3:CC3"/>
    <mergeCell ref="CD3:CE3"/>
    <mergeCell ref="CF3:CG3"/>
    <mergeCell ref="CH3:CI3"/>
    <mergeCell ref="CJ3:CK3"/>
    <mergeCell ref="CL3:CM3"/>
    <mergeCell ref="CN3:CO3"/>
    <mergeCell ref="CP3:CQ3"/>
    <mergeCell ref="CS3:CT3"/>
    <mergeCell ref="CW3:CX3"/>
    <mergeCell ref="CY3:CZ3"/>
    <mergeCell ref="DA3:DB3"/>
    <mergeCell ref="DC3:DD3"/>
    <mergeCell ref="DE3:DF3"/>
    <mergeCell ref="DG3:DH3"/>
    <mergeCell ref="DI3:DJ3"/>
    <mergeCell ref="DK3:DL3"/>
    <mergeCell ref="DR3:DS3"/>
    <mergeCell ref="DV3:DW3"/>
    <mergeCell ref="DX3:DY3"/>
    <mergeCell ref="DZ3:EA3"/>
    <mergeCell ref="EB3:EC3"/>
    <mergeCell ref="ED3:EE3"/>
    <mergeCell ref="EF3:EG3"/>
    <mergeCell ref="EH3:EI3"/>
    <mergeCell ref="EJ3:EK3"/>
    <mergeCell ref="EL3:EM3"/>
    <mergeCell ref="EN3:EO3"/>
    <mergeCell ref="EQ3:ER3"/>
    <mergeCell ref="EU3:EV3"/>
    <mergeCell ref="EY3:EZ3"/>
    <mergeCell ref="FA3:FB3"/>
    <mergeCell ref="FC3:FD3"/>
    <mergeCell ref="FE3:FF3"/>
    <mergeCell ref="FG3:FH3"/>
    <mergeCell ref="FI3:FJ3"/>
    <mergeCell ref="FK3:FL3"/>
    <mergeCell ref="A4:B4"/>
    <mergeCell ref="C4:D4"/>
    <mergeCell ref="E4:F4"/>
    <mergeCell ref="G4:H4"/>
    <mergeCell ref="I4:J4"/>
    <mergeCell ref="K4:L4"/>
    <mergeCell ref="M4:N4"/>
    <mergeCell ref="O4:P4"/>
    <mergeCell ref="Q4:R4"/>
    <mergeCell ref="S4:T4"/>
    <mergeCell ref="V4:W4"/>
    <mergeCell ref="Z4:AA4"/>
    <mergeCell ref="AB4:AC4"/>
    <mergeCell ref="AD4:AE4"/>
    <mergeCell ref="AF4:AG4"/>
    <mergeCell ref="AH4:AI4"/>
    <mergeCell ref="AJ4:AK4"/>
    <mergeCell ref="AL4:AM4"/>
    <mergeCell ref="AN4:AO4"/>
    <mergeCell ref="AQ4:AR4"/>
    <mergeCell ref="AU4:AV4"/>
    <mergeCell ref="AY4:AZ4"/>
    <mergeCell ref="BA4:BB4"/>
    <mergeCell ref="BC4:BD4"/>
    <mergeCell ref="BE4:BF4"/>
    <mergeCell ref="BG4:BH4"/>
    <mergeCell ref="BI4:BJ4"/>
    <mergeCell ref="BK4:BL4"/>
    <mergeCell ref="BM4:BN4"/>
    <mergeCell ref="BO4:BP4"/>
    <mergeCell ref="BT4:BU4"/>
    <mergeCell ref="BX4:BY4"/>
    <mergeCell ref="BZ4:CA4"/>
    <mergeCell ref="CB4:CC4"/>
    <mergeCell ref="CD4:CE4"/>
    <mergeCell ref="CF4:CG4"/>
    <mergeCell ref="CH4:CI4"/>
    <mergeCell ref="CJ4:CK4"/>
    <mergeCell ref="CL4:CM4"/>
    <mergeCell ref="CN4:CO4"/>
    <mergeCell ref="CP4:CQ4"/>
    <mergeCell ref="CS4:CT4"/>
    <mergeCell ref="CW4:CX4"/>
    <mergeCell ref="CY4:CZ4"/>
    <mergeCell ref="DA4:DB4"/>
    <mergeCell ref="DC4:DD4"/>
    <mergeCell ref="DE4:DF4"/>
    <mergeCell ref="DG4:DH4"/>
    <mergeCell ref="DI4:DJ4"/>
    <mergeCell ref="DK4:DL4"/>
    <mergeCell ref="DR4:DS4"/>
    <mergeCell ref="DV4:DW4"/>
    <mergeCell ref="DX4:DY4"/>
    <mergeCell ref="DZ4:EA4"/>
    <mergeCell ref="EB4:EC4"/>
    <mergeCell ref="ED4:EE4"/>
    <mergeCell ref="EF4:EG4"/>
    <mergeCell ref="EH4:EI4"/>
    <mergeCell ref="EJ4:EK4"/>
    <mergeCell ref="EL4:EM4"/>
    <mergeCell ref="EN4:EO4"/>
    <mergeCell ref="EQ4:ER4"/>
    <mergeCell ref="EU4:EV4"/>
    <mergeCell ref="EY4:EZ4"/>
    <mergeCell ref="FA4:FB4"/>
    <mergeCell ref="FC4:FD4"/>
    <mergeCell ref="FE4:FF4"/>
    <mergeCell ref="FG4:FH4"/>
    <mergeCell ref="FI4:FJ4"/>
    <mergeCell ref="FK4:FL4"/>
    <mergeCell ref="A5:B5"/>
    <mergeCell ref="C5:D5"/>
    <mergeCell ref="E5:F5"/>
    <mergeCell ref="G5:H5"/>
    <mergeCell ref="I5:J5"/>
    <mergeCell ref="K5:L5"/>
    <mergeCell ref="M5:N5"/>
    <mergeCell ref="O5:P5"/>
    <mergeCell ref="Q5:R5"/>
    <mergeCell ref="S5:T5"/>
    <mergeCell ref="V5:W5"/>
    <mergeCell ref="Z5:AA5"/>
    <mergeCell ref="AB5:AC5"/>
    <mergeCell ref="AD5:AE5"/>
    <mergeCell ref="AF5:AG5"/>
    <mergeCell ref="AH5:AI5"/>
    <mergeCell ref="AJ5:AK5"/>
    <mergeCell ref="AL5:AM5"/>
    <mergeCell ref="AN5:AO5"/>
    <mergeCell ref="AQ5:AR5"/>
    <mergeCell ref="AU5:AV5"/>
    <mergeCell ref="AY5:AZ5"/>
    <mergeCell ref="BA5:BB5"/>
    <mergeCell ref="BC5:BD5"/>
    <mergeCell ref="BE5:BF5"/>
    <mergeCell ref="BG5:BH5"/>
    <mergeCell ref="BI5:BJ5"/>
    <mergeCell ref="BK5:BL5"/>
    <mergeCell ref="BM5:BN5"/>
    <mergeCell ref="BO5:BP5"/>
    <mergeCell ref="BT5:BU5"/>
    <mergeCell ref="BX5:BY5"/>
    <mergeCell ref="BZ5:CA5"/>
    <mergeCell ref="CB5:CC5"/>
    <mergeCell ref="CD5:CE5"/>
    <mergeCell ref="CF5:CG5"/>
    <mergeCell ref="CH5:CI5"/>
    <mergeCell ref="CJ5:CK5"/>
    <mergeCell ref="CL5:CM5"/>
    <mergeCell ref="CN5:CO5"/>
    <mergeCell ref="CP5:CQ5"/>
    <mergeCell ref="CS5:CT5"/>
    <mergeCell ref="CW5:CX5"/>
    <mergeCell ref="CY5:CZ5"/>
    <mergeCell ref="DA5:DB5"/>
    <mergeCell ref="DC5:DD5"/>
    <mergeCell ref="DE5:DF5"/>
    <mergeCell ref="DG5:DH5"/>
    <mergeCell ref="DI5:DJ5"/>
    <mergeCell ref="DK5:DL5"/>
    <mergeCell ref="DR5:DS5"/>
    <mergeCell ref="DV5:DW5"/>
    <mergeCell ref="DX5:DY5"/>
    <mergeCell ref="DZ5:EA5"/>
    <mergeCell ref="EB5:EC5"/>
    <mergeCell ref="ED5:EE5"/>
    <mergeCell ref="EF5:EG5"/>
    <mergeCell ref="EH5:EI5"/>
    <mergeCell ref="EJ5:EK5"/>
    <mergeCell ref="EL5:EM5"/>
    <mergeCell ref="EN5:EO5"/>
    <mergeCell ref="EQ5:ER5"/>
    <mergeCell ref="EU5:EV5"/>
    <mergeCell ref="EY5:EZ5"/>
    <mergeCell ref="FA5:FB5"/>
    <mergeCell ref="FC5:FD5"/>
    <mergeCell ref="FE5:FF5"/>
    <mergeCell ref="FG5:FH5"/>
    <mergeCell ref="FI5:FJ5"/>
    <mergeCell ref="FK5:FL5"/>
    <mergeCell ref="A6:B6"/>
    <mergeCell ref="E6:F6"/>
    <mergeCell ref="J6:K6"/>
    <mergeCell ref="M6:N6"/>
    <mergeCell ref="O6:P6"/>
    <mergeCell ref="Q6:R6"/>
    <mergeCell ref="V6:W6"/>
    <mergeCell ref="Z6:AA6"/>
    <mergeCell ref="AD6:AE6"/>
    <mergeCell ref="AI6:AJ6"/>
    <mergeCell ref="AL6:AM6"/>
    <mergeCell ref="AN6:AO6"/>
    <mergeCell ref="AQ6:AR6"/>
    <mergeCell ref="AU6:AV6"/>
    <mergeCell ref="AY6:AZ6"/>
    <mergeCell ref="BC6:BD6"/>
    <mergeCell ref="BH6:BI6"/>
    <mergeCell ref="BK6:BL6"/>
    <mergeCell ref="BM6:BN6"/>
    <mergeCell ref="BO6:BP6"/>
    <mergeCell ref="BT6:BU6"/>
    <mergeCell ref="BX6:BY6"/>
    <mergeCell ref="CB6:CC6"/>
    <mergeCell ref="CG6:CH6"/>
    <mergeCell ref="CJ6:CK6"/>
    <mergeCell ref="CL6:CM6"/>
    <mergeCell ref="CN6:CO6"/>
    <mergeCell ref="CS6:CT6"/>
    <mergeCell ref="CW6:CX6"/>
    <mergeCell ref="DA6:DB6"/>
    <mergeCell ref="DF6:DG6"/>
    <mergeCell ref="DI6:DJ6"/>
    <mergeCell ref="DK6:DL6"/>
    <mergeCell ref="DR6:DS6"/>
    <mergeCell ref="DV6:DW6"/>
    <mergeCell ref="DZ6:EA6"/>
    <mergeCell ref="EE6:EF6"/>
    <mergeCell ref="EH6:EI6"/>
    <mergeCell ref="EJ6:EK6"/>
    <mergeCell ref="EL6:EM6"/>
    <mergeCell ref="EQ6:ER6"/>
    <mergeCell ref="EU6:EV6"/>
    <mergeCell ref="EY6:EZ6"/>
    <mergeCell ref="FD6:FE6"/>
    <mergeCell ref="FG6:FH6"/>
    <mergeCell ref="FI6:FJ6"/>
    <mergeCell ref="FK6:FL6"/>
    <mergeCell ref="A7:B7"/>
    <mergeCell ref="C7:D7"/>
    <mergeCell ref="E7:F7"/>
    <mergeCell ref="G7:H7"/>
    <mergeCell ref="I7:J7"/>
    <mergeCell ref="K7:L7"/>
    <mergeCell ref="M7:N7"/>
    <mergeCell ref="O7:P7"/>
    <mergeCell ref="Q7:R7"/>
    <mergeCell ref="S7:T7"/>
    <mergeCell ref="V7:W7"/>
    <mergeCell ref="Z7:AA7"/>
    <mergeCell ref="AB7:AC7"/>
    <mergeCell ref="AD7:AE7"/>
    <mergeCell ref="AF7:AG7"/>
    <mergeCell ref="AH7:AI7"/>
    <mergeCell ref="AJ7:AK7"/>
    <mergeCell ref="AL7:AM7"/>
    <mergeCell ref="AN7:AO7"/>
    <mergeCell ref="AQ7:AR7"/>
    <mergeCell ref="AU7:AV7"/>
    <mergeCell ref="AY7:AZ7"/>
    <mergeCell ref="BA7:BB7"/>
    <mergeCell ref="BC7:BD7"/>
    <mergeCell ref="BE7:BF7"/>
    <mergeCell ref="BG7:BH7"/>
    <mergeCell ref="BI7:BJ7"/>
    <mergeCell ref="BK7:BL7"/>
    <mergeCell ref="BM7:BN7"/>
    <mergeCell ref="BO7:BP7"/>
    <mergeCell ref="BT7:BU7"/>
    <mergeCell ref="BX7:BY7"/>
    <mergeCell ref="BZ7:CA7"/>
    <mergeCell ref="CB7:CC7"/>
    <mergeCell ref="CD7:CE7"/>
    <mergeCell ref="CF7:CG7"/>
    <mergeCell ref="CH7:CI7"/>
    <mergeCell ref="CJ7:CK7"/>
    <mergeCell ref="CL7:CM7"/>
    <mergeCell ref="CN7:CO7"/>
    <mergeCell ref="CP7:CQ7"/>
    <mergeCell ref="CS7:CT7"/>
    <mergeCell ref="CW7:CX7"/>
    <mergeCell ref="CY7:CZ7"/>
    <mergeCell ref="DA7:DB7"/>
    <mergeCell ref="DC7:DD7"/>
    <mergeCell ref="DE7:DF7"/>
    <mergeCell ref="DG7:DH7"/>
    <mergeCell ref="DI7:DJ7"/>
    <mergeCell ref="DK7:DL7"/>
    <mergeCell ref="DR7:DS7"/>
    <mergeCell ref="DV7:DW7"/>
    <mergeCell ref="DX7:DY7"/>
    <mergeCell ref="DZ7:EA7"/>
    <mergeCell ref="EB7:EC7"/>
    <mergeCell ref="ED7:EE7"/>
    <mergeCell ref="EF7:EG7"/>
    <mergeCell ref="EH7:EI7"/>
    <mergeCell ref="EJ7:EK7"/>
    <mergeCell ref="EL7:EM7"/>
    <mergeCell ref="EN7:EO7"/>
    <mergeCell ref="EQ7:ER7"/>
    <mergeCell ref="EU7:EV7"/>
    <mergeCell ref="EY7:EZ7"/>
    <mergeCell ref="FA7:FB7"/>
    <mergeCell ref="FC7:FD7"/>
    <mergeCell ref="FE7:FF7"/>
    <mergeCell ref="FG7:FH7"/>
    <mergeCell ref="FI7:FJ7"/>
    <mergeCell ref="FK7:FL7"/>
    <mergeCell ref="A8:B8"/>
    <mergeCell ref="C8:D8"/>
    <mergeCell ref="E8:F8"/>
    <mergeCell ref="G8:H8"/>
    <mergeCell ref="I8:J8"/>
    <mergeCell ref="K8:L8"/>
    <mergeCell ref="M8:N8"/>
    <mergeCell ref="O8:P8"/>
    <mergeCell ref="Q8:R8"/>
    <mergeCell ref="S8:T8"/>
    <mergeCell ref="V8:W8"/>
    <mergeCell ref="Z8:AA8"/>
    <mergeCell ref="AB8:AC8"/>
    <mergeCell ref="AD8:AE8"/>
    <mergeCell ref="AF8:AG8"/>
    <mergeCell ref="AH8:AI8"/>
    <mergeCell ref="AJ8:AK8"/>
    <mergeCell ref="AL8:AM8"/>
    <mergeCell ref="AN8:AO8"/>
    <mergeCell ref="AQ8:AR8"/>
    <mergeCell ref="AU8:AV8"/>
    <mergeCell ref="AY8:AZ8"/>
    <mergeCell ref="BA8:BB8"/>
    <mergeCell ref="BC8:BD8"/>
    <mergeCell ref="BE8:BF8"/>
    <mergeCell ref="BG8:BH8"/>
    <mergeCell ref="BI8:BJ8"/>
    <mergeCell ref="BK8:BL8"/>
    <mergeCell ref="BM8:BN8"/>
    <mergeCell ref="BO8:BP8"/>
    <mergeCell ref="BT8:BU8"/>
    <mergeCell ref="BX8:BY8"/>
    <mergeCell ref="BZ8:CA8"/>
    <mergeCell ref="CB8:CC8"/>
    <mergeCell ref="CD8:CE8"/>
    <mergeCell ref="CF8:CG8"/>
    <mergeCell ref="CH8:CI8"/>
    <mergeCell ref="CJ8:CK8"/>
    <mergeCell ref="CL8:CM8"/>
    <mergeCell ref="CN8:CO8"/>
    <mergeCell ref="CP8:CQ8"/>
    <mergeCell ref="CS8:CT8"/>
    <mergeCell ref="CW8:CX8"/>
    <mergeCell ref="CY8:CZ8"/>
    <mergeCell ref="DA8:DB8"/>
    <mergeCell ref="DC8:DD8"/>
    <mergeCell ref="DE8:DF8"/>
    <mergeCell ref="DG8:DH8"/>
    <mergeCell ref="DI8:DJ8"/>
    <mergeCell ref="DK8:DL8"/>
    <mergeCell ref="DR8:DS8"/>
    <mergeCell ref="DV8:DW8"/>
    <mergeCell ref="DX8:DY8"/>
    <mergeCell ref="DZ8:EA8"/>
    <mergeCell ref="EB8:EC8"/>
    <mergeCell ref="ED8:EE8"/>
    <mergeCell ref="EF8:EG8"/>
    <mergeCell ref="EH8:EI8"/>
    <mergeCell ref="EJ8:EK8"/>
    <mergeCell ref="EL8:EM8"/>
    <mergeCell ref="EN8:EO8"/>
    <mergeCell ref="EQ8:ER8"/>
    <mergeCell ref="EU8:EV8"/>
    <mergeCell ref="EY8:EZ8"/>
    <mergeCell ref="FA8:FB8"/>
    <mergeCell ref="FC8:FD8"/>
    <mergeCell ref="FE8:FF8"/>
    <mergeCell ref="FG8:FH8"/>
    <mergeCell ref="FI8:FJ8"/>
    <mergeCell ref="FK8:FL8"/>
    <mergeCell ref="A9:B9"/>
    <mergeCell ref="E9:F9"/>
    <mergeCell ref="G9:H9"/>
    <mergeCell ref="I9:J9"/>
    <mergeCell ref="K9:L9"/>
    <mergeCell ref="M9:N9"/>
    <mergeCell ref="O9:P9"/>
    <mergeCell ref="Q9:R9"/>
    <mergeCell ref="S9:T9"/>
    <mergeCell ref="V9:W9"/>
    <mergeCell ref="Z9:AA9"/>
    <mergeCell ref="AD9:AE9"/>
    <mergeCell ref="AF9:AG9"/>
    <mergeCell ref="AH9:AI9"/>
    <mergeCell ref="AJ9:AK9"/>
    <mergeCell ref="AL9:AM9"/>
    <mergeCell ref="AN9:AO9"/>
    <mergeCell ref="AQ9:AR9"/>
    <mergeCell ref="AU9:AV9"/>
    <mergeCell ref="AY9:AZ9"/>
    <mergeCell ref="BC9:BD9"/>
    <mergeCell ref="BE9:BF9"/>
    <mergeCell ref="BG9:BH9"/>
    <mergeCell ref="BI9:BJ9"/>
    <mergeCell ref="BK9:BL9"/>
    <mergeCell ref="BM9:BN9"/>
    <mergeCell ref="BO9:BP9"/>
    <mergeCell ref="BT9:BU9"/>
    <mergeCell ref="BX9:BY9"/>
    <mergeCell ref="CB9:CC9"/>
    <mergeCell ref="CD9:CE9"/>
    <mergeCell ref="CF9:CG9"/>
    <mergeCell ref="CH9:CI9"/>
    <mergeCell ref="CJ9:CK9"/>
    <mergeCell ref="CL9:CM9"/>
    <mergeCell ref="CN9:CO9"/>
    <mergeCell ref="CP9:CQ9"/>
    <mergeCell ref="CS9:CT9"/>
    <mergeCell ref="CW9:CX9"/>
    <mergeCell ref="DA9:DB9"/>
    <mergeCell ref="DC9:DD9"/>
    <mergeCell ref="DE9:DF9"/>
    <mergeCell ref="DG9:DH9"/>
    <mergeCell ref="DI9:DJ9"/>
    <mergeCell ref="DK9:DL9"/>
    <mergeCell ref="DR9:DS9"/>
    <mergeCell ref="DV9:DW9"/>
    <mergeCell ref="DZ9:EA9"/>
    <mergeCell ref="EB9:EC9"/>
    <mergeCell ref="ED9:EE9"/>
    <mergeCell ref="EF9:EG9"/>
    <mergeCell ref="EH9:EI9"/>
    <mergeCell ref="EJ9:EK9"/>
    <mergeCell ref="EL9:EM9"/>
    <mergeCell ref="EN9:EO9"/>
    <mergeCell ref="EQ9:ER9"/>
    <mergeCell ref="EU9:EV9"/>
    <mergeCell ref="EY9:EZ9"/>
    <mergeCell ref="FA9:FB9"/>
    <mergeCell ref="FC9:FD9"/>
    <mergeCell ref="FE9:FF9"/>
    <mergeCell ref="FG9:FH9"/>
    <mergeCell ref="FI9:FJ9"/>
    <mergeCell ref="FK9:FL9"/>
    <mergeCell ref="A10:B10"/>
    <mergeCell ref="C10:D10"/>
    <mergeCell ref="E10:F10"/>
    <mergeCell ref="G10:H10"/>
    <mergeCell ref="I10:J10"/>
    <mergeCell ref="K10:L10"/>
    <mergeCell ref="M10:N10"/>
    <mergeCell ref="O10:P10"/>
    <mergeCell ref="Q10:R10"/>
    <mergeCell ref="S10:T10"/>
    <mergeCell ref="V10:W10"/>
    <mergeCell ref="Z10:AA10"/>
    <mergeCell ref="AB10:AC10"/>
    <mergeCell ref="AD10:AE10"/>
    <mergeCell ref="AF10:AG10"/>
    <mergeCell ref="AH10:AI10"/>
    <mergeCell ref="AJ10:AK10"/>
    <mergeCell ref="AL10:AM10"/>
    <mergeCell ref="AN10:AO10"/>
    <mergeCell ref="AQ10:AR10"/>
    <mergeCell ref="AU10:AV10"/>
    <mergeCell ref="AY10:AZ10"/>
    <mergeCell ref="BA10:BB10"/>
    <mergeCell ref="BC10:BD10"/>
    <mergeCell ref="BE10:BF10"/>
    <mergeCell ref="BG10:BH10"/>
    <mergeCell ref="BI10:BJ10"/>
    <mergeCell ref="BK10:BL10"/>
    <mergeCell ref="BM10:BN10"/>
    <mergeCell ref="BO10:BP10"/>
    <mergeCell ref="BT10:BU10"/>
    <mergeCell ref="BX10:BY10"/>
    <mergeCell ref="BZ10:CA10"/>
    <mergeCell ref="CB10:CC10"/>
    <mergeCell ref="CD10:CE10"/>
    <mergeCell ref="CF10:CG10"/>
    <mergeCell ref="CH10:CI10"/>
    <mergeCell ref="CJ10:CK10"/>
    <mergeCell ref="CL10:CM10"/>
    <mergeCell ref="CN10:CO10"/>
    <mergeCell ref="CP10:CQ10"/>
    <mergeCell ref="CS10:CT10"/>
    <mergeCell ref="CW10:CX10"/>
    <mergeCell ref="CY10:CZ10"/>
    <mergeCell ref="DA10:DB10"/>
    <mergeCell ref="DC10:DD10"/>
    <mergeCell ref="DE10:DF10"/>
    <mergeCell ref="DG10:DH10"/>
    <mergeCell ref="DI10:DJ10"/>
    <mergeCell ref="DK10:DL10"/>
    <mergeCell ref="DR10:DS10"/>
    <mergeCell ref="DV10:DW10"/>
    <mergeCell ref="DX10:DY10"/>
    <mergeCell ref="DZ10:EA10"/>
    <mergeCell ref="EB10:EC10"/>
    <mergeCell ref="ED10:EE10"/>
    <mergeCell ref="EF10:EG10"/>
    <mergeCell ref="EH10:EI10"/>
    <mergeCell ref="EJ10:EK10"/>
    <mergeCell ref="EL10:EM10"/>
    <mergeCell ref="EN10:EO10"/>
    <mergeCell ref="EQ10:ER10"/>
    <mergeCell ref="EU10:EV10"/>
    <mergeCell ref="EY10:EZ10"/>
    <mergeCell ref="FA10:FB10"/>
    <mergeCell ref="FC10:FD10"/>
    <mergeCell ref="FE10:FF10"/>
    <mergeCell ref="FG10:FH10"/>
    <mergeCell ref="FI10:FJ10"/>
    <mergeCell ref="FK10:FL10"/>
    <mergeCell ref="A11:B11"/>
    <mergeCell ref="Z11:AA11"/>
    <mergeCell ref="AY11:AZ11"/>
    <mergeCell ref="BX11:BY11"/>
    <mergeCell ref="CW11:CX11"/>
    <mergeCell ref="DV11:DW11"/>
    <mergeCell ref="EU11:EV11"/>
    <mergeCell ref="A12:B12"/>
    <mergeCell ref="C12:D12"/>
    <mergeCell ref="E12:F12"/>
    <mergeCell ref="G12:H12"/>
    <mergeCell ref="I12:J12"/>
    <mergeCell ref="K12:L12"/>
    <mergeCell ref="M12:N12"/>
    <mergeCell ref="O12:P12"/>
    <mergeCell ref="Q12:R12"/>
    <mergeCell ref="S12:T12"/>
    <mergeCell ref="V12:W12"/>
    <mergeCell ref="Z12:AA12"/>
    <mergeCell ref="AB12:AC12"/>
    <mergeCell ref="AD12:AE12"/>
    <mergeCell ref="AF12:AG12"/>
    <mergeCell ref="AH12:AI12"/>
    <mergeCell ref="AJ12:AK12"/>
    <mergeCell ref="AL12:AM12"/>
    <mergeCell ref="AN12:AO12"/>
    <mergeCell ref="AQ12:AR12"/>
    <mergeCell ref="AU12:AV12"/>
    <mergeCell ref="AY12:AZ12"/>
    <mergeCell ref="BA12:BB12"/>
    <mergeCell ref="BC12:BD12"/>
    <mergeCell ref="BE12:BF12"/>
    <mergeCell ref="BG12:BH12"/>
    <mergeCell ref="BI12:BJ12"/>
    <mergeCell ref="BK12:BL12"/>
    <mergeCell ref="BM12:BN12"/>
    <mergeCell ref="BO12:BP12"/>
    <mergeCell ref="BT12:BU12"/>
    <mergeCell ref="BX12:BY12"/>
    <mergeCell ref="BZ12:CA12"/>
    <mergeCell ref="CB12:CC12"/>
    <mergeCell ref="CD12:CE12"/>
    <mergeCell ref="CF12:CG12"/>
    <mergeCell ref="CH12:CI12"/>
    <mergeCell ref="CJ12:CK12"/>
    <mergeCell ref="CL12:CM12"/>
    <mergeCell ref="CN12:CO12"/>
    <mergeCell ref="CP12:CQ12"/>
    <mergeCell ref="CS12:CT12"/>
    <mergeCell ref="CW12:CX12"/>
    <mergeCell ref="CY12:CZ12"/>
    <mergeCell ref="DA12:DB12"/>
    <mergeCell ref="DC12:DD12"/>
    <mergeCell ref="DE12:DF12"/>
    <mergeCell ref="DG12:DH12"/>
    <mergeCell ref="DI12:DJ12"/>
    <mergeCell ref="DK12:DL12"/>
    <mergeCell ref="DR12:DS12"/>
    <mergeCell ref="DV12:DW12"/>
    <mergeCell ref="DX12:DY12"/>
    <mergeCell ref="DZ12:EA12"/>
    <mergeCell ref="EB12:EC12"/>
    <mergeCell ref="ED12:EE12"/>
    <mergeCell ref="EF12:EG12"/>
    <mergeCell ref="EH12:EI12"/>
    <mergeCell ref="EJ12:EK12"/>
    <mergeCell ref="EL12:EM12"/>
    <mergeCell ref="EN12:EO12"/>
    <mergeCell ref="EQ12:ER12"/>
    <mergeCell ref="EU12:EV12"/>
    <mergeCell ref="EY12:EZ12"/>
    <mergeCell ref="FA12:FB12"/>
    <mergeCell ref="FC12:FD12"/>
    <mergeCell ref="FE12:FF12"/>
    <mergeCell ref="FG12:FH12"/>
    <mergeCell ref="FI12:FJ12"/>
    <mergeCell ref="FK12:FL12"/>
    <mergeCell ref="C14:D14"/>
    <mergeCell ref="E14:F14"/>
    <mergeCell ref="G14:H14"/>
    <mergeCell ref="I14:J14"/>
    <mergeCell ref="K14:L14"/>
    <mergeCell ref="M14:N14"/>
    <mergeCell ref="O14:P14"/>
    <mergeCell ref="Q14:R14"/>
    <mergeCell ref="S14:T14"/>
    <mergeCell ref="V14:W14"/>
    <mergeCell ref="AB14:AC14"/>
    <mergeCell ref="AD14:AE14"/>
    <mergeCell ref="AF14:AG14"/>
    <mergeCell ref="AH14:AI14"/>
    <mergeCell ref="AJ14:AK14"/>
    <mergeCell ref="AL14:AM14"/>
    <mergeCell ref="AN14:AO14"/>
    <mergeCell ref="AQ14:AR14"/>
    <mergeCell ref="AU14:AV14"/>
    <mergeCell ref="BA14:BB14"/>
    <mergeCell ref="BC14:BD14"/>
    <mergeCell ref="BE14:BF14"/>
    <mergeCell ref="BG14:BH14"/>
    <mergeCell ref="BI14:BJ14"/>
    <mergeCell ref="BK14:BL14"/>
    <mergeCell ref="BM14:BN14"/>
    <mergeCell ref="BO14:BP14"/>
    <mergeCell ref="BT14:BU14"/>
    <mergeCell ref="BZ14:CA14"/>
    <mergeCell ref="CB14:CC14"/>
    <mergeCell ref="CD14:CE14"/>
    <mergeCell ref="CF14:CG14"/>
    <mergeCell ref="CH14:CI14"/>
    <mergeCell ref="CJ14:CK14"/>
    <mergeCell ref="CL14:CM14"/>
    <mergeCell ref="CN14:CO14"/>
    <mergeCell ref="CP14:CQ14"/>
    <mergeCell ref="CS14:CT14"/>
    <mergeCell ref="CY14:CZ14"/>
    <mergeCell ref="DA14:DB14"/>
    <mergeCell ref="DC14:DD14"/>
    <mergeCell ref="DE14:DF14"/>
    <mergeCell ref="DG14:DH14"/>
    <mergeCell ref="DI14:DJ14"/>
    <mergeCell ref="DK14:DL14"/>
    <mergeCell ref="DR14:DS14"/>
    <mergeCell ref="DX14:DY14"/>
    <mergeCell ref="DZ14:EA14"/>
    <mergeCell ref="EB14:EC14"/>
    <mergeCell ref="ED14:EE14"/>
    <mergeCell ref="EF14:EG14"/>
    <mergeCell ref="EH14:EI14"/>
    <mergeCell ref="EJ14:EK14"/>
    <mergeCell ref="EL14:EM14"/>
    <mergeCell ref="EN14:EO14"/>
    <mergeCell ref="EQ14:ER14"/>
    <mergeCell ref="EY14:EZ14"/>
    <mergeCell ref="FA14:FB14"/>
    <mergeCell ref="FC14:FD14"/>
    <mergeCell ref="FE14:FF14"/>
    <mergeCell ref="FG14:FH14"/>
    <mergeCell ref="FI14:FJ14"/>
    <mergeCell ref="FK14:FL14"/>
    <mergeCell ref="C17:D17"/>
    <mergeCell ref="E17:F17"/>
    <mergeCell ref="G17:H17"/>
    <mergeCell ref="I17:J17"/>
    <mergeCell ref="K17:L17"/>
    <mergeCell ref="M17:N17"/>
    <mergeCell ref="O17:P17"/>
    <mergeCell ref="Q17:R17"/>
    <mergeCell ref="S17:T17"/>
    <mergeCell ref="V17:W17"/>
    <mergeCell ref="AB17:AC17"/>
    <mergeCell ref="AD17:AE17"/>
    <mergeCell ref="AF17:AG17"/>
    <mergeCell ref="AH17:AI17"/>
    <mergeCell ref="AJ17:AK17"/>
    <mergeCell ref="AL17:AM17"/>
    <mergeCell ref="AN17:AO17"/>
    <mergeCell ref="AQ17:AR17"/>
    <mergeCell ref="AU17:AV17"/>
    <mergeCell ref="BA17:BB17"/>
    <mergeCell ref="BC17:BD17"/>
    <mergeCell ref="BE17:BF17"/>
    <mergeCell ref="BG17:BH17"/>
    <mergeCell ref="BI17:BJ17"/>
    <mergeCell ref="BK17:BL17"/>
    <mergeCell ref="BM17:BN17"/>
    <mergeCell ref="BO17:BP17"/>
    <mergeCell ref="BT17:BU17"/>
    <mergeCell ref="BZ17:CA17"/>
    <mergeCell ref="CB17:CC17"/>
    <mergeCell ref="CD17:CE17"/>
    <mergeCell ref="CF17:CG17"/>
    <mergeCell ref="CH17:CI17"/>
    <mergeCell ref="CJ17:CK17"/>
    <mergeCell ref="CL17:CM17"/>
    <mergeCell ref="CN17:CO17"/>
    <mergeCell ref="CP17:CQ17"/>
    <mergeCell ref="CS17:CT17"/>
    <mergeCell ref="CY17:CZ17"/>
    <mergeCell ref="DA17:DB17"/>
    <mergeCell ref="DC17:DD17"/>
    <mergeCell ref="DE17:DF17"/>
    <mergeCell ref="DG17:DH17"/>
    <mergeCell ref="DI17:DJ17"/>
    <mergeCell ref="DK17:DL17"/>
    <mergeCell ref="DR17:DS17"/>
    <mergeCell ref="DX17:DY17"/>
    <mergeCell ref="DZ17:EA17"/>
    <mergeCell ref="EB17:EC17"/>
    <mergeCell ref="ED17:EE17"/>
    <mergeCell ref="EF17:EG17"/>
    <mergeCell ref="EH17:EI17"/>
    <mergeCell ref="EJ17:EK17"/>
    <mergeCell ref="EL17:EM17"/>
    <mergeCell ref="EN17:EO17"/>
    <mergeCell ref="EQ17:ER17"/>
    <mergeCell ref="EY17:EZ17"/>
    <mergeCell ref="FA17:FB17"/>
    <mergeCell ref="FC17:FD17"/>
    <mergeCell ref="FE17:FF17"/>
    <mergeCell ref="FG17:FH17"/>
    <mergeCell ref="FI17:FJ17"/>
    <mergeCell ref="FK17:FL17"/>
    <mergeCell ref="A27:B27"/>
    <mergeCell ref="C27:D27"/>
    <mergeCell ref="E27:F27"/>
    <mergeCell ref="G27:H27"/>
    <mergeCell ref="I27:J27"/>
    <mergeCell ref="K27:L27"/>
    <mergeCell ref="M27:N27"/>
    <mergeCell ref="O27:P27"/>
    <mergeCell ref="Q27:R27"/>
    <mergeCell ref="S27:T27"/>
    <mergeCell ref="V27:W27"/>
    <mergeCell ref="Z27:AA27"/>
    <mergeCell ref="AB27:AC27"/>
    <mergeCell ref="AD27:AE27"/>
    <mergeCell ref="AF27:AG27"/>
    <mergeCell ref="AH27:AI27"/>
    <mergeCell ref="AJ27:AK27"/>
    <mergeCell ref="AL27:AM27"/>
    <mergeCell ref="AN27:AO27"/>
    <mergeCell ref="AQ27:AR27"/>
    <mergeCell ref="AU27:AV27"/>
    <mergeCell ref="AY27:AZ27"/>
    <mergeCell ref="BA27:BB27"/>
    <mergeCell ref="BC27:BD27"/>
    <mergeCell ref="BE27:BF27"/>
    <mergeCell ref="BG27:BH27"/>
    <mergeCell ref="BI27:BJ27"/>
    <mergeCell ref="BK27:BL27"/>
    <mergeCell ref="BM27:BN27"/>
    <mergeCell ref="BO27:BP27"/>
    <mergeCell ref="BT27:BU27"/>
    <mergeCell ref="BX27:BY27"/>
    <mergeCell ref="BZ27:CA27"/>
    <mergeCell ref="CB27:CC27"/>
    <mergeCell ref="CD27:CE27"/>
    <mergeCell ref="CF27:CG27"/>
    <mergeCell ref="CH27:CI27"/>
    <mergeCell ref="CJ27:CK27"/>
    <mergeCell ref="CL27:CM27"/>
    <mergeCell ref="CN27:CO27"/>
    <mergeCell ref="CP27:CQ27"/>
    <mergeCell ref="CS27:CT27"/>
    <mergeCell ref="CW27:CX27"/>
    <mergeCell ref="CY27:CZ27"/>
    <mergeCell ref="DA27:DB27"/>
    <mergeCell ref="DC27:DD27"/>
    <mergeCell ref="DE27:DF27"/>
    <mergeCell ref="DG27:DH27"/>
    <mergeCell ref="DI27:DJ27"/>
    <mergeCell ref="DK27:DL27"/>
    <mergeCell ref="DR27:DS27"/>
    <mergeCell ref="DV27:DW27"/>
    <mergeCell ref="DX27:DY27"/>
    <mergeCell ref="DZ27:EA27"/>
    <mergeCell ref="EB27:EC27"/>
    <mergeCell ref="ED27:EE27"/>
    <mergeCell ref="EF27:EG27"/>
    <mergeCell ref="EH27:EI27"/>
    <mergeCell ref="EJ27:EK27"/>
    <mergeCell ref="EL27:EM27"/>
    <mergeCell ref="EN27:EO27"/>
    <mergeCell ref="EQ27:ER27"/>
    <mergeCell ref="EU27:EV27"/>
    <mergeCell ref="EY27:EZ27"/>
    <mergeCell ref="FA27:FB27"/>
    <mergeCell ref="FC27:FD27"/>
    <mergeCell ref="FE27:FF27"/>
    <mergeCell ref="FG27:FH27"/>
    <mergeCell ref="FI27:FJ27"/>
    <mergeCell ref="FK27:FL27"/>
    <mergeCell ref="C28:D28"/>
    <mergeCell ref="E28:F28"/>
    <mergeCell ref="G28:H28"/>
    <mergeCell ref="I28:J28"/>
    <mergeCell ref="K28:L28"/>
    <mergeCell ref="M28:N28"/>
    <mergeCell ref="O28:P28"/>
    <mergeCell ref="Q28:R28"/>
    <mergeCell ref="S28:T28"/>
    <mergeCell ref="V28:W28"/>
    <mergeCell ref="AB28:AC28"/>
    <mergeCell ref="AD28:AE28"/>
    <mergeCell ref="AF28:AG28"/>
    <mergeCell ref="AH28:AI28"/>
    <mergeCell ref="AJ28:AK28"/>
    <mergeCell ref="AL28:AM28"/>
    <mergeCell ref="AN28:AO28"/>
    <mergeCell ref="AQ28:AR28"/>
    <mergeCell ref="AU28:AV28"/>
    <mergeCell ref="BA28:BB28"/>
    <mergeCell ref="BC28:BD28"/>
    <mergeCell ref="BE28:BF28"/>
    <mergeCell ref="BG28:BH28"/>
    <mergeCell ref="BI28:BJ28"/>
    <mergeCell ref="BK28:BL28"/>
    <mergeCell ref="BM28:BN28"/>
    <mergeCell ref="BO28:BP28"/>
    <mergeCell ref="BT28:BU28"/>
    <mergeCell ref="BZ28:CA28"/>
    <mergeCell ref="CB28:CC28"/>
    <mergeCell ref="CD28:CE28"/>
    <mergeCell ref="CF28:CG28"/>
    <mergeCell ref="CH28:CI28"/>
    <mergeCell ref="CJ28:CK28"/>
    <mergeCell ref="CL28:CM28"/>
    <mergeCell ref="CN28:CO28"/>
    <mergeCell ref="CP28:CQ28"/>
    <mergeCell ref="CS28:CT28"/>
    <mergeCell ref="CY28:CZ28"/>
    <mergeCell ref="DA28:DB28"/>
    <mergeCell ref="DC28:DD28"/>
    <mergeCell ref="DE28:DF28"/>
    <mergeCell ref="DG28:DH28"/>
    <mergeCell ref="DI28:DJ28"/>
    <mergeCell ref="DK28:DL28"/>
    <mergeCell ref="DR28:DS28"/>
    <mergeCell ref="DX28:DY28"/>
    <mergeCell ref="DZ28:EA28"/>
    <mergeCell ref="EB28:EC28"/>
    <mergeCell ref="ED28:EE28"/>
    <mergeCell ref="EF28:EG28"/>
    <mergeCell ref="EH28:EI28"/>
    <mergeCell ref="EJ28:EK28"/>
    <mergeCell ref="EL28:EM28"/>
    <mergeCell ref="EN28:EO28"/>
    <mergeCell ref="EQ28:ER28"/>
    <mergeCell ref="EY28:EZ28"/>
    <mergeCell ref="FA28:FB28"/>
    <mergeCell ref="FC28:FD28"/>
    <mergeCell ref="FE28:FF28"/>
    <mergeCell ref="FG28:FH28"/>
    <mergeCell ref="FI28:FJ28"/>
    <mergeCell ref="FK28:FL28"/>
    <mergeCell ref="A38:B38"/>
    <mergeCell ref="C38:D38"/>
    <mergeCell ref="E38:F38"/>
    <mergeCell ref="G38:H38"/>
    <mergeCell ref="I38:J38"/>
    <mergeCell ref="K38:L38"/>
    <mergeCell ref="M38:N38"/>
    <mergeCell ref="O38:P38"/>
    <mergeCell ref="Q38:R38"/>
    <mergeCell ref="S38:T38"/>
    <mergeCell ref="V38:W38"/>
    <mergeCell ref="Z38:AA38"/>
    <mergeCell ref="AB38:AC38"/>
    <mergeCell ref="AD38:AE38"/>
    <mergeCell ref="AF38:AG38"/>
    <mergeCell ref="AH38:AI38"/>
    <mergeCell ref="AJ38:AK38"/>
    <mergeCell ref="AL38:AM38"/>
    <mergeCell ref="AN38:AO38"/>
    <mergeCell ref="AQ38:AR38"/>
    <mergeCell ref="AU38:AV38"/>
    <mergeCell ref="AY38:AZ38"/>
    <mergeCell ref="BA38:BB38"/>
    <mergeCell ref="BC38:BD38"/>
    <mergeCell ref="BE38:BF38"/>
    <mergeCell ref="BG38:BH38"/>
    <mergeCell ref="BI38:BJ38"/>
    <mergeCell ref="BK38:BL38"/>
    <mergeCell ref="BM38:BN38"/>
    <mergeCell ref="BO38:BP38"/>
    <mergeCell ref="BT38:BU38"/>
    <mergeCell ref="BX38:BY38"/>
    <mergeCell ref="BZ38:CA38"/>
    <mergeCell ref="CB38:CC38"/>
    <mergeCell ref="CD38:CE38"/>
    <mergeCell ref="CF38:CG38"/>
    <mergeCell ref="CH38:CI38"/>
    <mergeCell ref="CJ38:CK38"/>
    <mergeCell ref="CL38:CM38"/>
    <mergeCell ref="CN38:CO38"/>
    <mergeCell ref="CP38:CQ38"/>
    <mergeCell ref="CS38:CT38"/>
    <mergeCell ref="CW38:CX38"/>
    <mergeCell ref="CY38:CZ38"/>
    <mergeCell ref="DA38:DB38"/>
    <mergeCell ref="DC38:DD38"/>
    <mergeCell ref="DE38:DF38"/>
    <mergeCell ref="DG38:DH38"/>
    <mergeCell ref="DI38:DJ38"/>
    <mergeCell ref="DK38:DL38"/>
    <mergeCell ref="DR38:DS38"/>
    <mergeCell ref="DV38:DW38"/>
    <mergeCell ref="DX38:DY38"/>
    <mergeCell ref="DZ38:EA38"/>
    <mergeCell ref="EB38:EC38"/>
    <mergeCell ref="ED38:EE38"/>
    <mergeCell ref="EF38:EG38"/>
    <mergeCell ref="EH38:EI38"/>
    <mergeCell ref="EJ38:EK38"/>
    <mergeCell ref="EL38:EM38"/>
    <mergeCell ref="EN38:EO38"/>
    <mergeCell ref="EQ38:ER38"/>
    <mergeCell ref="EU38:EV38"/>
    <mergeCell ref="EY38:EZ38"/>
    <mergeCell ref="FA38:FB38"/>
    <mergeCell ref="FC38:FD38"/>
    <mergeCell ref="FE38:FF38"/>
    <mergeCell ref="FG38:FH38"/>
    <mergeCell ref="FI38:FJ38"/>
    <mergeCell ref="FK38:FL38"/>
    <mergeCell ref="C39:D39"/>
    <mergeCell ref="E39:F39"/>
    <mergeCell ref="G39:H39"/>
    <mergeCell ref="I39:J39"/>
    <mergeCell ref="K39:L39"/>
    <mergeCell ref="M39:N39"/>
    <mergeCell ref="O39:P39"/>
    <mergeCell ref="Q39:R39"/>
    <mergeCell ref="S39:T39"/>
    <mergeCell ref="V39:W39"/>
    <mergeCell ref="AJ39:AK39"/>
    <mergeCell ref="AL39:AM39"/>
    <mergeCell ref="AN39:AO39"/>
    <mergeCell ref="AQ39:AR39"/>
    <mergeCell ref="AU39:AV39"/>
    <mergeCell ref="BA39:BB39"/>
    <mergeCell ref="BC39:BD39"/>
    <mergeCell ref="BE39:BF39"/>
    <mergeCell ref="BG39:BH39"/>
    <mergeCell ref="BI39:BJ39"/>
    <mergeCell ref="BK39:BL39"/>
    <mergeCell ref="BM39:BN39"/>
    <mergeCell ref="BO39:BP39"/>
    <mergeCell ref="BT39:BU39"/>
    <mergeCell ref="BZ39:CA39"/>
    <mergeCell ref="CB39:CC39"/>
    <mergeCell ref="CD39:CE39"/>
    <mergeCell ref="CF39:CG39"/>
    <mergeCell ref="CH39:CI39"/>
    <mergeCell ref="CJ39:CK39"/>
    <mergeCell ref="CL39:CM39"/>
    <mergeCell ref="CN39:CO39"/>
    <mergeCell ref="CP39:CQ39"/>
    <mergeCell ref="CS39:CT39"/>
    <mergeCell ref="CY39:CZ39"/>
    <mergeCell ref="DA39:DB39"/>
    <mergeCell ref="DC39:DD39"/>
    <mergeCell ref="DE39:DF39"/>
    <mergeCell ref="DG39:DH39"/>
    <mergeCell ref="DI39:DJ39"/>
    <mergeCell ref="DK39:DL39"/>
    <mergeCell ref="DR39:DS39"/>
    <mergeCell ref="DX39:DY39"/>
    <mergeCell ref="DZ39:EA39"/>
    <mergeCell ref="EB39:EC39"/>
    <mergeCell ref="ED39:EE39"/>
    <mergeCell ref="EF39:EG39"/>
    <mergeCell ref="EH39:EI39"/>
    <mergeCell ref="EJ39:EK39"/>
    <mergeCell ref="EL39:EM39"/>
    <mergeCell ref="EN39:EO39"/>
    <mergeCell ref="EQ39:ER39"/>
    <mergeCell ref="EY39:EZ39"/>
    <mergeCell ref="FA39:FB39"/>
    <mergeCell ref="FC39:FD39"/>
    <mergeCell ref="FE39:FF39"/>
    <mergeCell ref="FG39:FH39"/>
    <mergeCell ref="FI39:FJ39"/>
    <mergeCell ref="FK39:FL39"/>
    <mergeCell ref="A41:B41"/>
    <mergeCell ref="Z41:AA41"/>
    <mergeCell ref="AY41:AZ41"/>
    <mergeCell ref="BX41:BY41"/>
    <mergeCell ref="CW41:CX41"/>
    <mergeCell ref="DV41:DW41"/>
    <mergeCell ref="EU41:EV41"/>
    <mergeCell ref="A43:B43"/>
    <mergeCell ref="C43:D43"/>
    <mergeCell ref="E43:F43"/>
    <mergeCell ref="G43:H43"/>
    <mergeCell ref="I43:J43"/>
    <mergeCell ref="K43:L43"/>
    <mergeCell ref="M43:N43"/>
    <mergeCell ref="O43:P43"/>
    <mergeCell ref="Q43:R43"/>
    <mergeCell ref="S43:T43"/>
    <mergeCell ref="V43:W43"/>
    <mergeCell ref="Z43:AA43"/>
    <mergeCell ref="AB43:AC43"/>
    <mergeCell ref="AD43:AE43"/>
    <mergeCell ref="AF43:AG43"/>
    <mergeCell ref="AH43:AI43"/>
    <mergeCell ref="AJ43:AK43"/>
    <mergeCell ref="AL43:AM43"/>
    <mergeCell ref="AN43:AO43"/>
    <mergeCell ref="AQ43:AR43"/>
    <mergeCell ref="AU43:AV43"/>
    <mergeCell ref="AY43:AZ43"/>
    <mergeCell ref="BA43:BB43"/>
    <mergeCell ref="BC43:BD43"/>
    <mergeCell ref="BE43:BF43"/>
    <mergeCell ref="BG43:BH43"/>
    <mergeCell ref="BI43:BJ43"/>
    <mergeCell ref="BK43:BL43"/>
    <mergeCell ref="BM43:BN43"/>
    <mergeCell ref="BO43:BP43"/>
    <mergeCell ref="BT43:BU43"/>
    <mergeCell ref="BX43:BY43"/>
    <mergeCell ref="BZ43:CA43"/>
    <mergeCell ref="CB43:CC43"/>
    <mergeCell ref="CD43:CE43"/>
    <mergeCell ref="CF43:CG43"/>
    <mergeCell ref="CH43:CI43"/>
    <mergeCell ref="CJ43:CK43"/>
    <mergeCell ref="CL43:CM43"/>
    <mergeCell ref="CN43:CO43"/>
    <mergeCell ref="CP43:CQ43"/>
    <mergeCell ref="CS43:CT43"/>
    <mergeCell ref="CW43:CX43"/>
    <mergeCell ref="CY43:CZ43"/>
    <mergeCell ref="DA43:DB43"/>
    <mergeCell ref="DC43:DD43"/>
    <mergeCell ref="DE43:DF43"/>
    <mergeCell ref="DG43:DH43"/>
    <mergeCell ref="DI43:DJ43"/>
    <mergeCell ref="DK43:DL43"/>
    <mergeCell ref="DR43:DS43"/>
    <mergeCell ref="DV43:DW43"/>
    <mergeCell ref="DX43:DY43"/>
    <mergeCell ref="DZ43:EA43"/>
    <mergeCell ref="EB43:EC43"/>
    <mergeCell ref="ED43:EE43"/>
    <mergeCell ref="EF43:EG43"/>
    <mergeCell ref="EH43:EI43"/>
    <mergeCell ref="EJ43:EK43"/>
    <mergeCell ref="EL43:EM43"/>
    <mergeCell ref="EN43:EO43"/>
    <mergeCell ref="EQ43:ER43"/>
    <mergeCell ref="EU43:EV43"/>
    <mergeCell ref="EY43:EZ43"/>
    <mergeCell ref="FA43:FB43"/>
    <mergeCell ref="FC43:FD43"/>
    <mergeCell ref="FE43:FF43"/>
    <mergeCell ref="FG43:FH43"/>
    <mergeCell ref="FI43:FJ43"/>
    <mergeCell ref="FK43:FL43"/>
    <mergeCell ref="A44:B44"/>
    <mergeCell ref="C44:D44"/>
    <mergeCell ref="E44:F44"/>
    <mergeCell ref="G44:H44"/>
    <mergeCell ref="I44:J44"/>
    <mergeCell ref="K44:L44"/>
    <mergeCell ref="M44:N44"/>
    <mergeCell ref="O44:P44"/>
    <mergeCell ref="Q44:R44"/>
    <mergeCell ref="S44:T44"/>
    <mergeCell ref="V44:W44"/>
    <mergeCell ref="Z44:AA44"/>
    <mergeCell ref="AB44:AC44"/>
    <mergeCell ref="AD44:AE44"/>
    <mergeCell ref="AF44:AG44"/>
    <mergeCell ref="AH44:AI44"/>
    <mergeCell ref="AJ44:AK44"/>
    <mergeCell ref="AL44:AM44"/>
    <mergeCell ref="AN44:AO44"/>
    <mergeCell ref="AQ44:AR44"/>
    <mergeCell ref="AU44:AV44"/>
    <mergeCell ref="AY44:AZ44"/>
    <mergeCell ref="BA44:BB44"/>
    <mergeCell ref="BC44:BD44"/>
    <mergeCell ref="BE44:BF44"/>
    <mergeCell ref="BG44:BH44"/>
    <mergeCell ref="BI44:BJ44"/>
    <mergeCell ref="BK44:BL44"/>
    <mergeCell ref="BM44:BN44"/>
    <mergeCell ref="BO44:BP44"/>
    <mergeCell ref="BT44:BU44"/>
    <mergeCell ref="BX44:BY44"/>
    <mergeCell ref="BZ44:CA44"/>
    <mergeCell ref="CB44:CC44"/>
    <mergeCell ref="CD44:CE44"/>
    <mergeCell ref="CF44:CG44"/>
    <mergeCell ref="CH44:CI44"/>
    <mergeCell ref="CJ44:CK44"/>
    <mergeCell ref="CL44:CM44"/>
    <mergeCell ref="CN44:CO44"/>
    <mergeCell ref="CP44:CQ44"/>
    <mergeCell ref="CS44:CT44"/>
    <mergeCell ref="CW44:CX44"/>
    <mergeCell ref="CY44:CZ44"/>
    <mergeCell ref="DA44:DB44"/>
    <mergeCell ref="DC44:DD44"/>
    <mergeCell ref="DE44:DF44"/>
    <mergeCell ref="DG44:DH44"/>
    <mergeCell ref="DI44:DJ44"/>
    <mergeCell ref="DK44:DL44"/>
    <mergeCell ref="DR44:DS44"/>
    <mergeCell ref="DV44:DW44"/>
    <mergeCell ref="DX44:DY44"/>
    <mergeCell ref="DZ44:EA44"/>
    <mergeCell ref="EB44:EC44"/>
    <mergeCell ref="ED44:EE44"/>
    <mergeCell ref="EF44:EG44"/>
    <mergeCell ref="EH44:EI44"/>
    <mergeCell ref="EJ44:EK44"/>
    <mergeCell ref="EL44:EM44"/>
    <mergeCell ref="EN44:EO44"/>
    <mergeCell ref="EQ44:ER44"/>
    <mergeCell ref="EU44:EV44"/>
    <mergeCell ref="EY44:EZ44"/>
    <mergeCell ref="FA44:FB44"/>
    <mergeCell ref="FC44:FD44"/>
    <mergeCell ref="FE44:FF44"/>
    <mergeCell ref="FG44:FH44"/>
    <mergeCell ref="FI44:FJ44"/>
    <mergeCell ref="FK44:FL44"/>
    <mergeCell ref="C46:D46"/>
    <mergeCell ref="E46:F46"/>
    <mergeCell ref="G46:H46"/>
    <mergeCell ref="I46:J46"/>
    <mergeCell ref="K46:L46"/>
    <mergeCell ref="M46:N46"/>
    <mergeCell ref="O46:P46"/>
    <mergeCell ref="Q46:R46"/>
    <mergeCell ref="S46:T46"/>
    <mergeCell ref="V46:W46"/>
    <mergeCell ref="AB46:AC46"/>
    <mergeCell ref="AD46:AE46"/>
    <mergeCell ref="AF46:AG46"/>
    <mergeCell ref="AH46:AI46"/>
    <mergeCell ref="AJ46:AK46"/>
    <mergeCell ref="AL46:AM46"/>
    <mergeCell ref="AN46:AO46"/>
    <mergeCell ref="AQ46:AR46"/>
    <mergeCell ref="AU46:AV46"/>
    <mergeCell ref="BA46:BB46"/>
    <mergeCell ref="BC46:BD46"/>
    <mergeCell ref="BE46:BF46"/>
    <mergeCell ref="BG46:BH46"/>
    <mergeCell ref="BI46:BJ46"/>
    <mergeCell ref="BK46:BL46"/>
    <mergeCell ref="BM46:BN46"/>
    <mergeCell ref="BO46:BP46"/>
    <mergeCell ref="BT46:BU46"/>
    <mergeCell ref="BZ46:CA46"/>
    <mergeCell ref="CB46:CC46"/>
    <mergeCell ref="CD46:CE46"/>
    <mergeCell ref="CF46:CG46"/>
    <mergeCell ref="CH46:CI46"/>
    <mergeCell ref="CJ46:CK46"/>
    <mergeCell ref="CL46:CM46"/>
    <mergeCell ref="CN46:CO46"/>
    <mergeCell ref="CP46:CQ46"/>
    <mergeCell ref="CS46:CT46"/>
    <mergeCell ref="CY46:CZ46"/>
    <mergeCell ref="DA46:DB46"/>
    <mergeCell ref="DC46:DD46"/>
    <mergeCell ref="DE46:DF46"/>
    <mergeCell ref="DG46:DH46"/>
    <mergeCell ref="DI46:DJ46"/>
    <mergeCell ref="DK46:DL46"/>
    <mergeCell ref="DR46:DS46"/>
    <mergeCell ref="DX46:DY46"/>
    <mergeCell ref="DZ46:EA46"/>
    <mergeCell ref="EB46:EC46"/>
    <mergeCell ref="ED46:EE46"/>
    <mergeCell ref="EF46:EG46"/>
    <mergeCell ref="EH46:EI46"/>
    <mergeCell ref="EJ46:EK46"/>
    <mergeCell ref="EL46:EM46"/>
    <mergeCell ref="EN46:EO46"/>
    <mergeCell ref="EQ46:ER46"/>
    <mergeCell ref="EY46:EZ46"/>
    <mergeCell ref="FA46:FB46"/>
    <mergeCell ref="FC46:FD46"/>
    <mergeCell ref="FE46:FF46"/>
    <mergeCell ref="FG46:FH46"/>
    <mergeCell ref="FI46:FJ46"/>
    <mergeCell ref="FK46:FL46"/>
    <mergeCell ref="C49:D49"/>
    <mergeCell ref="E49:F49"/>
    <mergeCell ref="G49:H49"/>
    <mergeCell ref="I49:J49"/>
    <mergeCell ref="K49:L49"/>
    <mergeCell ref="M49:N49"/>
    <mergeCell ref="O49:P49"/>
    <mergeCell ref="Q49:R49"/>
    <mergeCell ref="S49:T49"/>
    <mergeCell ref="V49:W49"/>
    <mergeCell ref="AB49:AC49"/>
    <mergeCell ref="AD49:AE49"/>
    <mergeCell ref="AF49:AG49"/>
    <mergeCell ref="AH49:AI49"/>
    <mergeCell ref="AJ49:AK49"/>
    <mergeCell ref="AL49:AM49"/>
    <mergeCell ref="AN49:AO49"/>
    <mergeCell ref="AQ49:AR49"/>
    <mergeCell ref="AU49:AV49"/>
    <mergeCell ref="BA49:BB49"/>
    <mergeCell ref="BC49:BD49"/>
    <mergeCell ref="BE49:BF49"/>
    <mergeCell ref="BG49:BH49"/>
    <mergeCell ref="BI49:BJ49"/>
    <mergeCell ref="BK49:BL49"/>
    <mergeCell ref="BM49:BN49"/>
    <mergeCell ref="BO49:BP49"/>
    <mergeCell ref="BT49:BU49"/>
    <mergeCell ref="BZ49:CA49"/>
    <mergeCell ref="CB49:CC49"/>
    <mergeCell ref="CD49:CE49"/>
    <mergeCell ref="CF49:CG49"/>
    <mergeCell ref="CH49:CI49"/>
    <mergeCell ref="CJ49:CK49"/>
    <mergeCell ref="CL49:CM49"/>
    <mergeCell ref="CN49:CO49"/>
    <mergeCell ref="CP49:CQ49"/>
    <mergeCell ref="CS49:CT49"/>
    <mergeCell ref="CY49:CZ49"/>
    <mergeCell ref="DA49:DB49"/>
    <mergeCell ref="DC49:DD49"/>
    <mergeCell ref="DE49:DF49"/>
    <mergeCell ref="DG49:DH49"/>
    <mergeCell ref="DI49:DJ49"/>
    <mergeCell ref="DK49:DL49"/>
    <mergeCell ref="DR49:DS49"/>
    <mergeCell ref="DX49:DY49"/>
    <mergeCell ref="DZ49:EA49"/>
    <mergeCell ref="EB49:EC49"/>
    <mergeCell ref="ED49:EE49"/>
    <mergeCell ref="EF49:EG49"/>
    <mergeCell ref="EH49:EI49"/>
    <mergeCell ref="EJ49:EK49"/>
    <mergeCell ref="EL49:EM49"/>
    <mergeCell ref="EN49:EO49"/>
    <mergeCell ref="EQ49:ER49"/>
    <mergeCell ref="EY49:EZ49"/>
    <mergeCell ref="FA49:FB49"/>
    <mergeCell ref="FC49:FD49"/>
    <mergeCell ref="FE49:FF49"/>
    <mergeCell ref="FG49:FH49"/>
    <mergeCell ref="FI49:FJ49"/>
    <mergeCell ref="FK49:FL49"/>
    <mergeCell ref="A59:B59"/>
    <mergeCell ref="C59:D59"/>
    <mergeCell ref="E59:F59"/>
    <mergeCell ref="G59:H59"/>
    <mergeCell ref="I59:J59"/>
    <mergeCell ref="K59:L59"/>
    <mergeCell ref="M59:N59"/>
    <mergeCell ref="O59:P59"/>
    <mergeCell ref="Q59:R59"/>
    <mergeCell ref="S59:T59"/>
    <mergeCell ref="V59:W59"/>
    <mergeCell ref="Z59:AA59"/>
    <mergeCell ref="AB59:AC59"/>
    <mergeCell ref="AD59:AE59"/>
    <mergeCell ref="AF59:AG59"/>
    <mergeCell ref="AH59:AI59"/>
    <mergeCell ref="AJ59:AK59"/>
    <mergeCell ref="AL59:AM59"/>
    <mergeCell ref="AN59:AO59"/>
    <mergeCell ref="AQ59:AR59"/>
    <mergeCell ref="AU59:AV59"/>
    <mergeCell ref="AY59:AZ59"/>
    <mergeCell ref="BA59:BB59"/>
    <mergeCell ref="BC59:BD59"/>
    <mergeCell ref="BE59:BF59"/>
    <mergeCell ref="BG59:BH59"/>
    <mergeCell ref="BI59:BJ59"/>
    <mergeCell ref="BK59:BL59"/>
    <mergeCell ref="BM59:BN59"/>
    <mergeCell ref="BO59:BP59"/>
    <mergeCell ref="BT59:BU59"/>
    <mergeCell ref="BX59:BY59"/>
    <mergeCell ref="BZ59:CA59"/>
    <mergeCell ref="CB59:CC59"/>
    <mergeCell ref="CD59:CE59"/>
    <mergeCell ref="CF59:CG59"/>
    <mergeCell ref="CH59:CI59"/>
    <mergeCell ref="CJ59:CK59"/>
    <mergeCell ref="CL59:CM59"/>
    <mergeCell ref="CN59:CO59"/>
    <mergeCell ref="CP59:CQ59"/>
    <mergeCell ref="CS59:CT59"/>
    <mergeCell ref="CW59:CX59"/>
    <mergeCell ref="CY59:CZ59"/>
    <mergeCell ref="DA59:DB59"/>
    <mergeCell ref="DC59:DD59"/>
    <mergeCell ref="DE59:DF59"/>
    <mergeCell ref="DG59:DH59"/>
    <mergeCell ref="DI59:DJ59"/>
    <mergeCell ref="DK59:DL59"/>
    <mergeCell ref="DR59:DS59"/>
    <mergeCell ref="DV59:DW59"/>
    <mergeCell ref="DX59:DY59"/>
    <mergeCell ref="DZ59:EA59"/>
    <mergeCell ref="EB59:EC59"/>
    <mergeCell ref="ED59:EE59"/>
    <mergeCell ref="EF59:EG59"/>
    <mergeCell ref="EH59:EI59"/>
    <mergeCell ref="EJ59:EK59"/>
    <mergeCell ref="EL59:EM59"/>
    <mergeCell ref="EN59:EO59"/>
    <mergeCell ref="EQ59:ER59"/>
    <mergeCell ref="EU59:EV59"/>
    <mergeCell ref="EY59:EZ59"/>
    <mergeCell ref="FA59:FB59"/>
    <mergeCell ref="FC59:FD59"/>
    <mergeCell ref="FE59:FF59"/>
    <mergeCell ref="FG59:FH59"/>
    <mergeCell ref="FI59:FJ59"/>
    <mergeCell ref="FK59:FL59"/>
    <mergeCell ref="C60:D60"/>
    <mergeCell ref="E60:F60"/>
    <mergeCell ref="G60:H60"/>
    <mergeCell ref="I60:J60"/>
    <mergeCell ref="K60:L60"/>
    <mergeCell ref="M60:N60"/>
    <mergeCell ref="O60:P60"/>
    <mergeCell ref="Q60:R60"/>
    <mergeCell ref="S60:T60"/>
    <mergeCell ref="V60:W60"/>
    <mergeCell ref="AB60:AC60"/>
    <mergeCell ref="AD60:AE60"/>
    <mergeCell ref="AF60:AG60"/>
    <mergeCell ref="AH60:AI60"/>
    <mergeCell ref="AJ60:AK60"/>
    <mergeCell ref="AL60:AM60"/>
    <mergeCell ref="AN60:AO60"/>
    <mergeCell ref="AQ60:AR60"/>
    <mergeCell ref="AU60:AV60"/>
    <mergeCell ref="BA60:BB60"/>
    <mergeCell ref="BC60:BD60"/>
    <mergeCell ref="BE60:BF60"/>
    <mergeCell ref="BG60:BH60"/>
    <mergeCell ref="BI60:BJ60"/>
    <mergeCell ref="BK60:BL60"/>
    <mergeCell ref="BM60:BN60"/>
    <mergeCell ref="BO60:BP60"/>
    <mergeCell ref="BT60:BU60"/>
    <mergeCell ref="BZ60:CA60"/>
    <mergeCell ref="CB60:CC60"/>
    <mergeCell ref="CD60:CE60"/>
    <mergeCell ref="CF60:CG60"/>
    <mergeCell ref="CH60:CI60"/>
    <mergeCell ref="CJ60:CK60"/>
    <mergeCell ref="CL60:CM60"/>
    <mergeCell ref="CN60:CO60"/>
    <mergeCell ref="CP60:CQ60"/>
    <mergeCell ref="CS60:CT60"/>
    <mergeCell ref="CY60:CZ60"/>
    <mergeCell ref="DA60:DB60"/>
    <mergeCell ref="DC60:DD60"/>
    <mergeCell ref="DE60:DF60"/>
    <mergeCell ref="DG60:DH60"/>
    <mergeCell ref="DI60:DJ60"/>
    <mergeCell ref="DK60:DL60"/>
    <mergeCell ref="DR60:DS60"/>
    <mergeCell ref="DX60:DY60"/>
    <mergeCell ref="DZ60:EA60"/>
    <mergeCell ref="EB60:EC60"/>
    <mergeCell ref="ED60:EE60"/>
    <mergeCell ref="EF60:EG60"/>
    <mergeCell ref="EH60:EI60"/>
    <mergeCell ref="EJ60:EK60"/>
    <mergeCell ref="EL60:EM60"/>
    <mergeCell ref="EN60:EO60"/>
    <mergeCell ref="EQ60:ER60"/>
    <mergeCell ref="EY60:EZ60"/>
    <mergeCell ref="FA60:FB60"/>
    <mergeCell ref="FC60:FD60"/>
    <mergeCell ref="FE60:FF60"/>
    <mergeCell ref="FG60:FH60"/>
    <mergeCell ref="FI60:FJ60"/>
    <mergeCell ref="FK60:FL60"/>
    <mergeCell ref="A70:B70"/>
    <mergeCell ref="C70:D70"/>
    <mergeCell ref="E70:F70"/>
    <mergeCell ref="G70:H70"/>
    <mergeCell ref="I70:J70"/>
    <mergeCell ref="K70:L70"/>
    <mergeCell ref="M70:N70"/>
    <mergeCell ref="O70:P70"/>
    <mergeCell ref="Q70:R70"/>
    <mergeCell ref="S70:T70"/>
    <mergeCell ref="V70:W70"/>
    <mergeCell ref="Z70:AA70"/>
    <mergeCell ref="AB70:AC70"/>
    <mergeCell ref="AD70:AE70"/>
    <mergeCell ref="AF70:AG70"/>
    <mergeCell ref="AH70:AI70"/>
    <mergeCell ref="AJ70:AK70"/>
    <mergeCell ref="AL70:AM70"/>
    <mergeCell ref="AN70:AO70"/>
    <mergeCell ref="AQ70:AR70"/>
    <mergeCell ref="AU70:AV70"/>
    <mergeCell ref="AY70:AZ70"/>
    <mergeCell ref="BA70:BB70"/>
    <mergeCell ref="BC70:BD70"/>
    <mergeCell ref="BE70:BF70"/>
    <mergeCell ref="BG70:BH70"/>
    <mergeCell ref="BI70:BJ70"/>
    <mergeCell ref="BK70:BL70"/>
    <mergeCell ref="BM70:BN70"/>
    <mergeCell ref="BO70:BP70"/>
    <mergeCell ref="BT70:BU70"/>
    <mergeCell ref="BX70:BY70"/>
    <mergeCell ref="BZ70:CA70"/>
    <mergeCell ref="CB70:CC70"/>
    <mergeCell ref="CD70:CE70"/>
    <mergeCell ref="CF70:CG70"/>
    <mergeCell ref="CH70:CI70"/>
    <mergeCell ref="CJ70:CK70"/>
    <mergeCell ref="CL70:CM70"/>
    <mergeCell ref="CN70:CO70"/>
    <mergeCell ref="CP70:CQ70"/>
    <mergeCell ref="CS70:CT70"/>
    <mergeCell ref="CW70:CX70"/>
    <mergeCell ref="CY70:CZ70"/>
    <mergeCell ref="DA70:DB70"/>
    <mergeCell ref="DC70:DD70"/>
    <mergeCell ref="DE70:DF70"/>
    <mergeCell ref="DG70:DH70"/>
    <mergeCell ref="DI70:DJ70"/>
    <mergeCell ref="DK70:DL70"/>
    <mergeCell ref="DR70:DS70"/>
    <mergeCell ref="DV70:DW70"/>
    <mergeCell ref="DX70:DY70"/>
    <mergeCell ref="DZ70:EA70"/>
    <mergeCell ref="EB70:EC70"/>
    <mergeCell ref="ED70:EE70"/>
    <mergeCell ref="EF70:EG70"/>
    <mergeCell ref="EH70:EI70"/>
    <mergeCell ref="EJ70:EK70"/>
    <mergeCell ref="EL70:EM70"/>
    <mergeCell ref="EN70:EO70"/>
    <mergeCell ref="EQ70:ER70"/>
    <mergeCell ref="EU70:EV70"/>
    <mergeCell ref="EY70:EZ70"/>
    <mergeCell ref="FA70:FB70"/>
    <mergeCell ref="FC70:FD70"/>
    <mergeCell ref="FE70:FF70"/>
    <mergeCell ref="FG70:FH70"/>
    <mergeCell ref="FI70:FJ70"/>
    <mergeCell ref="FK70:FL70"/>
    <mergeCell ref="A72:B72"/>
    <mergeCell ref="C72:D72"/>
    <mergeCell ref="E72:F72"/>
    <mergeCell ref="G72:H72"/>
    <mergeCell ref="I72:J72"/>
    <mergeCell ref="K72:L72"/>
    <mergeCell ref="M72:N72"/>
    <mergeCell ref="O72:P72"/>
    <mergeCell ref="Q72:R72"/>
    <mergeCell ref="S72:T72"/>
    <mergeCell ref="V72:W72"/>
    <mergeCell ref="Z72:AA72"/>
    <mergeCell ref="AB72:AC72"/>
    <mergeCell ref="AD72:AE72"/>
    <mergeCell ref="AF72:AG72"/>
    <mergeCell ref="AH72:AI72"/>
    <mergeCell ref="AJ72:AK72"/>
    <mergeCell ref="AL72:AM72"/>
    <mergeCell ref="AN72:AO72"/>
    <mergeCell ref="AQ72:AR72"/>
    <mergeCell ref="AU72:AV72"/>
    <mergeCell ref="AY72:AZ72"/>
    <mergeCell ref="BA72:BB72"/>
    <mergeCell ref="BC72:BD72"/>
    <mergeCell ref="BE72:BF72"/>
    <mergeCell ref="BG72:BH72"/>
    <mergeCell ref="BI72:BJ72"/>
    <mergeCell ref="BK72:BL72"/>
    <mergeCell ref="BM72:BN72"/>
    <mergeCell ref="BO72:BP72"/>
    <mergeCell ref="BT72:BU72"/>
    <mergeCell ref="BX72:BY72"/>
    <mergeCell ref="BZ72:CA72"/>
    <mergeCell ref="CB72:CC72"/>
    <mergeCell ref="CD72:CE72"/>
    <mergeCell ref="CF72:CG72"/>
    <mergeCell ref="CH72:CI72"/>
    <mergeCell ref="CJ72:CK72"/>
    <mergeCell ref="CL72:CM72"/>
    <mergeCell ref="CN72:CO72"/>
    <mergeCell ref="CP72:CQ72"/>
    <mergeCell ref="CS72:CT72"/>
    <mergeCell ref="CW72:CX72"/>
    <mergeCell ref="CY72:CZ72"/>
    <mergeCell ref="DA72:DB72"/>
    <mergeCell ref="DC72:DD72"/>
    <mergeCell ref="DE72:DF72"/>
    <mergeCell ref="DG72:DH72"/>
    <mergeCell ref="DI72:DJ72"/>
    <mergeCell ref="DK72:DL72"/>
    <mergeCell ref="DR72:DS72"/>
    <mergeCell ref="DV72:DW72"/>
    <mergeCell ref="DX72:DY72"/>
    <mergeCell ref="DZ72:EA72"/>
    <mergeCell ref="EB72:EC72"/>
    <mergeCell ref="ED72:EE72"/>
    <mergeCell ref="EF72:EG72"/>
    <mergeCell ref="EH72:EI72"/>
    <mergeCell ref="EJ72:EK72"/>
    <mergeCell ref="EL72:EM72"/>
    <mergeCell ref="EN72:EO72"/>
    <mergeCell ref="EQ72:ER72"/>
    <mergeCell ref="EU72:EV72"/>
    <mergeCell ref="EY72:EZ72"/>
    <mergeCell ref="FA72:FB72"/>
    <mergeCell ref="FC72:FD72"/>
    <mergeCell ref="FE72:FF72"/>
    <mergeCell ref="FG72:FH72"/>
    <mergeCell ref="FI72:FJ72"/>
    <mergeCell ref="FK72:FL72"/>
    <mergeCell ref="A73:B73"/>
    <mergeCell ref="C73:D73"/>
    <mergeCell ref="E73:F73"/>
    <mergeCell ref="G73:H73"/>
    <mergeCell ref="I73:J73"/>
    <mergeCell ref="K73:L73"/>
    <mergeCell ref="M73:N73"/>
    <mergeCell ref="O73:P73"/>
    <mergeCell ref="Q73:R73"/>
    <mergeCell ref="S73:T73"/>
    <mergeCell ref="V73:W73"/>
    <mergeCell ref="Z73:AA73"/>
    <mergeCell ref="AB73:AC73"/>
    <mergeCell ref="AD73:AE73"/>
    <mergeCell ref="AF73:AG73"/>
    <mergeCell ref="AH73:AI73"/>
    <mergeCell ref="AJ73:AK73"/>
    <mergeCell ref="AL73:AM73"/>
    <mergeCell ref="AN73:AO73"/>
    <mergeCell ref="AQ73:AR73"/>
    <mergeCell ref="AU73:AV73"/>
    <mergeCell ref="AY73:AZ73"/>
    <mergeCell ref="BA73:BB73"/>
    <mergeCell ref="BC73:BD73"/>
    <mergeCell ref="BE73:BF73"/>
    <mergeCell ref="BG73:BH73"/>
    <mergeCell ref="BI73:BJ73"/>
    <mergeCell ref="BK73:BL73"/>
    <mergeCell ref="BM73:BN73"/>
    <mergeCell ref="BO73:BP73"/>
    <mergeCell ref="BT73:BU73"/>
    <mergeCell ref="BX73:BY73"/>
    <mergeCell ref="BZ73:CA73"/>
    <mergeCell ref="CB73:CC73"/>
    <mergeCell ref="CD73:CE73"/>
    <mergeCell ref="CF73:CG73"/>
    <mergeCell ref="CH73:CI73"/>
    <mergeCell ref="CJ73:CK73"/>
    <mergeCell ref="CL73:CM73"/>
    <mergeCell ref="CN73:CO73"/>
    <mergeCell ref="CP73:CQ73"/>
    <mergeCell ref="CS73:CT73"/>
    <mergeCell ref="CW73:CX73"/>
    <mergeCell ref="CY73:CZ73"/>
    <mergeCell ref="DA73:DB73"/>
    <mergeCell ref="DC73:DD73"/>
    <mergeCell ref="DE73:DF73"/>
    <mergeCell ref="DG73:DH73"/>
    <mergeCell ref="DI73:DJ73"/>
    <mergeCell ref="DK73:DL73"/>
    <mergeCell ref="DR73:DS73"/>
    <mergeCell ref="DV73:DW73"/>
    <mergeCell ref="DX73:DY73"/>
    <mergeCell ref="DZ73:EA73"/>
    <mergeCell ref="EB73:EC73"/>
    <mergeCell ref="ED73:EE73"/>
    <mergeCell ref="EF73:EG73"/>
    <mergeCell ref="EH73:EI73"/>
    <mergeCell ref="EJ73:EK73"/>
    <mergeCell ref="EL73:EM73"/>
    <mergeCell ref="EN73:EO73"/>
    <mergeCell ref="EQ73:ER73"/>
    <mergeCell ref="EU73:EV73"/>
    <mergeCell ref="EY73:EZ73"/>
    <mergeCell ref="FA73:FB73"/>
    <mergeCell ref="FC73:FD73"/>
    <mergeCell ref="FE73:FF73"/>
    <mergeCell ref="FG73:FH73"/>
    <mergeCell ref="FI73:FJ73"/>
    <mergeCell ref="FK73:FL73"/>
    <mergeCell ref="A74:B74"/>
    <mergeCell ref="C74:D74"/>
    <mergeCell ref="E74:F74"/>
    <mergeCell ref="G74:H74"/>
    <mergeCell ref="I74:J74"/>
    <mergeCell ref="K74:L74"/>
    <mergeCell ref="M74:N74"/>
    <mergeCell ref="O74:P74"/>
    <mergeCell ref="Q74:R74"/>
    <mergeCell ref="S74:T74"/>
    <mergeCell ref="V74:W74"/>
    <mergeCell ref="Z74:AA74"/>
    <mergeCell ref="AB74:AC74"/>
    <mergeCell ref="AD74:AE74"/>
    <mergeCell ref="AF74:AG74"/>
    <mergeCell ref="AH74:AI74"/>
    <mergeCell ref="AJ74:AK74"/>
    <mergeCell ref="AL74:AM74"/>
    <mergeCell ref="AN74:AO74"/>
    <mergeCell ref="AQ74:AR74"/>
    <mergeCell ref="AU74:AV74"/>
    <mergeCell ref="AY74:AZ74"/>
    <mergeCell ref="BA74:BB74"/>
    <mergeCell ref="BC74:BD74"/>
    <mergeCell ref="BE74:BF74"/>
    <mergeCell ref="BG74:BH74"/>
    <mergeCell ref="BI74:BJ74"/>
    <mergeCell ref="BK74:BL74"/>
    <mergeCell ref="BM74:BN74"/>
    <mergeCell ref="BO74:BP74"/>
    <mergeCell ref="BT74:BU74"/>
    <mergeCell ref="BX74:BY74"/>
    <mergeCell ref="BZ74:CA74"/>
    <mergeCell ref="CB74:CC74"/>
    <mergeCell ref="CD74:CE74"/>
    <mergeCell ref="CF74:CG74"/>
    <mergeCell ref="CH74:CI74"/>
    <mergeCell ref="CJ74:CK74"/>
    <mergeCell ref="CL74:CM74"/>
    <mergeCell ref="CN74:CO74"/>
    <mergeCell ref="CP74:CQ74"/>
    <mergeCell ref="CS74:CT74"/>
    <mergeCell ref="CW74:CX74"/>
    <mergeCell ref="CY74:CZ74"/>
    <mergeCell ref="DA74:DB74"/>
    <mergeCell ref="DC74:DD74"/>
    <mergeCell ref="DE74:DF74"/>
    <mergeCell ref="DG74:DH74"/>
    <mergeCell ref="DI74:DJ74"/>
    <mergeCell ref="DK74:DL74"/>
    <mergeCell ref="DR74:DS74"/>
    <mergeCell ref="DV74:DW74"/>
    <mergeCell ref="DX74:DY74"/>
    <mergeCell ref="DZ74:EA74"/>
    <mergeCell ref="EB74:EC74"/>
    <mergeCell ref="ED74:EE74"/>
    <mergeCell ref="EF74:EG74"/>
    <mergeCell ref="EH74:EI74"/>
    <mergeCell ref="EJ74:EK74"/>
    <mergeCell ref="EL74:EM74"/>
    <mergeCell ref="EN74:EO74"/>
    <mergeCell ref="EQ74:ER74"/>
    <mergeCell ref="EU74:EV74"/>
    <mergeCell ref="EY74:EZ74"/>
    <mergeCell ref="FA74:FB74"/>
    <mergeCell ref="FC74:FD74"/>
    <mergeCell ref="FE74:FF74"/>
    <mergeCell ref="FG74:FH74"/>
    <mergeCell ref="FI74:FJ74"/>
    <mergeCell ref="FK74:FL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18" sqref="H18"/>
    </sheetView>
  </sheetViews>
  <sheetFormatPr defaultColWidth="8.72727272727273" defaultRowHeight="12.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AGR</vt:lpstr>
      <vt:lpstr>FuelTech</vt:lpstr>
      <vt:lpstr>Demands</vt:lpstr>
      <vt:lpstr>Emi</vt:lpstr>
      <vt:lpstr>NOUSEDemand_fra</vt:lpstr>
      <vt:lpstr>DATA_SOURCE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2025-03-06T16:31:21Z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8C8DC015F3334CF1815D5CDC7EE36C5C_12</vt:lpwstr>
  </property>
  <property fmtid="{D5CDD505-2E9C-101B-9397-08002B2CF9AE}" pid="4" name="KSOProductBuildVer">
    <vt:lpwstr>1033-12.2.0.20323</vt:lpwstr>
  </property>
</Properties>
</file>