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" documentId="11_C1BECCD284CAF1227976A7A190B3B354821B509A" xr6:coauthVersionLast="47" xr6:coauthVersionMax="47" xr10:uidLastSave="{F5966AF7-6392-44B3-A3B0-9B361E92414F}"/>
  <bookViews>
    <workbookView xWindow="-110" yWindow="-110" windowWidth="19420" windowHeight="12220" firstSheet="22" activeTab="24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9" hidden="1">Bound_on_bio_n_geo!$I$1:$I$73</definedName>
    <definedName name="_xlnm._FilterDatabase" localSheetId="17" hidden="1">Bound_on_ele!$K$1:$K$325</definedName>
    <definedName name="_xlnm._FilterDatabase" localSheetId="18" hidden="1">'Bound_on_ele (2)'!$K$1:$K$325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39" l="1"/>
  <c r="S8" i="39"/>
  <c r="Q8" i="39"/>
  <c r="P8" i="39"/>
  <c r="R9" i="39"/>
  <c r="P9" i="39"/>
  <c r="U16" i="39"/>
  <c r="T16" i="39"/>
  <c r="S16" i="39"/>
  <c r="R16" i="39"/>
  <c r="Q16" i="39"/>
  <c r="P16" i="39"/>
  <c r="O16" i="39"/>
  <c r="R7" i="39"/>
  <c r="P7" i="39"/>
  <c r="K72" i="36"/>
  <c r="J72" i="36"/>
  <c r="I72" i="36"/>
  <c r="H72" i="36"/>
  <c r="C72" i="36"/>
  <c r="K71" i="36"/>
  <c r="J71" i="36"/>
  <c r="I71" i="36"/>
  <c r="H71" i="36"/>
  <c r="C71" i="36"/>
  <c r="K70" i="36"/>
  <c r="J70" i="36"/>
  <c r="I70" i="36"/>
  <c r="H70" i="36"/>
  <c r="C70" i="36"/>
  <c r="K69" i="36"/>
  <c r="J69" i="36"/>
  <c r="I69" i="36"/>
  <c r="H69" i="36"/>
  <c r="C69" i="36"/>
  <c r="K68" i="36"/>
  <c r="J68" i="36"/>
  <c r="I68" i="36"/>
  <c r="H68" i="36"/>
  <c r="C68" i="36"/>
  <c r="K67" i="36"/>
  <c r="J67" i="36"/>
  <c r="I67" i="36"/>
  <c r="H67" i="36"/>
  <c r="C67" i="36"/>
  <c r="K66" i="36"/>
  <c r="J66" i="36"/>
  <c r="I66" i="36"/>
  <c r="H66" i="36"/>
  <c r="C66" i="36"/>
  <c r="K65" i="36"/>
  <c r="J65" i="36"/>
  <c r="I65" i="36"/>
  <c r="H65" i="36"/>
  <c r="C65" i="36"/>
  <c r="K64" i="36"/>
  <c r="J64" i="36"/>
  <c r="I64" i="36"/>
  <c r="H64" i="36"/>
  <c r="C64" i="36"/>
  <c r="K63" i="36"/>
  <c r="J63" i="36"/>
  <c r="I63" i="36"/>
  <c r="H63" i="36"/>
  <c r="C63" i="36"/>
  <c r="K62" i="36"/>
  <c r="J62" i="36"/>
  <c r="I62" i="36"/>
  <c r="H62" i="36"/>
  <c r="C62" i="36"/>
  <c r="K61" i="36"/>
  <c r="J61" i="36"/>
  <c r="I61" i="36"/>
  <c r="H61" i="36"/>
  <c r="C61" i="36"/>
  <c r="K60" i="36"/>
  <c r="J60" i="36"/>
  <c r="I60" i="36"/>
  <c r="H60" i="36"/>
  <c r="C60" i="36"/>
  <c r="K59" i="36"/>
  <c r="J59" i="36"/>
  <c r="I59" i="36"/>
  <c r="H59" i="36"/>
  <c r="C59" i="36"/>
  <c r="K58" i="36"/>
  <c r="J58" i="36"/>
  <c r="I58" i="36"/>
  <c r="H58" i="36"/>
  <c r="C58" i="36"/>
  <c r="K57" i="36"/>
  <c r="J57" i="36"/>
  <c r="I57" i="36"/>
  <c r="H57" i="36"/>
  <c r="C57" i="36"/>
  <c r="K56" i="36"/>
  <c r="J56" i="36"/>
  <c r="I56" i="36"/>
  <c r="H56" i="36"/>
  <c r="C56" i="36"/>
  <c r="K55" i="36"/>
  <c r="J55" i="36"/>
  <c r="I55" i="36"/>
  <c r="H55" i="36"/>
  <c r="C55" i="36"/>
  <c r="K54" i="36"/>
  <c r="J54" i="36"/>
  <c r="I54" i="36"/>
  <c r="H54" i="36"/>
  <c r="C54" i="36"/>
  <c r="K53" i="36"/>
  <c r="J53" i="36"/>
  <c r="I53" i="36"/>
  <c r="H53" i="36"/>
  <c r="C53" i="36"/>
  <c r="K52" i="36"/>
  <c r="J52" i="36"/>
  <c r="I52" i="36"/>
  <c r="H52" i="36"/>
  <c r="C52" i="36"/>
  <c r="K51" i="36"/>
  <c r="J51" i="36"/>
  <c r="I51" i="36"/>
  <c r="H51" i="36"/>
  <c r="C51" i="36"/>
  <c r="K50" i="36"/>
  <c r="J50" i="36"/>
  <c r="I50" i="36"/>
  <c r="H50" i="36"/>
  <c r="C50" i="36"/>
  <c r="K49" i="36"/>
  <c r="J49" i="36"/>
  <c r="I49" i="36"/>
  <c r="H49" i="36"/>
  <c r="C49" i="36"/>
  <c r="K48" i="36"/>
  <c r="J48" i="36"/>
  <c r="I48" i="36"/>
  <c r="H48" i="36"/>
  <c r="C48" i="36"/>
  <c r="K47" i="36"/>
  <c r="J47" i="36"/>
  <c r="I47" i="36"/>
  <c r="H47" i="36"/>
  <c r="C47" i="36"/>
  <c r="K46" i="36"/>
  <c r="J46" i="36"/>
  <c r="I46" i="36"/>
  <c r="H46" i="36"/>
  <c r="C46" i="36"/>
  <c r="K45" i="36"/>
  <c r="J45" i="36"/>
  <c r="I45" i="36"/>
  <c r="H45" i="36"/>
  <c r="C45" i="36"/>
  <c r="K44" i="36"/>
  <c r="J44" i="36"/>
  <c r="I44" i="36"/>
  <c r="H44" i="36"/>
  <c r="C44" i="36"/>
  <c r="K43" i="36"/>
  <c r="J43" i="36"/>
  <c r="I43" i="36"/>
  <c r="H43" i="36"/>
  <c r="C43" i="36"/>
  <c r="K42" i="36"/>
  <c r="H42" i="36"/>
  <c r="K72" i="35"/>
  <c r="J72" i="35"/>
  <c r="I72" i="35"/>
  <c r="H72" i="35"/>
  <c r="C72" i="35"/>
  <c r="K71" i="35"/>
  <c r="J71" i="35"/>
  <c r="I71" i="35"/>
  <c r="H71" i="35"/>
  <c r="C71" i="35"/>
  <c r="K70" i="35"/>
  <c r="J70" i="35"/>
  <c r="I70" i="35"/>
  <c r="H70" i="35"/>
  <c r="C70" i="35"/>
  <c r="K69" i="35"/>
  <c r="J69" i="35"/>
  <c r="I69" i="35"/>
  <c r="H69" i="35"/>
  <c r="C69" i="35"/>
  <c r="K68" i="35"/>
  <c r="J68" i="35"/>
  <c r="I68" i="35"/>
  <c r="H68" i="35"/>
  <c r="C68" i="35"/>
  <c r="K67" i="35"/>
  <c r="J67" i="35"/>
  <c r="I67" i="35"/>
  <c r="H67" i="35"/>
  <c r="C67" i="35"/>
  <c r="K66" i="35"/>
  <c r="J66" i="35"/>
  <c r="I66" i="35"/>
  <c r="H66" i="35"/>
  <c r="C66" i="35"/>
  <c r="K65" i="35"/>
  <c r="J65" i="35"/>
  <c r="I65" i="35"/>
  <c r="H65" i="35"/>
  <c r="C65" i="35"/>
  <c r="K64" i="35"/>
  <c r="J64" i="35"/>
  <c r="I64" i="35"/>
  <c r="H64" i="35"/>
  <c r="C64" i="35"/>
  <c r="K63" i="35"/>
  <c r="J63" i="35"/>
  <c r="I63" i="35"/>
  <c r="H63" i="35"/>
  <c r="C63" i="35"/>
  <c r="K62" i="35"/>
  <c r="J62" i="35"/>
  <c r="I62" i="35"/>
  <c r="H62" i="35"/>
  <c r="C62" i="35"/>
  <c r="K61" i="35"/>
  <c r="J61" i="35"/>
  <c r="I61" i="35"/>
  <c r="H61" i="35"/>
  <c r="C61" i="35"/>
  <c r="K60" i="35"/>
  <c r="J60" i="35"/>
  <c r="I60" i="35"/>
  <c r="H60" i="35"/>
  <c r="C60" i="35"/>
  <c r="K59" i="35"/>
  <c r="J59" i="35"/>
  <c r="I59" i="35"/>
  <c r="H59" i="35"/>
  <c r="C59" i="35"/>
  <c r="K58" i="35"/>
  <c r="J58" i="35"/>
  <c r="I58" i="35"/>
  <c r="H58" i="35"/>
  <c r="C58" i="35"/>
  <c r="K57" i="35"/>
  <c r="J57" i="35"/>
  <c r="I57" i="35"/>
  <c r="H57" i="35"/>
  <c r="C57" i="35"/>
  <c r="K56" i="35"/>
  <c r="J56" i="35"/>
  <c r="I56" i="35"/>
  <c r="H56" i="35"/>
  <c r="C56" i="35"/>
  <c r="K55" i="35"/>
  <c r="J55" i="35"/>
  <c r="I55" i="35"/>
  <c r="H55" i="35"/>
  <c r="C55" i="35"/>
  <c r="K54" i="35"/>
  <c r="J54" i="35"/>
  <c r="I54" i="35"/>
  <c r="H54" i="35"/>
  <c r="C54" i="35"/>
  <c r="K53" i="35"/>
  <c r="J53" i="35"/>
  <c r="I53" i="35"/>
  <c r="H53" i="35"/>
  <c r="C53" i="35"/>
  <c r="K52" i="35"/>
  <c r="J52" i="35"/>
  <c r="I52" i="35"/>
  <c r="H52" i="35"/>
  <c r="C52" i="35"/>
  <c r="K51" i="35"/>
  <c r="J51" i="35"/>
  <c r="I51" i="35"/>
  <c r="H51" i="35"/>
  <c r="C51" i="35"/>
  <c r="K50" i="35"/>
  <c r="J50" i="35"/>
  <c r="I50" i="35"/>
  <c r="H50" i="35"/>
  <c r="C50" i="35"/>
  <c r="K49" i="35"/>
  <c r="J49" i="35"/>
  <c r="I49" i="35"/>
  <c r="H49" i="35"/>
  <c r="C49" i="35"/>
  <c r="K48" i="35"/>
  <c r="J48" i="35"/>
  <c r="I48" i="35"/>
  <c r="H48" i="35"/>
  <c r="C48" i="35"/>
  <c r="K47" i="35"/>
  <c r="J47" i="35"/>
  <c r="I47" i="35"/>
  <c r="H47" i="35"/>
  <c r="C47" i="35"/>
  <c r="K46" i="35"/>
  <c r="J46" i="35"/>
  <c r="I46" i="35"/>
  <c r="H46" i="35"/>
  <c r="C46" i="35"/>
  <c r="K45" i="35"/>
  <c r="J45" i="35"/>
  <c r="I45" i="35"/>
  <c r="H45" i="35"/>
  <c r="C45" i="35"/>
  <c r="K44" i="35"/>
  <c r="J44" i="35"/>
  <c r="I44" i="35"/>
  <c r="H44" i="35"/>
  <c r="C44" i="35"/>
  <c r="K43" i="35"/>
  <c r="J43" i="35"/>
  <c r="I43" i="35"/>
  <c r="H43" i="35"/>
  <c r="C43" i="35"/>
  <c r="K42" i="35"/>
  <c r="H42" i="35"/>
  <c r="K41" i="34"/>
  <c r="J41" i="34"/>
  <c r="I41" i="34"/>
  <c r="H41" i="34"/>
  <c r="C41" i="34"/>
  <c r="K40" i="34"/>
  <c r="J40" i="34"/>
  <c r="I40" i="34"/>
  <c r="H40" i="34"/>
  <c r="C40" i="34"/>
  <c r="K39" i="34"/>
  <c r="J39" i="34"/>
  <c r="I39" i="34"/>
  <c r="H39" i="34"/>
  <c r="C39" i="34"/>
  <c r="K38" i="34"/>
  <c r="J38" i="34"/>
  <c r="I38" i="34"/>
  <c r="H38" i="34"/>
  <c r="C38" i="34"/>
  <c r="K37" i="34"/>
  <c r="J37" i="34"/>
  <c r="I37" i="34"/>
  <c r="H37" i="34"/>
  <c r="C37" i="34"/>
  <c r="K36" i="34"/>
  <c r="J36" i="34"/>
  <c r="I36" i="34"/>
  <c r="H36" i="34"/>
  <c r="C36" i="34"/>
  <c r="K35" i="34"/>
  <c r="J35" i="34"/>
  <c r="I35" i="34"/>
  <c r="H35" i="34"/>
  <c r="C35" i="34"/>
  <c r="K34" i="34"/>
  <c r="J34" i="34"/>
  <c r="I34" i="34"/>
  <c r="H34" i="34"/>
  <c r="C34" i="34"/>
  <c r="K33" i="34"/>
  <c r="J33" i="34"/>
  <c r="I33" i="34"/>
  <c r="H33" i="34"/>
  <c r="C33" i="34"/>
  <c r="K32" i="34"/>
  <c r="J32" i="34"/>
  <c r="I32" i="34"/>
  <c r="H32" i="34"/>
  <c r="C32" i="34"/>
  <c r="K31" i="34"/>
  <c r="J31" i="34"/>
  <c r="I31" i="34"/>
  <c r="H31" i="34"/>
  <c r="C31" i="34"/>
  <c r="K30" i="34"/>
  <c r="J30" i="34"/>
  <c r="I30" i="34"/>
  <c r="H30" i="34"/>
  <c r="C30" i="34"/>
  <c r="K29" i="34"/>
  <c r="J29" i="34"/>
  <c r="I29" i="34"/>
  <c r="H29" i="34"/>
  <c r="C29" i="34"/>
  <c r="K28" i="34"/>
  <c r="J28" i="34"/>
  <c r="I28" i="34"/>
  <c r="H28" i="34"/>
  <c r="C28" i="34"/>
  <c r="K27" i="34"/>
  <c r="J27" i="34"/>
  <c r="I27" i="34"/>
  <c r="H27" i="34"/>
  <c r="C27" i="34"/>
  <c r="K26" i="34"/>
  <c r="J26" i="34"/>
  <c r="I26" i="34"/>
  <c r="H26" i="34"/>
  <c r="C26" i="34"/>
  <c r="K25" i="34"/>
  <c r="J25" i="34"/>
  <c r="I25" i="34"/>
  <c r="H25" i="34"/>
  <c r="C25" i="34"/>
  <c r="K24" i="34"/>
  <c r="J24" i="34"/>
  <c r="I24" i="34"/>
  <c r="H24" i="34"/>
  <c r="C24" i="34"/>
  <c r="K23" i="34"/>
  <c r="J23" i="34"/>
  <c r="I23" i="34"/>
  <c r="H23" i="34"/>
  <c r="C23" i="34"/>
  <c r="K22" i="34"/>
  <c r="J22" i="34"/>
  <c r="I22" i="34"/>
  <c r="H22" i="34"/>
  <c r="C22" i="34"/>
  <c r="K21" i="34"/>
  <c r="J21" i="34"/>
  <c r="I21" i="34"/>
  <c r="H21" i="34"/>
  <c r="C21" i="34"/>
  <c r="K20" i="34"/>
  <c r="J20" i="34"/>
  <c r="I20" i="34"/>
  <c r="H20" i="34"/>
  <c r="C20" i="34"/>
  <c r="K19" i="34"/>
  <c r="J19" i="34"/>
  <c r="I19" i="34"/>
  <c r="H19" i="34"/>
  <c r="C19" i="34"/>
  <c r="K18" i="34"/>
  <c r="J18" i="34"/>
  <c r="I18" i="34"/>
  <c r="H18" i="34"/>
  <c r="C18" i="34"/>
  <c r="K17" i="34"/>
  <c r="J17" i="34"/>
  <c r="I17" i="34"/>
  <c r="H17" i="34"/>
  <c r="C17" i="34"/>
  <c r="K16" i="34"/>
  <c r="J16" i="34"/>
  <c r="I16" i="34"/>
  <c r="H16" i="34"/>
  <c r="C16" i="34"/>
  <c r="K15" i="34"/>
  <c r="J15" i="34"/>
  <c r="I15" i="34"/>
  <c r="H15" i="34"/>
  <c r="C15" i="34"/>
  <c r="K14" i="34"/>
  <c r="J14" i="34"/>
  <c r="I14" i="34"/>
  <c r="H14" i="34"/>
  <c r="C14" i="34"/>
  <c r="K13" i="34"/>
  <c r="J13" i="34"/>
  <c r="I13" i="34"/>
  <c r="H13" i="34"/>
  <c r="C13" i="34"/>
  <c r="K12" i="34"/>
  <c r="J12" i="34"/>
  <c r="I12" i="34"/>
  <c r="H12" i="34"/>
  <c r="C12" i="34"/>
  <c r="K11" i="34"/>
  <c r="Y325" i="41"/>
  <c r="X325" i="41"/>
  <c r="U325" i="41"/>
  <c r="T325" i="41"/>
  <c r="Y324" i="41"/>
  <c r="X324" i="41"/>
  <c r="U324" i="41"/>
  <c r="T324" i="41"/>
  <c r="Y323" i="41"/>
  <c r="X323" i="41"/>
  <c r="U323" i="41"/>
  <c r="T323" i="41"/>
  <c r="Y322" i="41"/>
  <c r="X322" i="41"/>
  <c r="U322" i="41"/>
  <c r="T322" i="41"/>
  <c r="Y321" i="41"/>
  <c r="X321" i="41"/>
  <c r="U321" i="41"/>
  <c r="T321" i="41"/>
  <c r="Y320" i="41"/>
  <c r="X320" i="41"/>
  <c r="U320" i="41"/>
  <c r="T320" i="41"/>
  <c r="Y319" i="41"/>
  <c r="X319" i="41"/>
  <c r="U319" i="41"/>
  <c r="T319" i="41"/>
  <c r="Y318" i="41"/>
  <c r="X318" i="41"/>
  <c r="U318" i="41"/>
  <c r="T318" i="41"/>
  <c r="Y317" i="41"/>
  <c r="X317" i="41"/>
  <c r="U317" i="41"/>
  <c r="T317" i="41"/>
  <c r="Y316" i="41"/>
  <c r="X316" i="41"/>
  <c r="U316" i="41"/>
  <c r="T316" i="41"/>
  <c r="Y315" i="41"/>
  <c r="X315" i="41"/>
  <c r="U315" i="41"/>
  <c r="T315" i="41"/>
  <c r="Y314" i="41"/>
  <c r="X314" i="41"/>
  <c r="U314" i="41"/>
  <c r="T314" i="41"/>
  <c r="Y313" i="41"/>
  <c r="X313" i="41"/>
  <c r="U313" i="41"/>
  <c r="T313" i="41"/>
  <c r="Y312" i="41"/>
  <c r="X312" i="41"/>
  <c r="U312" i="41"/>
  <c r="T312" i="41"/>
  <c r="Y311" i="41"/>
  <c r="X311" i="41"/>
  <c r="U311" i="41"/>
  <c r="T311" i="41"/>
  <c r="Y310" i="41"/>
  <c r="X310" i="41"/>
  <c r="U310" i="41"/>
  <c r="T310" i="41"/>
  <c r="Y309" i="41"/>
  <c r="X309" i="41"/>
  <c r="U309" i="41"/>
  <c r="T309" i="41"/>
  <c r="Y308" i="41"/>
  <c r="X308" i="41"/>
  <c r="U308" i="41"/>
  <c r="T308" i="41"/>
  <c r="Y307" i="41"/>
  <c r="X307" i="41"/>
  <c r="U307" i="41"/>
  <c r="T307" i="41"/>
  <c r="Y306" i="41"/>
  <c r="X306" i="41"/>
  <c r="U306" i="41"/>
  <c r="T306" i="41"/>
  <c r="Y305" i="41"/>
  <c r="X305" i="41"/>
  <c r="U305" i="41"/>
  <c r="T305" i="41"/>
  <c r="Y304" i="41"/>
  <c r="X304" i="41"/>
  <c r="U304" i="41"/>
  <c r="T304" i="41"/>
  <c r="Y303" i="41"/>
  <c r="X303" i="41"/>
  <c r="U303" i="41"/>
  <c r="T303" i="41"/>
  <c r="Y302" i="41"/>
  <c r="X302" i="41"/>
  <c r="U302" i="41"/>
  <c r="T302" i="41"/>
  <c r="Y301" i="41"/>
  <c r="X301" i="41"/>
  <c r="U301" i="41"/>
  <c r="T301" i="41"/>
  <c r="Y300" i="41"/>
  <c r="X300" i="41"/>
  <c r="U300" i="41"/>
  <c r="T300" i="41"/>
  <c r="Y299" i="41"/>
  <c r="X299" i="41"/>
  <c r="U299" i="41"/>
  <c r="T299" i="41"/>
  <c r="Y298" i="41"/>
  <c r="X298" i="41"/>
  <c r="U298" i="41"/>
  <c r="T298" i="41"/>
  <c r="Y297" i="41"/>
  <c r="X297" i="41"/>
  <c r="U297" i="41"/>
  <c r="T297" i="41"/>
  <c r="Y296" i="41"/>
  <c r="X296" i="41"/>
  <c r="U296" i="41"/>
  <c r="T296" i="41"/>
  <c r="Y295" i="41"/>
  <c r="X295" i="41"/>
  <c r="U295" i="41"/>
  <c r="T295" i="41"/>
  <c r="AP258" i="41"/>
  <c r="AO258" i="41"/>
  <c r="AN258" i="41"/>
  <c r="AM258" i="41"/>
  <c r="AL258" i="41"/>
  <c r="AK258" i="41"/>
  <c r="AJ258" i="41"/>
  <c r="R258" i="41"/>
  <c r="Q258" i="41"/>
  <c r="P258" i="41"/>
  <c r="O258" i="41"/>
  <c r="N258" i="41"/>
  <c r="M258" i="41"/>
  <c r="L258" i="41"/>
  <c r="K258" i="41"/>
  <c r="H258" i="41"/>
  <c r="G258" i="41"/>
  <c r="AP257" i="41"/>
  <c r="AO257" i="41"/>
  <c r="AN257" i="41"/>
  <c r="AM257" i="41"/>
  <c r="AL257" i="41"/>
  <c r="AK257" i="41"/>
  <c r="AJ257" i="41"/>
  <c r="R257" i="41"/>
  <c r="Q257" i="41"/>
  <c r="P257" i="41"/>
  <c r="O257" i="41"/>
  <c r="N257" i="41"/>
  <c r="M257" i="41"/>
  <c r="L257" i="41"/>
  <c r="K257" i="41"/>
  <c r="H257" i="41"/>
  <c r="G257" i="41"/>
  <c r="AP256" i="41"/>
  <c r="AO256" i="41"/>
  <c r="AN256" i="41"/>
  <c r="AM256" i="41"/>
  <c r="AL256" i="41"/>
  <c r="AK256" i="41"/>
  <c r="AJ256" i="41"/>
  <c r="R256" i="41"/>
  <c r="Q256" i="41"/>
  <c r="P256" i="41"/>
  <c r="O256" i="41"/>
  <c r="N256" i="41"/>
  <c r="M256" i="41"/>
  <c r="L256" i="41"/>
  <c r="K256" i="41"/>
  <c r="H256" i="41"/>
  <c r="G256" i="41"/>
  <c r="AP255" i="41"/>
  <c r="AO255" i="41"/>
  <c r="AN255" i="41"/>
  <c r="AM255" i="41"/>
  <c r="AL255" i="41"/>
  <c r="AK255" i="41"/>
  <c r="AJ255" i="41"/>
  <c r="Q255" i="41"/>
  <c r="O255" i="41"/>
  <c r="N255" i="41"/>
  <c r="M255" i="41"/>
  <c r="L255" i="41"/>
  <c r="K255" i="41"/>
  <c r="H255" i="41"/>
  <c r="G255" i="41"/>
  <c r="AP254" i="41"/>
  <c r="AO254" i="41"/>
  <c r="AN254" i="41"/>
  <c r="AM254" i="41"/>
  <c r="AL254" i="41"/>
  <c r="AK254" i="41"/>
  <c r="AJ254" i="41"/>
  <c r="R254" i="41"/>
  <c r="Q254" i="41"/>
  <c r="P254" i="41"/>
  <c r="O254" i="41"/>
  <c r="N254" i="41"/>
  <c r="M254" i="41"/>
  <c r="L254" i="41"/>
  <c r="K254" i="41"/>
  <c r="H254" i="41"/>
  <c r="G254" i="41"/>
  <c r="AP253" i="41"/>
  <c r="AO253" i="41"/>
  <c r="AN253" i="41"/>
  <c r="AM253" i="41"/>
  <c r="AL253" i="41"/>
  <c r="AK253" i="41"/>
  <c r="AJ253" i="41"/>
  <c r="R253" i="41"/>
  <c r="Q253" i="41"/>
  <c r="P253" i="41"/>
  <c r="O253" i="41"/>
  <c r="N253" i="41"/>
  <c r="M253" i="41"/>
  <c r="L253" i="41"/>
  <c r="K253" i="41"/>
  <c r="H253" i="41"/>
  <c r="G253" i="41"/>
  <c r="AP252" i="41"/>
  <c r="AO252" i="41"/>
  <c r="AN252" i="41"/>
  <c r="AM252" i="41"/>
  <c r="AL252" i="41"/>
  <c r="AK252" i="41"/>
  <c r="AJ252" i="41"/>
  <c r="R252" i="41"/>
  <c r="Q252" i="41"/>
  <c r="P252" i="41"/>
  <c r="O252" i="41"/>
  <c r="N252" i="41"/>
  <c r="M252" i="41"/>
  <c r="L252" i="41"/>
  <c r="K252" i="41"/>
  <c r="H252" i="41"/>
  <c r="G252" i="41"/>
  <c r="AP251" i="41"/>
  <c r="AO251" i="41"/>
  <c r="AN251" i="41"/>
  <c r="AM251" i="41"/>
  <c r="AL251" i="41"/>
  <c r="AK251" i="41"/>
  <c r="AJ251" i="41"/>
  <c r="R251" i="41"/>
  <c r="Q251" i="41"/>
  <c r="P251" i="41"/>
  <c r="O251" i="41"/>
  <c r="N251" i="41"/>
  <c r="M251" i="41"/>
  <c r="L251" i="41"/>
  <c r="K251" i="41"/>
  <c r="H251" i="41"/>
  <c r="G251" i="41"/>
  <c r="AP250" i="41"/>
  <c r="AO250" i="41"/>
  <c r="AN250" i="41"/>
  <c r="AM250" i="41"/>
  <c r="AL250" i="41"/>
  <c r="AK250" i="41"/>
  <c r="AJ250" i="41"/>
  <c r="R250" i="41"/>
  <c r="Q250" i="41"/>
  <c r="P250" i="41"/>
  <c r="O250" i="41"/>
  <c r="N250" i="41"/>
  <c r="M250" i="41"/>
  <c r="L250" i="41"/>
  <c r="K250" i="41"/>
  <c r="H250" i="41"/>
  <c r="G250" i="41"/>
  <c r="AP249" i="41"/>
  <c r="AO249" i="41"/>
  <c r="AN249" i="41"/>
  <c r="AM249" i="41"/>
  <c r="AL249" i="41"/>
  <c r="AK249" i="41"/>
  <c r="AJ249" i="41"/>
  <c r="R249" i="41"/>
  <c r="Q249" i="41"/>
  <c r="P249" i="41"/>
  <c r="O249" i="41"/>
  <c r="N249" i="41"/>
  <c r="M249" i="41"/>
  <c r="L249" i="41"/>
  <c r="K249" i="41"/>
  <c r="H249" i="41"/>
  <c r="G249" i="41"/>
  <c r="AP248" i="41"/>
  <c r="AO248" i="41"/>
  <c r="AN248" i="41"/>
  <c r="AM248" i="41"/>
  <c r="AL248" i="41"/>
  <c r="AK248" i="41"/>
  <c r="AJ248" i="41"/>
  <c r="R248" i="41"/>
  <c r="Q248" i="41"/>
  <c r="P248" i="41"/>
  <c r="O248" i="41"/>
  <c r="N248" i="41"/>
  <c r="M248" i="41"/>
  <c r="L248" i="41"/>
  <c r="K248" i="41"/>
  <c r="H248" i="41"/>
  <c r="G248" i="41"/>
  <c r="AP247" i="41"/>
  <c r="AO247" i="41"/>
  <c r="AN247" i="41"/>
  <c r="AM247" i="41"/>
  <c r="AL247" i="41"/>
  <c r="AK247" i="41"/>
  <c r="AJ247" i="41"/>
  <c r="Q247" i="41"/>
  <c r="O247" i="41"/>
  <c r="N247" i="41"/>
  <c r="M247" i="41"/>
  <c r="L247" i="41"/>
  <c r="K247" i="41"/>
  <c r="H247" i="41"/>
  <c r="G247" i="41"/>
  <c r="AP246" i="41"/>
  <c r="AO246" i="41"/>
  <c r="AN246" i="41"/>
  <c r="AM246" i="41"/>
  <c r="AL246" i="41"/>
  <c r="AK246" i="41"/>
  <c r="AJ246" i="41"/>
  <c r="R246" i="41"/>
  <c r="Q246" i="41"/>
  <c r="P246" i="41"/>
  <c r="O246" i="41"/>
  <c r="N246" i="41"/>
  <c r="M246" i="41"/>
  <c r="L246" i="41"/>
  <c r="K246" i="41"/>
  <c r="H246" i="41"/>
  <c r="G246" i="41"/>
  <c r="AP245" i="41"/>
  <c r="AO245" i="41"/>
  <c r="AN245" i="41"/>
  <c r="AM245" i="41"/>
  <c r="AL245" i="41"/>
  <c r="AK245" i="41"/>
  <c r="AJ245" i="41"/>
  <c r="R245" i="41"/>
  <c r="Q245" i="41"/>
  <c r="P245" i="41"/>
  <c r="O245" i="41"/>
  <c r="N245" i="41"/>
  <c r="M245" i="41"/>
  <c r="L245" i="41"/>
  <c r="K245" i="41"/>
  <c r="H245" i="41"/>
  <c r="G245" i="41"/>
  <c r="AP244" i="41"/>
  <c r="AO244" i="41"/>
  <c r="AN244" i="41"/>
  <c r="AM244" i="41"/>
  <c r="AL244" i="41"/>
  <c r="AK244" i="41"/>
  <c r="AJ244" i="41"/>
  <c r="R244" i="41"/>
  <c r="Q244" i="41"/>
  <c r="P244" i="41"/>
  <c r="O244" i="41"/>
  <c r="N244" i="41"/>
  <c r="M244" i="41"/>
  <c r="L244" i="41"/>
  <c r="K244" i="41"/>
  <c r="H244" i="41"/>
  <c r="G244" i="41"/>
  <c r="AP243" i="41"/>
  <c r="AO243" i="41"/>
  <c r="AN243" i="41"/>
  <c r="AM243" i="41"/>
  <c r="AL243" i="41"/>
  <c r="AK243" i="41"/>
  <c r="AJ243" i="41"/>
  <c r="R243" i="41"/>
  <c r="Q243" i="41"/>
  <c r="P243" i="41"/>
  <c r="O243" i="41"/>
  <c r="N243" i="41"/>
  <c r="M243" i="41"/>
  <c r="L243" i="41"/>
  <c r="K243" i="41"/>
  <c r="H243" i="41"/>
  <c r="G243" i="41"/>
  <c r="AP242" i="41"/>
  <c r="AO242" i="41"/>
  <c r="AN242" i="41"/>
  <c r="AM242" i="41"/>
  <c r="AL242" i="41"/>
  <c r="AK242" i="41"/>
  <c r="AJ242" i="41"/>
  <c r="R242" i="41"/>
  <c r="Q242" i="41"/>
  <c r="P242" i="41"/>
  <c r="O242" i="41"/>
  <c r="N242" i="41"/>
  <c r="M242" i="41"/>
  <c r="L242" i="41"/>
  <c r="K242" i="41"/>
  <c r="H242" i="41"/>
  <c r="G242" i="41"/>
  <c r="AP241" i="41"/>
  <c r="AO241" i="41"/>
  <c r="AN241" i="41"/>
  <c r="AM241" i="41"/>
  <c r="AL241" i="41"/>
  <c r="AK241" i="41"/>
  <c r="AJ241" i="41"/>
  <c r="R241" i="41"/>
  <c r="Q241" i="41"/>
  <c r="P241" i="41"/>
  <c r="O241" i="41"/>
  <c r="N241" i="41"/>
  <c r="M241" i="41"/>
  <c r="L241" i="41"/>
  <c r="K241" i="41"/>
  <c r="H241" i="41"/>
  <c r="G241" i="41"/>
  <c r="AP240" i="41"/>
  <c r="AO240" i="41"/>
  <c r="AN240" i="41"/>
  <c r="AM240" i="41"/>
  <c r="AL240" i="41"/>
  <c r="AK240" i="41"/>
  <c r="AJ240" i="41"/>
  <c r="R240" i="41"/>
  <c r="Q240" i="41"/>
  <c r="P240" i="41"/>
  <c r="O240" i="41"/>
  <c r="N240" i="41"/>
  <c r="M240" i="41"/>
  <c r="L240" i="41"/>
  <c r="K240" i="41"/>
  <c r="H240" i="41"/>
  <c r="G240" i="41"/>
  <c r="AP239" i="41"/>
  <c r="AO239" i="41"/>
  <c r="AN239" i="41"/>
  <c r="AM239" i="41"/>
  <c r="AL239" i="41"/>
  <c r="AK239" i="41"/>
  <c r="AJ239" i="41"/>
  <c r="Q239" i="41"/>
  <c r="O239" i="41"/>
  <c r="N239" i="41"/>
  <c r="M239" i="41"/>
  <c r="L239" i="41"/>
  <c r="K239" i="41"/>
  <c r="H239" i="41"/>
  <c r="G239" i="41"/>
  <c r="AP238" i="41"/>
  <c r="AO238" i="41"/>
  <c r="AN238" i="41"/>
  <c r="AM238" i="41"/>
  <c r="AL238" i="41"/>
  <c r="AK238" i="41"/>
  <c r="AJ238" i="41"/>
  <c r="R238" i="41"/>
  <c r="Q238" i="41"/>
  <c r="P238" i="41"/>
  <c r="O238" i="41"/>
  <c r="N238" i="41"/>
  <c r="M238" i="41"/>
  <c r="L238" i="41"/>
  <c r="K238" i="41"/>
  <c r="H238" i="41"/>
  <c r="G238" i="41"/>
  <c r="AP237" i="41"/>
  <c r="AO237" i="41"/>
  <c r="AN237" i="41"/>
  <c r="AM237" i="41"/>
  <c r="AL237" i="41"/>
  <c r="AK237" i="41"/>
  <c r="AJ237" i="41"/>
  <c r="R237" i="41"/>
  <c r="Q237" i="41"/>
  <c r="P237" i="41"/>
  <c r="O237" i="41"/>
  <c r="N237" i="41"/>
  <c r="M237" i="41"/>
  <c r="L237" i="41"/>
  <c r="K237" i="41"/>
  <c r="H237" i="41"/>
  <c r="G237" i="41"/>
  <c r="AP236" i="41"/>
  <c r="AO236" i="41"/>
  <c r="AN236" i="41"/>
  <c r="AM236" i="41"/>
  <c r="AL236" i="41"/>
  <c r="AK236" i="41"/>
  <c r="AJ236" i="41"/>
  <c r="R236" i="41"/>
  <c r="Q236" i="41"/>
  <c r="P236" i="41"/>
  <c r="O236" i="41"/>
  <c r="N236" i="41"/>
  <c r="M236" i="41"/>
  <c r="L236" i="41"/>
  <c r="K236" i="41"/>
  <c r="H236" i="41"/>
  <c r="G236" i="41"/>
  <c r="AP235" i="41"/>
  <c r="AO235" i="41"/>
  <c r="AN235" i="41"/>
  <c r="AM235" i="41"/>
  <c r="AL235" i="41"/>
  <c r="AK235" i="41"/>
  <c r="AJ235" i="41"/>
  <c r="R235" i="41"/>
  <c r="Q235" i="41"/>
  <c r="P235" i="41"/>
  <c r="O235" i="41"/>
  <c r="N235" i="41"/>
  <c r="M235" i="41"/>
  <c r="L235" i="41"/>
  <c r="K235" i="41"/>
  <c r="H235" i="41"/>
  <c r="G235" i="41"/>
  <c r="AP234" i="41"/>
  <c r="AO234" i="41"/>
  <c r="AN234" i="41"/>
  <c r="AM234" i="41"/>
  <c r="AL234" i="41"/>
  <c r="AK234" i="41"/>
  <c r="AJ234" i="41"/>
  <c r="R234" i="41"/>
  <c r="Q234" i="41"/>
  <c r="P234" i="41"/>
  <c r="O234" i="41"/>
  <c r="N234" i="41"/>
  <c r="M234" i="41"/>
  <c r="L234" i="41"/>
  <c r="K234" i="41"/>
  <c r="H234" i="41"/>
  <c r="G234" i="41"/>
  <c r="AP233" i="41"/>
  <c r="AO233" i="41"/>
  <c r="AN233" i="41"/>
  <c r="AM233" i="41"/>
  <c r="AL233" i="41"/>
  <c r="AK233" i="41"/>
  <c r="AJ233" i="41"/>
  <c r="R233" i="41"/>
  <c r="Q233" i="41"/>
  <c r="P233" i="41"/>
  <c r="O233" i="41"/>
  <c r="N233" i="41"/>
  <c r="M233" i="41"/>
  <c r="L233" i="41"/>
  <c r="K233" i="41"/>
  <c r="H233" i="41"/>
  <c r="G233" i="41"/>
  <c r="AP232" i="41"/>
  <c r="AO232" i="41"/>
  <c r="AN232" i="41"/>
  <c r="AM232" i="41"/>
  <c r="AL232" i="41"/>
  <c r="AK232" i="41"/>
  <c r="AJ232" i="41"/>
  <c r="R232" i="41"/>
  <c r="Q232" i="41"/>
  <c r="P232" i="41"/>
  <c r="O232" i="41"/>
  <c r="N232" i="41"/>
  <c r="M232" i="41"/>
  <c r="L232" i="41"/>
  <c r="K232" i="41"/>
  <c r="H232" i="41"/>
  <c r="G232" i="41"/>
  <c r="AP231" i="41"/>
  <c r="AO231" i="41"/>
  <c r="AN231" i="41"/>
  <c r="AM231" i="41"/>
  <c r="AL231" i="41"/>
  <c r="AK231" i="41"/>
  <c r="AJ231" i="41"/>
  <c r="Q231" i="41"/>
  <c r="O231" i="41"/>
  <c r="N231" i="41"/>
  <c r="M231" i="41"/>
  <c r="L231" i="41"/>
  <c r="K231" i="41"/>
  <c r="H231" i="41"/>
  <c r="G231" i="41"/>
  <c r="AP230" i="41"/>
  <c r="AO230" i="41"/>
  <c r="AN230" i="41"/>
  <c r="AM230" i="41"/>
  <c r="AL230" i="41"/>
  <c r="AK230" i="41"/>
  <c r="AJ230" i="41"/>
  <c r="R230" i="41"/>
  <c r="Q230" i="41"/>
  <c r="P230" i="41"/>
  <c r="O230" i="41"/>
  <c r="N230" i="41"/>
  <c r="M230" i="41"/>
  <c r="L230" i="41"/>
  <c r="K230" i="41"/>
  <c r="H230" i="41"/>
  <c r="G230" i="41"/>
  <c r="AP229" i="41"/>
  <c r="AO229" i="41"/>
  <c r="AN229" i="41"/>
  <c r="AM229" i="41"/>
  <c r="AL229" i="41"/>
  <c r="AK229" i="41"/>
  <c r="AJ229" i="41"/>
  <c r="R229" i="41"/>
  <c r="Q229" i="41"/>
  <c r="P229" i="41"/>
  <c r="O229" i="41"/>
  <c r="N229" i="41"/>
  <c r="M229" i="41"/>
  <c r="L229" i="41"/>
  <c r="K229" i="41"/>
  <c r="H229" i="41"/>
  <c r="G229" i="41"/>
  <c r="AP228" i="41"/>
  <c r="AO228" i="41"/>
  <c r="AN228" i="41"/>
  <c r="AM228" i="41"/>
  <c r="AL228" i="41"/>
  <c r="AK228" i="41"/>
  <c r="AJ228" i="41"/>
  <c r="R228" i="41"/>
  <c r="Q228" i="41"/>
  <c r="P228" i="41"/>
  <c r="O228" i="41"/>
  <c r="N228" i="41"/>
  <c r="M228" i="41"/>
  <c r="L228" i="41"/>
  <c r="K228" i="41"/>
  <c r="H228" i="41"/>
  <c r="G228" i="41"/>
  <c r="AP227" i="41"/>
  <c r="AO227" i="41"/>
  <c r="AN227" i="41"/>
  <c r="AM227" i="41"/>
  <c r="AL227" i="41"/>
  <c r="AK227" i="41"/>
  <c r="AJ227" i="41"/>
  <c r="R227" i="41"/>
  <c r="Q227" i="41"/>
  <c r="P227" i="41"/>
  <c r="O227" i="41"/>
  <c r="N227" i="41"/>
  <c r="M227" i="41"/>
  <c r="L227" i="41"/>
  <c r="K227" i="41"/>
  <c r="H227" i="41"/>
  <c r="G227" i="41"/>
  <c r="AP226" i="41"/>
  <c r="AO226" i="41"/>
  <c r="AN226" i="41"/>
  <c r="AM226" i="41"/>
  <c r="AL226" i="41"/>
  <c r="AK226" i="41"/>
  <c r="AJ226" i="41"/>
  <c r="R226" i="41"/>
  <c r="Q226" i="41"/>
  <c r="P226" i="41"/>
  <c r="O226" i="41"/>
  <c r="N226" i="41"/>
  <c r="M226" i="41"/>
  <c r="L226" i="41"/>
  <c r="K226" i="41"/>
  <c r="H226" i="41"/>
  <c r="G226" i="41"/>
  <c r="AP225" i="41"/>
  <c r="AO225" i="41"/>
  <c r="AN225" i="41"/>
  <c r="AM225" i="41"/>
  <c r="AL225" i="41"/>
  <c r="AK225" i="41"/>
  <c r="AJ225" i="41"/>
  <c r="R225" i="41"/>
  <c r="Q225" i="41"/>
  <c r="P225" i="41"/>
  <c r="O225" i="41"/>
  <c r="N225" i="41"/>
  <c r="M225" i="41"/>
  <c r="L225" i="41"/>
  <c r="K225" i="41"/>
  <c r="H225" i="41"/>
  <c r="G225" i="41"/>
  <c r="AP224" i="41"/>
  <c r="AO224" i="41"/>
  <c r="AN224" i="41"/>
  <c r="AM224" i="41"/>
  <c r="AL224" i="41"/>
  <c r="AK224" i="41"/>
  <c r="AJ224" i="41"/>
  <c r="R224" i="41"/>
  <c r="Q224" i="41"/>
  <c r="P224" i="41"/>
  <c r="O224" i="41"/>
  <c r="N224" i="41"/>
  <c r="M224" i="41"/>
  <c r="L224" i="41"/>
  <c r="K224" i="41"/>
  <c r="H224" i="41"/>
  <c r="G224" i="41"/>
  <c r="AP223" i="41"/>
  <c r="AO223" i="41"/>
  <c r="AN223" i="41"/>
  <c r="AM223" i="41"/>
  <c r="AL223" i="41"/>
  <c r="AK223" i="41"/>
  <c r="AJ223" i="41"/>
  <c r="Q223" i="41"/>
  <c r="O223" i="41"/>
  <c r="N223" i="41"/>
  <c r="M223" i="41"/>
  <c r="L223" i="41"/>
  <c r="K223" i="41"/>
  <c r="H223" i="41"/>
  <c r="G223" i="41"/>
  <c r="AP222" i="41"/>
  <c r="AO222" i="41"/>
  <c r="AN222" i="41"/>
  <c r="AM222" i="41"/>
  <c r="AL222" i="41"/>
  <c r="AK222" i="41"/>
  <c r="AJ222" i="41"/>
  <c r="R222" i="41"/>
  <c r="Q222" i="41"/>
  <c r="P222" i="41"/>
  <c r="O222" i="41"/>
  <c r="N222" i="41"/>
  <c r="M222" i="41"/>
  <c r="L222" i="41"/>
  <c r="K222" i="41"/>
  <c r="H222" i="41"/>
  <c r="G222" i="41"/>
  <c r="AP221" i="41"/>
  <c r="AO221" i="41"/>
  <c r="AN221" i="41"/>
  <c r="AM221" i="41"/>
  <c r="AL221" i="41"/>
  <c r="AK221" i="41"/>
  <c r="AJ221" i="41"/>
  <c r="R221" i="41"/>
  <c r="Q221" i="41"/>
  <c r="P221" i="41"/>
  <c r="O221" i="41"/>
  <c r="N221" i="41"/>
  <c r="M221" i="41"/>
  <c r="L221" i="41"/>
  <c r="K221" i="41"/>
  <c r="H221" i="41"/>
  <c r="G221" i="41"/>
  <c r="AP220" i="41"/>
  <c r="AO220" i="41"/>
  <c r="AN220" i="41"/>
  <c r="AM220" i="41"/>
  <c r="AL220" i="41"/>
  <c r="AK220" i="41"/>
  <c r="AJ220" i="41"/>
  <c r="R220" i="41"/>
  <c r="Q220" i="41"/>
  <c r="P220" i="41"/>
  <c r="O220" i="41"/>
  <c r="N220" i="41"/>
  <c r="M220" i="41"/>
  <c r="L220" i="41"/>
  <c r="K220" i="41"/>
  <c r="H220" i="41"/>
  <c r="G220" i="41"/>
  <c r="AP219" i="41"/>
  <c r="AO219" i="41"/>
  <c r="AN219" i="41"/>
  <c r="AM219" i="41"/>
  <c r="AL219" i="41"/>
  <c r="AK219" i="41"/>
  <c r="AJ219" i="41"/>
  <c r="R219" i="41"/>
  <c r="Q219" i="41"/>
  <c r="P219" i="41"/>
  <c r="O219" i="41"/>
  <c r="N219" i="41"/>
  <c r="M219" i="41"/>
  <c r="L219" i="41"/>
  <c r="K219" i="41"/>
  <c r="H219" i="41"/>
  <c r="G219" i="41"/>
  <c r="AP218" i="41"/>
  <c r="AO218" i="41"/>
  <c r="AN218" i="41"/>
  <c r="AM218" i="41"/>
  <c r="AL218" i="41"/>
  <c r="AK218" i="41"/>
  <c r="AJ218" i="41"/>
  <c r="R218" i="41"/>
  <c r="Q218" i="41"/>
  <c r="P218" i="41"/>
  <c r="O218" i="41"/>
  <c r="N218" i="41"/>
  <c r="M218" i="41"/>
  <c r="L218" i="41"/>
  <c r="K218" i="41"/>
  <c r="H218" i="41"/>
  <c r="G218" i="41"/>
  <c r="AP217" i="41"/>
  <c r="AO217" i="41"/>
  <c r="AN217" i="41"/>
  <c r="AM217" i="41"/>
  <c r="AL217" i="41"/>
  <c r="AK217" i="41"/>
  <c r="AJ217" i="41"/>
  <c r="R217" i="41"/>
  <c r="Q217" i="41"/>
  <c r="P217" i="41"/>
  <c r="O217" i="41"/>
  <c r="N217" i="41"/>
  <c r="M217" i="41"/>
  <c r="L217" i="41"/>
  <c r="K217" i="41"/>
  <c r="H217" i="41"/>
  <c r="G217" i="41"/>
  <c r="AP216" i="41"/>
  <c r="AO216" i="41"/>
  <c r="AN216" i="41"/>
  <c r="AM216" i="41"/>
  <c r="AL216" i="41"/>
  <c r="AK216" i="41"/>
  <c r="AJ216" i="41"/>
  <c r="R216" i="41"/>
  <c r="Q216" i="41"/>
  <c r="P216" i="41"/>
  <c r="O216" i="41"/>
  <c r="N216" i="41"/>
  <c r="M216" i="41"/>
  <c r="L216" i="41"/>
  <c r="K216" i="41"/>
  <c r="H216" i="41"/>
  <c r="G216" i="41"/>
  <c r="AP215" i="41"/>
  <c r="AO215" i="41"/>
  <c r="AN215" i="41"/>
  <c r="AM215" i="41"/>
  <c r="AL215" i="41"/>
  <c r="AK215" i="41"/>
  <c r="AJ215" i="41"/>
  <c r="Q215" i="41"/>
  <c r="O215" i="41"/>
  <c r="N215" i="41"/>
  <c r="M215" i="41"/>
  <c r="L215" i="41"/>
  <c r="K215" i="41"/>
  <c r="H215" i="41"/>
  <c r="G215" i="41"/>
  <c r="AP214" i="41"/>
  <c r="AO214" i="41"/>
  <c r="AN214" i="41"/>
  <c r="AM214" i="41"/>
  <c r="AL214" i="41"/>
  <c r="AK214" i="41"/>
  <c r="AJ214" i="41"/>
  <c r="R214" i="41"/>
  <c r="Q214" i="41"/>
  <c r="P214" i="41"/>
  <c r="O214" i="41"/>
  <c r="N214" i="41"/>
  <c r="M214" i="41"/>
  <c r="L214" i="41"/>
  <c r="K214" i="41"/>
  <c r="H214" i="41"/>
  <c r="G214" i="41"/>
  <c r="AP213" i="41"/>
  <c r="AO213" i="41"/>
  <c r="AN213" i="41"/>
  <c r="AM213" i="41"/>
  <c r="AL213" i="41"/>
  <c r="AK213" i="41"/>
  <c r="AJ213" i="41"/>
  <c r="R213" i="41"/>
  <c r="Q213" i="41"/>
  <c r="P213" i="41"/>
  <c r="O213" i="41"/>
  <c r="N213" i="41"/>
  <c r="M213" i="41"/>
  <c r="L213" i="41"/>
  <c r="K213" i="41"/>
  <c r="H213" i="41"/>
  <c r="G213" i="41"/>
  <c r="AP212" i="41"/>
  <c r="AO212" i="41"/>
  <c r="AN212" i="41"/>
  <c r="AM212" i="41"/>
  <c r="AL212" i="41"/>
  <c r="AK212" i="41"/>
  <c r="AJ212" i="41"/>
  <c r="R212" i="41"/>
  <c r="Q212" i="41"/>
  <c r="P212" i="41"/>
  <c r="O212" i="41"/>
  <c r="N212" i="41"/>
  <c r="M212" i="41"/>
  <c r="L212" i="41"/>
  <c r="K212" i="41"/>
  <c r="H212" i="41"/>
  <c r="G212" i="41"/>
  <c r="AP211" i="41"/>
  <c r="AO211" i="41"/>
  <c r="AN211" i="41"/>
  <c r="AM211" i="41"/>
  <c r="AL211" i="41"/>
  <c r="AK211" i="41"/>
  <c r="AJ211" i="41"/>
  <c r="R211" i="41"/>
  <c r="Q211" i="41"/>
  <c r="P211" i="41"/>
  <c r="O211" i="41"/>
  <c r="N211" i="41"/>
  <c r="M211" i="41"/>
  <c r="L211" i="41"/>
  <c r="K211" i="41"/>
  <c r="H211" i="41"/>
  <c r="G211" i="41"/>
  <c r="AP210" i="41"/>
  <c r="AO210" i="41"/>
  <c r="AN210" i="41"/>
  <c r="AM210" i="41"/>
  <c r="AL210" i="41"/>
  <c r="AK210" i="41"/>
  <c r="AJ210" i="41"/>
  <c r="R210" i="41"/>
  <c r="Q210" i="41"/>
  <c r="P210" i="41"/>
  <c r="O210" i="41"/>
  <c r="N210" i="41"/>
  <c r="M210" i="41"/>
  <c r="L210" i="41"/>
  <c r="K210" i="41"/>
  <c r="H210" i="41"/>
  <c r="G210" i="41"/>
  <c r="AP209" i="41"/>
  <c r="AO209" i="41"/>
  <c r="AN209" i="41"/>
  <c r="AM209" i="41"/>
  <c r="AL209" i="41"/>
  <c r="AK209" i="41"/>
  <c r="AJ209" i="41"/>
  <c r="R209" i="41"/>
  <c r="Q209" i="41"/>
  <c r="P209" i="41"/>
  <c r="O209" i="41"/>
  <c r="N209" i="41"/>
  <c r="M209" i="41"/>
  <c r="L209" i="41"/>
  <c r="K209" i="41"/>
  <c r="H209" i="41"/>
  <c r="G209" i="41"/>
  <c r="AP208" i="41"/>
  <c r="AO208" i="41"/>
  <c r="AN208" i="41"/>
  <c r="AM208" i="41"/>
  <c r="AL208" i="41"/>
  <c r="AK208" i="41"/>
  <c r="AJ208" i="41"/>
  <c r="R208" i="41"/>
  <c r="Q208" i="41"/>
  <c r="P208" i="41"/>
  <c r="O208" i="41"/>
  <c r="N208" i="41"/>
  <c r="M208" i="41"/>
  <c r="L208" i="41"/>
  <c r="K208" i="41"/>
  <c r="H208" i="41"/>
  <c r="G208" i="41"/>
  <c r="AP207" i="41"/>
  <c r="AO207" i="41"/>
  <c r="AN207" i="41"/>
  <c r="AM207" i="41"/>
  <c r="AL207" i="41"/>
  <c r="AK207" i="41"/>
  <c r="AJ207" i="41"/>
  <c r="Q207" i="41"/>
  <c r="O207" i="41"/>
  <c r="N207" i="41"/>
  <c r="M207" i="41"/>
  <c r="L207" i="41"/>
  <c r="K207" i="41"/>
  <c r="H207" i="41"/>
  <c r="G207" i="41"/>
  <c r="AP206" i="41"/>
  <c r="AO206" i="41"/>
  <c r="AN206" i="41"/>
  <c r="AM206" i="41"/>
  <c r="AL206" i="41"/>
  <c r="AK206" i="41"/>
  <c r="AJ206" i="41"/>
  <c r="R206" i="41"/>
  <c r="Q206" i="41"/>
  <c r="P206" i="41"/>
  <c r="O206" i="41"/>
  <c r="N206" i="41"/>
  <c r="M206" i="41"/>
  <c r="L206" i="41"/>
  <c r="K206" i="41"/>
  <c r="H206" i="41"/>
  <c r="G206" i="41"/>
  <c r="AP205" i="41"/>
  <c r="AO205" i="41"/>
  <c r="AN205" i="41"/>
  <c r="AM205" i="41"/>
  <c r="AL205" i="41"/>
  <c r="AK205" i="41"/>
  <c r="AJ205" i="41"/>
  <c r="R205" i="41"/>
  <c r="Q205" i="41"/>
  <c r="P205" i="41"/>
  <c r="O205" i="41"/>
  <c r="N205" i="41"/>
  <c r="M205" i="41"/>
  <c r="L205" i="41"/>
  <c r="K205" i="41"/>
  <c r="H205" i="41"/>
  <c r="G205" i="41"/>
  <c r="AP204" i="41"/>
  <c r="AO204" i="41"/>
  <c r="AN204" i="41"/>
  <c r="AM204" i="41"/>
  <c r="AL204" i="41"/>
  <c r="AK204" i="41"/>
  <c r="AJ204" i="41"/>
  <c r="R204" i="41"/>
  <c r="Q204" i="41"/>
  <c r="P204" i="41"/>
  <c r="O204" i="41"/>
  <c r="N204" i="41"/>
  <c r="M204" i="41"/>
  <c r="L204" i="41"/>
  <c r="K204" i="41"/>
  <c r="H204" i="41"/>
  <c r="G204" i="41"/>
  <c r="AP203" i="41"/>
  <c r="AO203" i="41"/>
  <c r="AN203" i="41"/>
  <c r="AM203" i="41"/>
  <c r="AL203" i="41"/>
  <c r="AK203" i="41"/>
  <c r="AJ203" i="41"/>
  <c r="R203" i="41"/>
  <c r="Q203" i="41"/>
  <c r="P203" i="41"/>
  <c r="O203" i="41"/>
  <c r="N203" i="41"/>
  <c r="M203" i="41"/>
  <c r="L203" i="41"/>
  <c r="K203" i="41"/>
  <c r="H203" i="41"/>
  <c r="G203" i="41"/>
  <c r="AP202" i="41"/>
  <c r="AO202" i="41"/>
  <c r="AN202" i="41"/>
  <c r="AM202" i="41"/>
  <c r="AL202" i="41"/>
  <c r="AK202" i="41"/>
  <c r="AJ202" i="41"/>
  <c r="R202" i="41"/>
  <c r="Q202" i="41"/>
  <c r="P202" i="41"/>
  <c r="O202" i="41"/>
  <c r="N202" i="41"/>
  <c r="M202" i="41"/>
  <c r="L202" i="41"/>
  <c r="K202" i="41"/>
  <c r="H202" i="41"/>
  <c r="G202" i="41"/>
  <c r="AP201" i="41"/>
  <c r="AO201" i="41"/>
  <c r="AN201" i="41"/>
  <c r="AM201" i="41"/>
  <c r="AL201" i="41"/>
  <c r="AK201" i="41"/>
  <c r="AJ201" i="41"/>
  <c r="R201" i="41"/>
  <c r="Q201" i="41"/>
  <c r="P201" i="41"/>
  <c r="O201" i="41"/>
  <c r="N201" i="41"/>
  <c r="M201" i="41"/>
  <c r="L201" i="41"/>
  <c r="K201" i="41"/>
  <c r="H201" i="41"/>
  <c r="G201" i="41"/>
  <c r="AP200" i="41"/>
  <c r="AO200" i="41"/>
  <c r="AN200" i="41"/>
  <c r="AM200" i="41"/>
  <c r="AL200" i="41"/>
  <c r="AK200" i="41"/>
  <c r="AJ200" i="41"/>
  <c r="R200" i="41"/>
  <c r="Q200" i="41"/>
  <c r="P200" i="41"/>
  <c r="O200" i="41"/>
  <c r="N200" i="41"/>
  <c r="M200" i="41"/>
  <c r="L200" i="41"/>
  <c r="K200" i="41"/>
  <c r="H200" i="41"/>
  <c r="G200" i="41"/>
  <c r="AP199" i="41"/>
  <c r="AO199" i="41"/>
  <c r="AN199" i="41"/>
  <c r="AM199" i="41"/>
  <c r="AL199" i="41"/>
  <c r="AK199" i="41"/>
  <c r="AJ199" i="41"/>
  <c r="Q199" i="41"/>
  <c r="O199" i="41"/>
  <c r="N199" i="41"/>
  <c r="M199" i="41"/>
  <c r="L199" i="41"/>
  <c r="K199" i="41"/>
  <c r="H199" i="41"/>
  <c r="G199" i="41"/>
  <c r="AP198" i="41"/>
  <c r="AO198" i="41"/>
  <c r="AN198" i="41"/>
  <c r="AM198" i="41"/>
  <c r="AL198" i="41"/>
  <c r="AK198" i="41"/>
  <c r="AJ198" i="41"/>
  <c r="R198" i="41"/>
  <c r="Q198" i="41"/>
  <c r="P198" i="41"/>
  <c r="O198" i="41"/>
  <c r="N198" i="41"/>
  <c r="M198" i="41"/>
  <c r="L198" i="41"/>
  <c r="K198" i="41"/>
  <c r="H198" i="41"/>
  <c r="G198" i="41"/>
  <c r="AP197" i="41"/>
  <c r="AO197" i="41"/>
  <c r="AN197" i="41"/>
  <c r="AM197" i="41"/>
  <c r="AL197" i="41"/>
  <c r="AK197" i="41"/>
  <c r="AJ197" i="41"/>
  <c r="R197" i="41"/>
  <c r="Q197" i="41"/>
  <c r="P197" i="41"/>
  <c r="O197" i="41"/>
  <c r="N197" i="41"/>
  <c r="M197" i="41"/>
  <c r="L197" i="41"/>
  <c r="K197" i="41"/>
  <c r="H197" i="41"/>
  <c r="G197" i="41"/>
  <c r="AP196" i="41"/>
  <c r="AO196" i="41"/>
  <c r="AN196" i="41"/>
  <c r="AM196" i="41"/>
  <c r="AL196" i="41"/>
  <c r="AK196" i="41"/>
  <c r="AJ196" i="41"/>
  <c r="R196" i="41"/>
  <c r="Q196" i="41"/>
  <c r="P196" i="41"/>
  <c r="O196" i="41"/>
  <c r="N196" i="41"/>
  <c r="M196" i="41"/>
  <c r="L196" i="41"/>
  <c r="K196" i="41"/>
  <c r="H196" i="41"/>
  <c r="G196" i="41"/>
  <c r="AP195" i="41"/>
  <c r="AO195" i="41"/>
  <c r="AN195" i="41"/>
  <c r="AM195" i="41"/>
  <c r="AL195" i="41"/>
  <c r="AK195" i="41"/>
  <c r="AJ195" i="41"/>
  <c r="R195" i="41"/>
  <c r="Q195" i="41"/>
  <c r="P195" i="41"/>
  <c r="O195" i="41"/>
  <c r="N195" i="41"/>
  <c r="M195" i="41"/>
  <c r="L195" i="41"/>
  <c r="K195" i="41"/>
  <c r="H195" i="41"/>
  <c r="G195" i="41"/>
  <c r="AP194" i="41"/>
  <c r="AO194" i="41"/>
  <c r="AN194" i="41"/>
  <c r="AM194" i="41"/>
  <c r="AL194" i="41"/>
  <c r="AK194" i="41"/>
  <c r="AJ194" i="41"/>
  <c r="R194" i="41"/>
  <c r="Q194" i="41"/>
  <c r="P194" i="41"/>
  <c r="O194" i="41"/>
  <c r="N194" i="41"/>
  <c r="M194" i="41"/>
  <c r="L194" i="41"/>
  <c r="K194" i="41"/>
  <c r="H194" i="41"/>
  <c r="G194" i="41"/>
  <c r="AP193" i="41"/>
  <c r="AO193" i="41"/>
  <c r="AN193" i="41"/>
  <c r="AM193" i="41"/>
  <c r="AL193" i="41"/>
  <c r="AK193" i="41"/>
  <c r="AJ193" i="41"/>
  <c r="R193" i="41"/>
  <c r="Q193" i="41"/>
  <c r="P193" i="41"/>
  <c r="O193" i="41"/>
  <c r="N193" i="41"/>
  <c r="M193" i="41"/>
  <c r="L193" i="41"/>
  <c r="K193" i="41"/>
  <c r="H193" i="41"/>
  <c r="G193" i="41"/>
  <c r="AP192" i="41"/>
  <c r="AO192" i="41"/>
  <c r="AN192" i="41"/>
  <c r="AM192" i="41"/>
  <c r="AL192" i="41"/>
  <c r="AK192" i="41"/>
  <c r="AJ192" i="41"/>
  <c r="R192" i="41"/>
  <c r="Q192" i="41"/>
  <c r="P192" i="41"/>
  <c r="O192" i="41"/>
  <c r="N192" i="41"/>
  <c r="M192" i="41"/>
  <c r="L192" i="41"/>
  <c r="K192" i="41"/>
  <c r="H192" i="41"/>
  <c r="G192" i="41"/>
  <c r="AP191" i="41"/>
  <c r="AO191" i="41"/>
  <c r="AN191" i="41"/>
  <c r="AM191" i="41"/>
  <c r="AL191" i="41"/>
  <c r="AK191" i="41"/>
  <c r="AJ191" i="41"/>
  <c r="Q191" i="41"/>
  <c r="O191" i="41"/>
  <c r="N191" i="41"/>
  <c r="M191" i="41"/>
  <c r="L191" i="41"/>
  <c r="K191" i="41"/>
  <c r="H191" i="41"/>
  <c r="G191" i="41"/>
  <c r="AP190" i="41"/>
  <c r="AO190" i="41"/>
  <c r="AN190" i="41"/>
  <c r="AM190" i="41"/>
  <c r="AL190" i="41"/>
  <c r="AK190" i="41"/>
  <c r="AJ190" i="41"/>
  <c r="R190" i="41"/>
  <c r="Q190" i="41"/>
  <c r="P190" i="41"/>
  <c r="O190" i="41"/>
  <c r="N190" i="41"/>
  <c r="M190" i="41"/>
  <c r="L190" i="41"/>
  <c r="K190" i="41"/>
  <c r="H190" i="41"/>
  <c r="G190" i="41"/>
  <c r="AP189" i="41"/>
  <c r="AO189" i="41"/>
  <c r="AN189" i="41"/>
  <c r="AM189" i="41"/>
  <c r="AL189" i="41"/>
  <c r="AK189" i="41"/>
  <c r="AJ189" i="41"/>
  <c r="R189" i="41"/>
  <c r="Q189" i="41"/>
  <c r="P189" i="41"/>
  <c r="O189" i="41"/>
  <c r="N189" i="41"/>
  <c r="M189" i="41"/>
  <c r="L189" i="41"/>
  <c r="K189" i="41"/>
  <c r="H189" i="41"/>
  <c r="G189" i="41"/>
  <c r="AP188" i="41"/>
  <c r="AO188" i="41"/>
  <c r="AN188" i="41"/>
  <c r="AM188" i="41"/>
  <c r="AL188" i="41"/>
  <c r="AK188" i="41"/>
  <c r="AJ188" i="41"/>
  <c r="R188" i="41"/>
  <c r="Q188" i="41"/>
  <c r="P188" i="41"/>
  <c r="O188" i="41"/>
  <c r="N188" i="41"/>
  <c r="M188" i="41"/>
  <c r="L188" i="41"/>
  <c r="K188" i="41"/>
  <c r="H188" i="41"/>
  <c r="G188" i="41"/>
  <c r="AP187" i="41"/>
  <c r="AO187" i="41"/>
  <c r="AN187" i="41"/>
  <c r="AM187" i="41"/>
  <c r="AL187" i="41"/>
  <c r="AK187" i="41"/>
  <c r="AJ187" i="41"/>
  <c r="R187" i="41"/>
  <c r="Q187" i="41"/>
  <c r="P187" i="41"/>
  <c r="O187" i="41"/>
  <c r="N187" i="41"/>
  <c r="M187" i="41"/>
  <c r="L187" i="41"/>
  <c r="K187" i="41"/>
  <c r="H187" i="41"/>
  <c r="G187" i="41"/>
  <c r="AP186" i="41"/>
  <c r="AO186" i="41"/>
  <c r="AN186" i="41"/>
  <c r="AM186" i="41"/>
  <c r="AL186" i="41"/>
  <c r="AK186" i="41"/>
  <c r="AJ186" i="41"/>
  <c r="R186" i="41"/>
  <c r="Q186" i="41"/>
  <c r="P186" i="41"/>
  <c r="O186" i="41"/>
  <c r="N186" i="41"/>
  <c r="M186" i="41"/>
  <c r="L186" i="41"/>
  <c r="K186" i="41"/>
  <c r="H186" i="41"/>
  <c r="G186" i="41"/>
  <c r="AP185" i="41"/>
  <c r="AO185" i="41"/>
  <c r="AN185" i="41"/>
  <c r="AM185" i="41"/>
  <c r="AL185" i="41"/>
  <c r="AK185" i="41"/>
  <c r="AJ185" i="41"/>
  <c r="R185" i="41"/>
  <c r="Q185" i="41"/>
  <c r="P185" i="41"/>
  <c r="O185" i="41"/>
  <c r="N185" i="41"/>
  <c r="M185" i="41"/>
  <c r="L185" i="41"/>
  <c r="K185" i="41"/>
  <c r="H185" i="41"/>
  <c r="G185" i="41"/>
  <c r="AP184" i="41"/>
  <c r="AO184" i="41"/>
  <c r="AN184" i="41"/>
  <c r="AM184" i="41"/>
  <c r="AL184" i="41"/>
  <c r="AK184" i="41"/>
  <c r="AJ184" i="41"/>
  <c r="R184" i="41"/>
  <c r="Q184" i="41"/>
  <c r="P184" i="41"/>
  <c r="O184" i="41"/>
  <c r="N184" i="41"/>
  <c r="M184" i="41"/>
  <c r="L184" i="41"/>
  <c r="K184" i="41"/>
  <c r="H184" i="41"/>
  <c r="G184" i="41"/>
  <c r="AP183" i="41"/>
  <c r="AO183" i="41"/>
  <c r="AN183" i="41"/>
  <c r="AM183" i="41"/>
  <c r="AL183" i="41"/>
  <c r="AK183" i="41"/>
  <c r="AJ183" i="41"/>
  <c r="Q183" i="41"/>
  <c r="O183" i="41"/>
  <c r="N183" i="41"/>
  <c r="M183" i="41"/>
  <c r="L183" i="41"/>
  <c r="K183" i="41"/>
  <c r="H183" i="41"/>
  <c r="G183" i="41"/>
  <c r="AP182" i="41"/>
  <c r="AO182" i="41"/>
  <c r="AN182" i="41"/>
  <c r="AM182" i="41"/>
  <c r="AL182" i="41"/>
  <c r="AK182" i="41"/>
  <c r="AJ182" i="41"/>
  <c r="R182" i="41"/>
  <c r="Q182" i="41"/>
  <c r="P182" i="41"/>
  <c r="O182" i="41"/>
  <c r="N182" i="41"/>
  <c r="M182" i="41"/>
  <c r="L182" i="41"/>
  <c r="K182" i="41"/>
  <c r="H182" i="41"/>
  <c r="G182" i="41"/>
  <c r="AP181" i="41"/>
  <c r="AO181" i="41"/>
  <c r="AN181" i="41"/>
  <c r="AM181" i="41"/>
  <c r="AL181" i="41"/>
  <c r="AK181" i="41"/>
  <c r="AJ181" i="41"/>
  <c r="R181" i="41"/>
  <c r="Q181" i="41"/>
  <c r="P181" i="41"/>
  <c r="O181" i="41"/>
  <c r="N181" i="41"/>
  <c r="M181" i="41"/>
  <c r="L181" i="41"/>
  <c r="K181" i="41"/>
  <c r="H181" i="41"/>
  <c r="G181" i="41"/>
  <c r="AP180" i="41"/>
  <c r="AO180" i="41"/>
  <c r="AN180" i="41"/>
  <c r="AM180" i="41"/>
  <c r="AL180" i="41"/>
  <c r="AK180" i="41"/>
  <c r="AJ180" i="41"/>
  <c r="R180" i="41"/>
  <c r="Q180" i="41"/>
  <c r="P180" i="41"/>
  <c r="O180" i="41"/>
  <c r="N180" i="41"/>
  <c r="M180" i="41"/>
  <c r="L180" i="41"/>
  <c r="K180" i="41"/>
  <c r="H180" i="41"/>
  <c r="G180" i="41"/>
  <c r="AP179" i="41"/>
  <c r="AO179" i="41"/>
  <c r="AN179" i="41"/>
  <c r="AM179" i="41"/>
  <c r="AL179" i="41"/>
  <c r="AK179" i="41"/>
  <c r="AJ179" i="41"/>
  <c r="R179" i="41"/>
  <c r="Q179" i="41"/>
  <c r="P179" i="41"/>
  <c r="O179" i="41"/>
  <c r="N179" i="41"/>
  <c r="M179" i="41"/>
  <c r="L179" i="41"/>
  <c r="K179" i="41"/>
  <c r="H179" i="41"/>
  <c r="G179" i="41"/>
  <c r="AP178" i="41"/>
  <c r="AO178" i="41"/>
  <c r="AN178" i="41"/>
  <c r="AM178" i="41"/>
  <c r="AL178" i="41"/>
  <c r="AK178" i="41"/>
  <c r="AJ178" i="41"/>
  <c r="R178" i="41"/>
  <c r="Q178" i="41"/>
  <c r="P178" i="41"/>
  <c r="O178" i="41"/>
  <c r="N178" i="41"/>
  <c r="M178" i="41"/>
  <c r="L178" i="41"/>
  <c r="K178" i="41"/>
  <c r="H178" i="41"/>
  <c r="G178" i="41"/>
  <c r="AP177" i="41"/>
  <c r="AO177" i="41"/>
  <c r="AN177" i="41"/>
  <c r="AM177" i="41"/>
  <c r="AL177" i="41"/>
  <c r="AK177" i="41"/>
  <c r="AJ177" i="41"/>
  <c r="R177" i="41"/>
  <c r="Q177" i="41"/>
  <c r="P177" i="41"/>
  <c r="O177" i="41"/>
  <c r="N177" i="41"/>
  <c r="M177" i="41"/>
  <c r="L177" i="41"/>
  <c r="K177" i="41"/>
  <c r="H177" i="41"/>
  <c r="G177" i="41"/>
  <c r="AP176" i="41"/>
  <c r="AO176" i="41"/>
  <c r="AN176" i="41"/>
  <c r="AM176" i="41"/>
  <c r="AL176" i="41"/>
  <c r="AK176" i="41"/>
  <c r="AJ176" i="41"/>
  <c r="R176" i="41"/>
  <c r="Q176" i="41"/>
  <c r="P176" i="41"/>
  <c r="O176" i="41"/>
  <c r="N176" i="41"/>
  <c r="M176" i="41"/>
  <c r="L176" i="41"/>
  <c r="K176" i="41"/>
  <c r="H176" i="41"/>
  <c r="G176" i="41"/>
  <c r="AP175" i="41"/>
  <c r="AO175" i="41"/>
  <c r="AN175" i="41"/>
  <c r="AM175" i="41"/>
  <c r="AL175" i="41"/>
  <c r="AK175" i="41"/>
  <c r="AJ175" i="41"/>
  <c r="Q175" i="41"/>
  <c r="O175" i="41"/>
  <c r="N175" i="41"/>
  <c r="M175" i="41"/>
  <c r="L175" i="41"/>
  <c r="K175" i="41"/>
  <c r="H175" i="41"/>
  <c r="G175" i="41"/>
  <c r="AP174" i="41"/>
  <c r="AO174" i="41"/>
  <c r="AN174" i="41"/>
  <c r="AM174" i="41"/>
  <c r="AL174" i="41"/>
  <c r="AK174" i="41"/>
  <c r="AJ174" i="41"/>
  <c r="R174" i="41"/>
  <c r="Q174" i="41"/>
  <c r="P174" i="41"/>
  <c r="O174" i="41"/>
  <c r="N174" i="41"/>
  <c r="M174" i="41"/>
  <c r="L174" i="41"/>
  <c r="K174" i="41"/>
  <c r="H174" i="41"/>
  <c r="G174" i="41"/>
  <c r="AP173" i="41"/>
  <c r="AO173" i="41"/>
  <c r="AN173" i="41"/>
  <c r="AM173" i="41"/>
  <c r="AL173" i="41"/>
  <c r="AK173" i="41"/>
  <c r="AJ173" i="41"/>
  <c r="R173" i="41"/>
  <c r="Q173" i="41"/>
  <c r="P173" i="41"/>
  <c r="O173" i="41"/>
  <c r="N173" i="41"/>
  <c r="M173" i="41"/>
  <c r="L173" i="41"/>
  <c r="K173" i="41"/>
  <c r="H173" i="41"/>
  <c r="G173" i="41"/>
  <c r="AP172" i="41"/>
  <c r="AO172" i="41"/>
  <c r="AN172" i="41"/>
  <c r="AM172" i="41"/>
  <c r="AL172" i="41"/>
  <c r="AK172" i="41"/>
  <c r="AJ172" i="41"/>
  <c r="R172" i="41"/>
  <c r="Q172" i="41"/>
  <c r="P172" i="41"/>
  <c r="O172" i="41"/>
  <c r="N172" i="41"/>
  <c r="M172" i="41"/>
  <c r="L172" i="41"/>
  <c r="K172" i="41"/>
  <c r="H172" i="41"/>
  <c r="G172" i="41"/>
  <c r="AP171" i="41"/>
  <c r="AO171" i="41"/>
  <c r="AN171" i="41"/>
  <c r="AM171" i="41"/>
  <c r="AL171" i="41"/>
  <c r="AK171" i="41"/>
  <c r="AJ171" i="41"/>
  <c r="R171" i="41"/>
  <c r="Q171" i="41"/>
  <c r="P171" i="41"/>
  <c r="O171" i="41"/>
  <c r="N171" i="41"/>
  <c r="M171" i="41"/>
  <c r="L171" i="41"/>
  <c r="K171" i="41"/>
  <c r="H171" i="41"/>
  <c r="G171" i="41"/>
  <c r="AP170" i="41"/>
  <c r="AO170" i="41"/>
  <c r="AN170" i="41"/>
  <c r="AM170" i="41"/>
  <c r="AL170" i="41"/>
  <c r="AK170" i="41"/>
  <c r="AJ170" i="41"/>
  <c r="R170" i="41"/>
  <c r="Q170" i="41"/>
  <c r="P170" i="41"/>
  <c r="O170" i="41"/>
  <c r="N170" i="41"/>
  <c r="M170" i="41"/>
  <c r="L170" i="41"/>
  <c r="K170" i="41"/>
  <c r="H170" i="41"/>
  <c r="G170" i="41"/>
  <c r="AP169" i="41"/>
  <c r="AO169" i="41"/>
  <c r="AN169" i="41"/>
  <c r="AM169" i="41"/>
  <c r="AL169" i="41"/>
  <c r="AK169" i="41"/>
  <c r="AJ169" i="41"/>
  <c r="R169" i="41"/>
  <c r="Q169" i="41"/>
  <c r="P169" i="41"/>
  <c r="O169" i="41"/>
  <c r="N169" i="41"/>
  <c r="M169" i="41"/>
  <c r="L169" i="41"/>
  <c r="K169" i="41"/>
  <c r="H169" i="41"/>
  <c r="G169" i="41"/>
  <c r="AP168" i="41"/>
  <c r="AO168" i="41"/>
  <c r="AN168" i="41"/>
  <c r="AM168" i="41"/>
  <c r="AL168" i="41"/>
  <c r="AK168" i="41"/>
  <c r="AJ168" i="41"/>
  <c r="R168" i="41"/>
  <c r="Q168" i="41"/>
  <c r="P168" i="41"/>
  <c r="O168" i="41"/>
  <c r="N168" i="41"/>
  <c r="M168" i="41"/>
  <c r="L168" i="41"/>
  <c r="K168" i="41"/>
  <c r="H168" i="41"/>
  <c r="G168" i="41"/>
  <c r="AP167" i="41"/>
  <c r="AO167" i="41"/>
  <c r="AN167" i="41"/>
  <c r="AM167" i="41"/>
  <c r="AL167" i="41"/>
  <c r="AK167" i="41"/>
  <c r="AJ167" i="41"/>
  <c r="Q167" i="41"/>
  <c r="O167" i="41"/>
  <c r="N167" i="41"/>
  <c r="M167" i="41"/>
  <c r="L167" i="41"/>
  <c r="K167" i="41"/>
  <c r="H167" i="41"/>
  <c r="G167" i="41"/>
  <c r="AP166" i="41"/>
  <c r="AO166" i="41"/>
  <c r="AN166" i="41"/>
  <c r="AM166" i="41"/>
  <c r="AL166" i="41"/>
  <c r="AK166" i="41"/>
  <c r="AJ166" i="41"/>
  <c r="R166" i="41"/>
  <c r="Q166" i="41"/>
  <c r="P166" i="41"/>
  <c r="O166" i="41"/>
  <c r="N166" i="41"/>
  <c r="M166" i="41"/>
  <c r="L166" i="41"/>
  <c r="K166" i="41"/>
  <c r="H166" i="41"/>
  <c r="G166" i="41"/>
  <c r="AP165" i="41"/>
  <c r="AO165" i="41"/>
  <c r="AN165" i="41"/>
  <c r="AM165" i="41"/>
  <c r="AL165" i="41"/>
  <c r="AK165" i="41"/>
  <c r="AJ165" i="41"/>
  <c r="R165" i="41"/>
  <c r="Q165" i="41"/>
  <c r="P165" i="41"/>
  <c r="O165" i="41"/>
  <c r="N165" i="41"/>
  <c r="M165" i="41"/>
  <c r="L165" i="41"/>
  <c r="K165" i="41"/>
  <c r="H165" i="41"/>
  <c r="G165" i="41"/>
  <c r="AP164" i="41"/>
  <c r="AO164" i="41"/>
  <c r="AN164" i="41"/>
  <c r="AM164" i="41"/>
  <c r="AL164" i="41"/>
  <c r="AK164" i="41"/>
  <c r="AJ164" i="41"/>
  <c r="R164" i="41"/>
  <c r="Q164" i="41"/>
  <c r="P164" i="41"/>
  <c r="O164" i="41"/>
  <c r="N164" i="41"/>
  <c r="M164" i="41"/>
  <c r="L164" i="41"/>
  <c r="K164" i="41"/>
  <c r="H164" i="41"/>
  <c r="G164" i="41"/>
  <c r="AP163" i="41"/>
  <c r="AO163" i="41"/>
  <c r="AN163" i="41"/>
  <c r="AM163" i="41"/>
  <c r="AL163" i="41"/>
  <c r="AK163" i="41"/>
  <c r="AJ163" i="41"/>
  <c r="R163" i="41"/>
  <c r="Q163" i="41"/>
  <c r="P163" i="41"/>
  <c r="O163" i="41"/>
  <c r="N163" i="41"/>
  <c r="M163" i="41"/>
  <c r="L163" i="41"/>
  <c r="K163" i="41"/>
  <c r="H163" i="41"/>
  <c r="G163" i="41"/>
  <c r="AP162" i="41"/>
  <c r="AO162" i="41"/>
  <c r="AN162" i="41"/>
  <c r="AM162" i="41"/>
  <c r="AL162" i="41"/>
  <c r="AK162" i="41"/>
  <c r="AJ162" i="41"/>
  <c r="R162" i="41"/>
  <c r="Q162" i="41"/>
  <c r="P162" i="41"/>
  <c r="O162" i="41"/>
  <c r="N162" i="41"/>
  <c r="M162" i="41"/>
  <c r="L162" i="41"/>
  <c r="K162" i="41"/>
  <c r="H162" i="41"/>
  <c r="G162" i="41"/>
  <c r="AP161" i="41"/>
  <c r="AO161" i="41"/>
  <c r="AN161" i="41"/>
  <c r="AM161" i="41"/>
  <c r="AL161" i="41"/>
  <c r="AK161" i="41"/>
  <c r="AJ161" i="41"/>
  <c r="R161" i="41"/>
  <c r="Q161" i="41"/>
  <c r="P161" i="41"/>
  <c r="O161" i="41"/>
  <c r="N161" i="41"/>
  <c r="M161" i="41"/>
  <c r="L161" i="41"/>
  <c r="K161" i="41"/>
  <c r="H161" i="41"/>
  <c r="G161" i="41"/>
  <c r="AP160" i="41"/>
  <c r="AO160" i="41"/>
  <c r="AN160" i="41"/>
  <c r="AM160" i="41"/>
  <c r="AL160" i="41"/>
  <c r="AK160" i="41"/>
  <c r="AJ160" i="41"/>
  <c r="R160" i="41"/>
  <c r="Q160" i="41"/>
  <c r="P160" i="41"/>
  <c r="O160" i="41"/>
  <c r="N160" i="41"/>
  <c r="M160" i="41"/>
  <c r="L160" i="41"/>
  <c r="K160" i="41"/>
  <c r="H160" i="41"/>
  <c r="G160" i="41"/>
  <c r="AP159" i="41"/>
  <c r="AO159" i="41"/>
  <c r="AN159" i="41"/>
  <c r="AM159" i="41"/>
  <c r="AL159" i="41"/>
  <c r="AK159" i="41"/>
  <c r="AJ159" i="41"/>
  <c r="Q159" i="41"/>
  <c r="O159" i="41"/>
  <c r="N159" i="41"/>
  <c r="M159" i="41"/>
  <c r="L159" i="41"/>
  <c r="K159" i="41"/>
  <c r="H159" i="41"/>
  <c r="G159" i="41"/>
  <c r="AP158" i="41"/>
  <c r="AO158" i="41"/>
  <c r="AN158" i="41"/>
  <c r="AM158" i="41"/>
  <c r="AL158" i="41"/>
  <c r="AK158" i="41"/>
  <c r="AJ158" i="41"/>
  <c r="R158" i="41"/>
  <c r="Q158" i="41"/>
  <c r="P158" i="41"/>
  <c r="O158" i="41"/>
  <c r="N158" i="41"/>
  <c r="M158" i="41"/>
  <c r="L158" i="41"/>
  <c r="K158" i="41"/>
  <c r="H158" i="41"/>
  <c r="G158" i="41"/>
  <c r="AP157" i="41"/>
  <c r="AO157" i="41"/>
  <c r="AN157" i="41"/>
  <c r="AM157" i="41"/>
  <c r="AL157" i="41"/>
  <c r="AK157" i="41"/>
  <c r="AJ157" i="41"/>
  <c r="R157" i="41"/>
  <c r="Q157" i="41"/>
  <c r="P157" i="41"/>
  <c r="O157" i="41"/>
  <c r="N157" i="41"/>
  <c r="M157" i="41"/>
  <c r="L157" i="41"/>
  <c r="K157" i="41"/>
  <c r="H157" i="41"/>
  <c r="G157" i="41"/>
  <c r="AP156" i="41"/>
  <c r="AO156" i="41"/>
  <c r="AN156" i="41"/>
  <c r="AM156" i="41"/>
  <c r="AL156" i="41"/>
  <c r="AK156" i="41"/>
  <c r="AJ156" i="41"/>
  <c r="R156" i="41"/>
  <c r="Q156" i="41"/>
  <c r="P156" i="41"/>
  <c r="O156" i="41"/>
  <c r="N156" i="41"/>
  <c r="M156" i="41"/>
  <c r="L156" i="41"/>
  <c r="K156" i="41"/>
  <c r="H156" i="41"/>
  <c r="G156" i="41"/>
  <c r="AP155" i="41"/>
  <c r="AO155" i="41"/>
  <c r="AN155" i="41"/>
  <c r="AM155" i="41"/>
  <c r="AL155" i="41"/>
  <c r="AK155" i="41"/>
  <c r="AJ155" i="41"/>
  <c r="R155" i="41"/>
  <c r="Q155" i="41"/>
  <c r="P155" i="41"/>
  <c r="O155" i="41"/>
  <c r="N155" i="41"/>
  <c r="M155" i="41"/>
  <c r="L155" i="41"/>
  <c r="K155" i="41"/>
  <c r="H155" i="41"/>
  <c r="G155" i="41"/>
  <c r="AP154" i="41"/>
  <c r="AO154" i="41"/>
  <c r="AN154" i="41"/>
  <c r="AM154" i="41"/>
  <c r="AL154" i="41"/>
  <c r="AK154" i="41"/>
  <c r="AJ154" i="41"/>
  <c r="R154" i="41"/>
  <c r="Q154" i="41"/>
  <c r="P154" i="41"/>
  <c r="O154" i="41"/>
  <c r="N154" i="41"/>
  <c r="M154" i="41"/>
  <c r="L154" i="41"/>
  <c r="K154" i="41"/>
  <c r="H154" i="41"/>
  <c r="G154" i="41"/>
  <c r="AP153" i="41"/>
  <c r="AO153" i="41"/>
  <c r="AN153" i="41"/>
  <c r="AM153" i="41"/>
  <c r="AL153" i="41"/>
  <c r="AK153" i="41"/>
  <c r="AJ153" i="41"/>
  <c r="R153" i="41"/>
  <c r="Q153" i="41"/>
  <c r="P153" i="41"/>
  <c r="O153" i="41"/>
  <c r="N153" i="41"/>
  <c r="M153" i="41"/>
  <c r="L153" i="41"/>
  <c r="K153" i="41"/>
  <c r="H153" i="41"/>
  <c r="G153" i="41"/>
  <c r="AP152" i="41"/>
  <c r="AO152" i="41"/>
  <c r="AN152" i="41"/>
  <c r="AM152" i="41"/>
  <c r="AL152" i="41"/>
  <c r="AK152" i="41"/>
  <c r="AJ152" i="41"/>
  <c r="R152" i="41"/>
  <c r="Q152" i="41"/>
  <c r="P152" i="41"/>
  <c r="O152" i="41"/>
  <c r="N152" i="41"/>
  <c r="M152" i="41"/>
  <c r="L152" i="41"/>
  <c r="K152" i="41"/>
  <c r="H152" i="41"/>
  <c r="G152" i="41"/>
  <c r="AP151" i="41"/>
  <c r="AO151" i="41"/>
  <c r="AN151" i="41"/>
  <c r="AM151" i="41"/>
  <c r="AL151" i="41"/>
  <c r="AK151" i="41"/>
  <c r="AJ151" i="41"/>
  <c r="Q151" i="41"/>
  <c r="O151" i="41"/>
  <c r="N151" i="41"/>
  <c r="M151" i="41"/>
  <c r="L151" i="41"/>
  <c r="K151" i="41"/>
  <c r="H151" i="41"/>
  <c r="G151" i="41"/>
  <c r="AP150" i="41"/>
  <c r="AO150" i="41"/>
  <c r="AN150" i="41"/>
  <c r="AM150" i="41"/>
  <c r="AL150" i="41"/>
  <c r="AK150" i="41"/>
  <c r="AJ150" i="41"/>
  <c r="R150" i="41"/>
  <c r="Q150" i="41"/>
  <c r="P150" i="41"/>
  <c r="O150" i="41"/>
  <c r="N150" i="41"/>
  <c r="M150" i="41"/>
  <c r="L150" i="41"/>
  <c r="K150" i="41"/>
  <c r="H150" i="41"/>
  <c r="G150" i="41"/>
  <c r="AP149" i="41"/>
  <c r="AO149" i="41"/>
  <c r="AN149" i="41"/>
  <c r="AM149" i="41"/>
  <c r="AL149" i="41"/>
  <c r="AK149" i="41"/>
  <c r="AJ149" i="41"/>
  <c r="R149" i="41"/>
  <c r="Q149" i="41"/>
  <c r="P149" i="41"/>
  <c r="O149" i="41"/>
  <c r="N149" i="41"/>
  <c r="M149" i="41"/>
  <c r="L149" i="41"/>
  <c r="K149" i="41"/>
  <c r="H149" i="41"/>
  <c r="G149" i="41"/>
  <c r="AP148" i="41"/>
  <c r="AO148" i="41"/>
  <c r="AN148" i="41"/>
  <c r="AM148" i="41"/>
  <c r="AL148" i="41"/>
  <c r="AK148" i="41"/>
  <c r="AJ148" i="41"/>
  <c r="R148" i="41"/>
  <c r="Q148" i="41"/>
  <c r="P148" i="41"/>
  <c r="O148" i="41"/>
  <c r="N148" i="41"/>
  <c r="M148" i="41"/>
  <c r="L148" i="41"/>
  <c r="K148" i="41"/>
  <c r="H148" i="41"/>
  <c r="G148" i="41"/>
  <c r="AP147" i="41"/>
  <c r="AO147" i="41"/>
  <c r="AN147" i="41"/>
  <c r="AM147" i="41"/>
  <c r="AL147" i="41"/>
  <c r="AK147" i="41"/>
  <c r="AJ147" i="41"/>
  <c r="R147" i="41"/>
  <c r="Q147" i="41"/>
  <c r="P147" i="41"/>
  <c r="O147" i="41"/>
  <c r="N147" i="41"/>
  <c r="M147" i="41"/>
  <c r="L147" i="41"/>
  <c r="K147" i="41"/>
  <c r="H147" i="41"/>
  <c r="G147" i="41"/>
  <c r="AP146" i="41"/>
  <c r="AO146" i="41"/>
  <c r="AN146" i="41"/>
  <c r="AM146" i="41"/>
  <c r="AL146" i="41"/>
  <c r="AK146" i="41"/>
  <c r="AJ146" i="41"/>
  <c r="R146" i="41"/>
  <c r="Q146" i="41"/>
  <c r="P146" i="41"/>
  <c r="O146" i="41"/>
  <c r="N146" i="41"/>
  <c r="M146" i="41"/>
  <c r="L146" i="41"/>
  <c r="K146" i="41"/>
  <c r="H146" i="41"/>
  <c r="G146" i="41"/>
  <c r="AP145" i="41"/>
  <c r="AO145" i="41"/>
  <c r="AN145" i="41"/>
  <c r="AM145" i="41"/>
  <c r="AL145" i="41"/>
  <c r="AK145" i="41"/>
  <c r="AJ145" i="41"/>
  <c r="R145" i="41"/>
  <c r="Q145" i="41"/>
  <c r="P145" i="41"/>
  <c r="O145" i="41"/>
  <c r="N145" i="41"/>
  <c r="M145" i="41"/>
  <c r="L145" i="41"/>
  <c r="K145" i="41"/>
  <c r="H145" i="41"/>
  <c r="G145" i="41"/>
  <c r="AP144" i="41"/>
  <c r="AO144" i="41"/>
  <c r="AN144" i="41"/>
  <c r="AM144" i="41"/>
  <c r="AL144" i="41"/>
  <c r="AK144" i="41"/>
  <c r="AJ144" i="41"/>
  <c r="R144" i="41"/>
  <c r="Q144" i="41"/>
  <c r="P144" i="41"/>
  <c r="O144" i="41"/>
  <c r="N144" i="41"/>
  <c r="M144" i="41"/>
  <c r="L144" i="41"/>
  <c r="K144" i="41"/>
  <c r="H144" i="41"/>
  <c r="G144" i="41"/>
  <c r="AP143" i="41"/>
  <c r="AO143" i="41"/>
  <c r="AN143" i="41"/>
  <c r="AM143" i="41"/>
  <c r="AL143" i="41"/>
  <c r="AK143" i="41"/>
  <c r="AJ143" i="41"/>
  <c r="Q143" i="41"/>
  <c r="O143" i="41"/>
  <c r="N143" i="41"/>
  <c r="M143" i="41"/>
  <c r="L143" i="41"/>
  <c r="K143" i="41"/>
  <c r="H143" i="41"/>
  <c r="G143" i="41"/>
  <c r="AP142" i="41"/>
  <c r="AO142" i="41"/>
  <c r="AN142" i="41"/>
  <c r="AM142" i="41"/>
  <c r="AL142" i="41"/>
  <c r="AK142" i="41"/>
  <c r="AJ142" i="41"/>
  <c r="R142" i="41"/>
  <c r="Q142" i="41"/>
  <c r="P142" i="41"/>
  <c r="O142" i="41"/>
  <c r="N142" i="41"/>
  <c r="M142" i="41"/>
  <c r="L142" i="41"/>
  <c r="K142" i="41"/>
  <c r="H142" i="41"/>
  <c r="G142" i="41"/>
  <c r="AP141" i="41"/>
  <c r="AO141" i="41"/>
  <c r="AN141" i="41"/>
  <c r="AM141" i="41"/>
  <c r="AL141" i="41"/>
  <c r="AK141" i="41"/>
  <c r="AJ141" i="41"/>
  <c r="R141" i="41"/>
  <c r="Q141" i="41"/>
  <c r="P141" i="41"/>
  <c r="O141" i="41"/>
  <c r="N141" i="41"/>
  <c r="M141" i="41"/>
  <c r="L141" i="41"/>
  <c r="K141" i="41"/>
  <c r="H141" i="41"/>
  <c r="G141" i="41"/>
  <c r="AP140" i="41"/>
  <c r="AO140" i="41"/>
  <c r="AN140" i="41"/>
  <c r="AM140" i="41"/>
  <c r="AL140" i="41"/>
  <c r="AK140" i="41"/>
  <c r="AJ140" i="41"/>
  <c r="R140" i="41"/>
  <c r="Q140" i="41"/>
  <c r="P140" i="41"/>
  <c r="O140" i="41"/>
  <c r="N140" i="41"/>
  <c r="M140" i="41"/>
  <c r="L140" i="41"/>
  <c r="K140" i="41"/>
  <c r="H140" i="41"/>
  <c r="G140" i="41"/>
  <c r="AP139" i="41"/>
  <c r="AO139" i="41"/>
  <c r="AN139" i="41"/>
  <c r="AM139" i="41"/>
  <c r="AL139" i="41"/>
  <c r="AK139" i="41"/>
  <c r="AJ139" i="41"/>
  <c r="R139" i="41"/>
  <c r="Q139" i="41"/>
  <c r="P139" i="41"/>
  <c r="O139" i="41"/>
  <c r="N139" i="41"/>
  <c r="M139" i="41"/>
  <c r="L139" i="41"/>
  <c r="K139" i="41"/>
  <c r="H139" i="41"/>
  <c r="G139" i="41"/>
  <c r="AP138" i="41"/>
  <c r="AO138" i="41"/>
  <c r="AN138" i="41"/>
  <c r="AM138" i="41"/>
  <c r="AL138" i="41"/>
  <c r="AK138" i="41"/>
  <c r="AJ138" i="41"/>
  <c r="R138" i="41"/>
  <c r="Q138" i="41"/>
  <c r="P138" i="41"/>
  <c r="O138" i="41"/>
  <c r="N138" i="41"/>
  <c r="M138" i="41"/>
  <c r="L138" i="41"/>
  <c r="K138" i="41"/>
  <c r="H138" i="41"/>
  <c r="G138" i="41"/>
  <c r="AP137" i="41"/>
  <c r="AO137" i="41"/>
  <c r="AN137" i="41"/>
  <c r="AM137" i="41"/>
  <c r="AL137" i="41"/>
  <c r="AK137" i="41"/>
  <c r="AJ137" i="41"/>
  <c r="R137" i="41"/>
  <c r="Q137" i="41"/>
  <c r="P137" i="41"/>
  <c r="O137" i="41"/>
  <c r="N137" i="41"/>
  <c r="M137" i="41"/>
  <c r="L137" i="41"/>
  <c r="K137" i="41"/>
  <c r="H137" i="41"/>
  <c r="G137" i="41"/>
  <c r="AP136" i="41"/>
  <c r="AO136" i="41"/>
  <c r="AN136" i="41"/>
  <c r="AM136" i="41"/>
  <c r="AL136" i="41"/>
  <c r="AK136" i="41"/>
  <c r="AJ136" i="41"/>
  <c r="R136" i="41"/>
  <c r="Q136" i="41"/>
  <c r="P136" i="41"/>
  <c r="O136" i="41"/>
  <c r="N136" i="41"/>
  <c r="M136" i="41"/>
  <c r="L136" i="41"/>
  <c r="K136" i="41"/>
  <c r="H136" i="41"/>
  <c r="G136" i="41"/>
  <c r="AP135" i="41"/>
  <c r="AO135" i="41"/>
  <c r="AN135" i="41"/>
  <c r="AM135" i="41"/>
  <c r="AL135" i="41"/>
  <c r="AK135" i="41"/>
  <c r="AJ135" i="41"/>
  <c r="Q135" i="41"/>
  <c r="O135" i="41"/>
  <c r="N135" i="41"/>
  <c r="M135" i="41"/>
  <c r="L135" i="41"/>
  <c r="K135" i="41"/>
  <c r="H135" i="41"/>
  <c r="G135" i="41"/>
  <c r="AP134" i="41"/>
  <c r="AO134" i="41"/>
  <c r="AN134" i="41"/>
  <c r="AM134" i="41"/>
  <c r="AL134" i="41"/>
  <c r="AK134" i="41"/>
  <c r="AJ134" i="41"/>
  <c r="R134" i="41"/>
  <c r="Q134" i="41"/>
  <c r="P134" i="41"/>
  <c r="O134" i="41"/>
  <c r="N134" i="41"/>
  <c r="M134" i="41"/>
  <c r="L134" i="41"/>
  <c r="K134" i="41"/>
  <c r="H134" i="41"/>
  <c r="G134" i="41"/>
  <c r="AP133" i="41"/>
  <c r="AO133" i="41"/>
  <c r="AN133" i="41"/>
  <c r="AM133" i="41"/>
  <c r="AL133" i="41"/>
  <c r="AK133" i="41"/>
  <c r="AJ133" i="41"/>
  <c r="R133" i="41"/>
  <c r="Q133" i="41"/>
  <c r="P133" i="41"/>
  <c r="O133" i="41"/>
  <c r="N133" i="41"/>
  <c r="M133" i="41"/>
  <c r="L133" i="41"/>
  <c r="K133" i="41"/>
  <c r="H133" i="41"/>
  <c r="G133" i="41"/>
  <c r="AP132" i="41"/>
  <c r="AO132" i="41"/>
  <c r="AN132" i="41"/>
  <c r="AM132" i="41"/>
  <c r="AL132" i="41"/>
  <c r="AK132" i="41"/>
  <c r="AJ132" i="41"/>
  <c r="R132" i="41"/>
  <c r="Q132" i="41"/>
  <c r="P132" i="41"/>
  <c r="O132" i="41"/>
  <c r="N132" i="41"/>
  <c r="M132" i="41"/>
  <c r="L132" i="41"/>
  <c r="K132" i="41"/>
  <c r="H132" i="41"/>
  <c r="G132" i="41"/>
  <c r="AP131" i="41"/>
  <c r="AO131" i="41"/>
  <c r="AN131" i="41"/>
  <c r="AM131" i="41"/>
  <c r="AL131" i="41"/>
  <c r="AK131" i="41"/>
  <c r="AJ131" i="41"/>
  <c r="R131" i="41"/>
  <c r="Q131" i="41"/>
  <c r="P131" i="41"/>
  <c r="O131" i="41"/>
  <c r="N131" i="41"/>
  <c r="M131" i="41"/>
  <c r="L131" i="41"/>
  <c r="K131" i="41"/>
  <c r="H131" i="41"/>
  <c r="G131" i="41"/>
  <c r="AP130" i="41"/>
  <c r="AO130" i="41"/>
  <c r="AN130" i="41"/>
  <c r="AM130" i="41"/>
  <c r="AL130" i="41"/>
  <c r="AK130" i="41"/>
  <c r="AJ130" i="41"/>
  <c r="R130" i="41"/>
  <c r="Q130" i="41"/>
  <c r="P130" i="41"/>
  <c r="O130" i="41"/>
  <c r="N130" i="41"/>
  <c r="M130" i="41"/>
  <c r="L130" i="41"/>
  <c r="K130" i="41"/>
  <c r="H130" i="41"/>
  <c r="G130" i="41"/>
  <c r="AP129" i="41"/>
  <c r="AO129" i="41"/>
  <c r="AN129" i="41"/>
  <c r="AM129" i="41"/>
  <c r="AL129" i="41"/>
  <c r="AK129" i="41"/>
  <c r="AJ129" i="41"/>
  <c r="R129" i="41"/>
  <c r="Q129" i="41"/>
  <c r="P129" i="41"/>
  <c r="O129" i="41"/>
  <c r="N129" i="41"/>
  <c r="M129" i="41"/>
  <c r="L129" i="41"/>
  <c r="K129" i="41"/>
  <c r="H129" i="41"/>
  <c r="G129" i="41"/>
  <c r="AP128" i="41"/>
  <c r="AO128" i="41"/>
  <c r="AN128" i="41"/>
  <c r="AM128" i="41"/>
  <c r="AL128" i="41"/>
  <c r="AK128" i="41"/>
  <c r="AJ128" i="41"/>
  <c r="R128" i="41"/>
  <c r="Q128" i="41"/>
  <c r="P128" i="41"/>
  <c r="O128" i="41"/>
  <c r="N128" i="41"/>
  <c r="M128" i="41"/>
  <c r="L128" i="41"/>
  <c r="K128" i="41"/>
  <c r="H128" i="41"/>
  <c r="G128" i="41"/>
  <c r="AP127" i="41"/>
  <c r="AO127" i="41"/>
  <c r="AN127" i="41"/>
  <c r="AM127" i="41"/>
  <c r="AL127" i="41"/>
  <c r="AK127" i="41"/>
  <c r="AJ127" i="41"/>
  <c r="Q127" i="41"/>
  <c r="O127" i="41"/>
  <c r="N127" i="41"/>
  <c r="M127" i="41"/>
  <c r="L127" i="41"/>
  <c r="K127" i="41"/>
  <c r="H127" i="41"/>
  <c r="G127" i="41"/>
  <c r="AP126" i="41"/>
  <c r="AO126" i="41"/>
  <c r="AN126" i="41"/>
  <c r="AM126" i="41"/>
  <c r="AL126" i="41"/>
  <c r="AK126" i="41"/>
  <c r="AJ126" i="41"/>
  <c r="R126" i="41"/>
  <c r="Q126" i="41"/>
  <c r="P126" i="41"/>
  <c r="O126" i="41"/>
  <c r="N126" i="41"/>
  <c r="M126" i="41"/>
  <c r="L126" i="41"/>
  <c r="K126" i="41"/>
  <c r="H126" i="41"/>
  <c r="G126" i="41"/>
  <c r="AP125" i="41"/>
  <c r="AO125" i="41"/>
  <c r="AN125" i="41"/>
  <c r="AM125" i="41"/>
  <c r="AL125" i="41"/>
  <c r="AK125" i="41"/>
  <c r="AJ125" i="41"/>
  <c r="R125" i="41"/>
  <c r="Q125" i="41"/>
  <c r="P125" i="41"/>
  <c r="O125" i="41"/>
  <c r="N125" i="41"/>
  <c r="M125" i="41"/>
  <c r="L125" i="41"/>
  <c r="K125" i="41"/>
  <c r="H125" i="41"/>
  <c r="G125" i="41"/>
  <c r="AP124" i="41"/>
  <c r="AO124" i="41"/>
  <c r="AN124" i="41"/>
  <c r="AM124" i="41"/>
  <c r="AL124" i="41"/>
  <c r="AK124" i="41"/>
  <c r="AJ124" i="41"/>
  <c r="R124" i="41"/>
  <c r="Q124" i="41"/>
  <c r="P124" i="41"/>
  <c r="O124" i="41"/>
  <c r="N124" i="41"/>
  <c r="M124" i="41"/>
  <c r="L124" i="41"/>
  <c r="K124" i="41"/>
  <c r="H124" i="41"/>
  <c r="G124" i="41"/>
  <c r="AP123" i="41"/>
  <c r="AO123" i="41"/>
  <c r="AN123" i="41"/>
  <c r="AM123" i="41"/>
  <c r="AL123" i="41"/>
  <c r="AK123" i="41"/>
  <c r="AJ123" i="41"/>
  <c r="R123" i="41"/>
  <c r="Q123" i="41"/>
  <c r="P123" i="41"/>
  <c r="O123" i="41"/>
  <c r="N123" i="41"/>
  <c r="M123" i="41"/>
  <c r="L123" i="41"/>
  <c r="K123" i="41"/>
  <c r="H123" i="41"/>
  <c r="G123" i="41"/>
  <c r="AP122" i="41"/>
  <c r="AO122" i="41"/>
  <c r="AN122" i="41"/>
  <c r="AM122" i="41"/>
  <c r="AL122" i="41"/>
  <c r="AK122" i="41"/>
  <c r="AJ122" i="41"/>
  <c r="R122" i="41"/>
  <c r="Q122" i="41"/>
  <c r="P122" i="41"/>
  <c r="O122" i="41"/>
  <c r="N122" i="41"/>
  <c r="M122" i="41"/>
  <c r="L122" i="41"/>
  <c r="K122" i="41"/>
  <c r="H122" i="41"/>
  <c r="G122" i="41"/>
  <c r="AP121" i="41"/>
  <c r="AO121" i="41"/>
  <c r="AN121" i="41"/>
  <c r="AM121" i="41"/>
  <c r="AL121" i="41"/>
  <c r="AK121" i="41"/>
  <c r="AJ121" i="41"/>
  <c r="R121" i="41"/>
  <c r="Q121" i="41"/>
  <c r="P121" i="41"/>
  <c r="O121" i="41"/>
  <c r="N121" i="41"/>
  <c r="M121" i="41"/>
  <c r="L121" i="41"/>
  <c r="K121" i="41"/>
  <c r="H121" i="41"/>
  <c r="G121" i="41"/>
  <c r="AP120" i="41"/>
  <c r="AO120" i="41"/>
  <c r="AN120" i="41"/>
  <c r="AM120" i="41"/>
  <c r="AL120" i="41"/>
  <c r="AK120" i="41"/>
  <c r="AJ120" i="41"/>
  <c r="R120" i="41"/>
  <c r="Q120" i="41"/>
  <c r="P120" i="41"/>
  <c r="O120" i="41"/>
  <c r="N120" i="41"/>
  <c r="M120" i="41"/>
  <c r="L120" i="41"/>
  <c r="K120" i="41"/>
  <c r="H120" i="41"/>
  <c r="G120" i="41"/>
  <c r="AP119" i="41"/>
  <c r="AO119" i="41"/>
  <c r="AN119" i="41"/>
  <c r="AM119" i="41"/>
  <c r="AL119" i="41"/>
  <c r="AK119" i="41"/>
  <c r="AJ119" i="41"/>
  <c r="Q119" i="41"/>
  <c r="O119" i="41"/>
  <c r="N119" i="41"/>
  <c r="M119" i="41"/>
  <c r="L119" i="41"/>
  <c r="K119" i="41"/>
  <c r="H119" i="41"/>
  <c r="G119" i="41"/>
  <c r="AP118" i="41"/>
  <c r="AO118" i="41"/>
  <c r="AN118" i="41"/>
  <c r="AM118" i="41"/>
  <c r="AL118" i="41"/>
  <c r="AK118" i="41"/>
  <c r="AJ118" i="41"/>
  <c r="R118" i="41"/>
  <c r="Q118" i="41"/>
  <c r="P118" i="41"/>
  <c r="O118" i="41"/>
  <c r="N118" i="41"/>
  <c r="M118" i="41"/>
  <c r="L118" i="41"/>
  <c r="K118" i="41"/>
  <c r="H118" i="41"/>
  <c r="G118" i="41"/>
  <c r="AP117" i="41"/>
  <c r="AO117" i="41"/>
  <c r="AN117" i="41"/>
  <c r="AM117" i="41"/>
  <c r="AL117" i="41"/>
  <c r="AK117" i="41"/>
  <c r="AJ117" i="41"/>
  <c r="R117" i="41"/>
  <c r="Q117" i="41"/>
  <c r="P117" i="41"/>
  <c r="O117" i="41"/>
  <c r="N117" i="41"/>
  <c r="M117" i="41"/>
  <c r="L117" i="41"/>
  <c r="K117" i="41"/>
  <c r="H117" i="41"/>
  <c r="G117" i="41"/>
  <c r="AP116" i="41"/>
  <c r="AO116" i="41"/>
  <c r="AN116" i="41"/>
  <c r="AM116" i="41"/>
  <c r="AL116" i="41"/>
  <c r="AK116" i="41"/>
  <c r="AJ116" i="41"/>
  <c r="R116" i="41"/>
  <c r="Q116" i="41"/>
  <c r="P116" i="41"/>
  <c r="O116" i="41"/>
  <c r="N116" i="41"/>
  <c r="M116" i="41"/>
  <c r="L116" i="41"/>
  <c r="K116" i="41"/>
  <c r="H116" i="41"/>
  <c r="G116" i="41"/>
  <c r="AP115" i="41"/>
  <c r="AO115" i="41"/>
  <c r="AN115" i="41"/>
  <c r="AM115" i="41"/>
  <c r="AL115" i="41"/>
  <c r="AK115" i="41"/>
  <c r="AJ115" i="41"/>
  <c r="R115" i="41"/>
  <c r="Q115" i="41"/>
  <c r="P115" i="41"/>
  <c r="O115" i="41"/>
  <c r="N115" i="41"/>
  <c r="M115" i="41"/>
  <c r="L115" i="41"/>
  <c r="K115" i="41"/>
  <c r="H115" i="41"/>
  <c r="G115" i="41"/>
  <c r="AP114" i="41"/>
  <c r="AO114" i="41"/>
  <c r="AN114" i="41"/>
  <c r="AM114" i="41"/>
  <c r="AL114" i="41"/>
  <c r="AK114" i="41"/>
  <c r="AJ114" i="41"/>
  <c r="R114" i="41"/>
  <c r="Q114" i="41"/>
  <c r="P114" i="41"/>
  <c r="O114" i="41"/>
  <c r="N114" i="41"/>
  <c r="M114" i="41"/>
  <c r="L114" i="41"/>
  <c r="K114" i="41"/>
  <c r="H114" i="41"/>
  <c r="G114" i="41"/>
  <c r="AP113" i="41"/>
  <c r="AO113" i="41"/>
  <c r="AN113" i="41"/>
  <c r="AM113" i="41"/>
  <c r="AL113" i="41"/>
  <c r="AK113" i="41"/>
  <c r="AJ113" i="41"/>
  <c r="R113" i="41"/>
  <c r="Q113" i="41"/>
  <c r="P113" i="41"/>
  <c r="O113" i="41"/>
  <c r="N113" i="41"/>
  <c r="M113" i="41"/>
  <c r="L113" i="41"/>
  <c r="K113" i="41"/>
  <c r="H113" i="41"/>
  <c r="G113" i="41"/>
  <c r="AP112" i="41"/>
  <c r="AO112" i="41"/>
  <c r="AN112" i="41"/>
  <c r="AM112" i="41"/>
  <c r="AL112" i="41"/>
  <c r="AK112" i="41"/>
  <c r="AJ112" i="41"/>
  <c r="R112" i="41"/>
  <c r="Q112" i="41"/>
  <c r="P112" i="41"/>
  <c r="O112" i="41"/>
  <c r="N112" i="41"/>
  <c r="M112" i="41"/>
  <c r="L112" i="41"/>
  <c r="K112" i="41"/>
  <c r="H112" i="41"/>
  <c r="G112" i="41"/>
  <c r="AP111" i="41"/>
  <c r="AO111" i="41"/>
  <c r="AN111" i="41"/>
  <c r="AM111" i="41"/>
  <c r="AL111" i="41"/>
  <c r="AK111" i="41"/>
  <c r="AJ111" i="41"/>
  <c r="Q111" i="41"/>
  <c r="O111" i="41"/>
  <c r="N111" i="41"/>
  <c r="M111" i="41"/>
  <c r="L111" i="41"/>
  <c r="K111" i="41"/>
  <c r="H111" i="41"/>
  <c r="G111" i="41"/>
  <c r="AP110" i="41"/>
  <c r="AO110" i="41"/>
  <c r="AN110" i="41"/>
  <c r="AM110" i="41"/>
  <c r="AL110" i="41"/>
  <c r="AK110" i="41"/>
  <c r="AJ110" i="41"/>
  <c r="R110" i="41"/>
  <c r="Q110" i="41"/>
  <c r="P110" i="41"/>
  <c r="O110" i="41"/>
  <c r="N110" i="41"/>
  <c r="M110" i="41"/>
  <c r="L110" i="41"/>
  <c r="K110" i="41"/>
  <c r="H110" i="41"/>
  <c r="G110" i="41"/>
  <c r="AP109" i="41"/>
  <c r="AO109" i="41"/>
  <c r="AN109" i="41"/>
  <c r="AM109" i="41"/>
  <c r="AL109" i="41"/>
  <c r="AK109" i="41"/>
  <c r="AJ109" i="41"/>
  <c r="R109" i="41"/>
  <c r="Q109" i="41"/>
  <c r="P109" i="41"/>
  <c r="O109" i="41"/>
  <c r="N109" i="41"/>
  <c r="M109" i="41"/>
  <c r="L109" i="41"/>
  <c r="K109" i="41"/>
  <c r="H109" i="41"/>
  <c r="G109" i="41"/>
  <c r="AP108" i="41"/>
  <c r="AO108" i="41"/>
  <c r="AN108" i="41"/>
  <c r="AM108" i="41"/>
  <c r="AL108" i="41"/>
  <c r="AK108" i="41"/>
  <c r="AJ108" i="41"/>
  <c r="R108" i="41"/>
  <c r="Q108" i="41"/>
  <c r="P108" i="41"/>
  <c r="O108" i="41"/>
  <c r="N108" i="41"/>
  <c r="M108" i="41"/>
  <c r="L108" i="41"/>
  <c r="K108" i="41"/>
  <c r="H108" i="41"/>
  <c r="G108" i="41"/>
  <c r="AP107" i="41"/>
  <c r="AO107" i="41"/>
  <c r="AN107" i="41"/>
  <c r="AM107" i="41"/>
  <c r="AL107" i="41"/>
  <c r="AK107" i="41"/>
  <c r="AJ107" i="41"/>
  <c r="R107" i="41"/>
  <c r="Q107" i="41"/>
  <c r="P107" i="41"/>
  <c r="O107" i="41"/>
  <c r="N107" i="41"/>
  <c r="M107" i="41"/>
  <c r="L107" i="41"/>
  <c r="K107" i="41"/>
  <c r="H107" i="41"/>
  <c r="G107" i="41"/>
  <c r="AP106" i="41"/>
  <c r="AO106" i="41"/>
  <c r="AN106" i="41"/>
  <c r="AM106" i="41"/>
  <c r="AL106" i="41"/>
  <c r="AK106" i="41"/>
  <c r="AJ106" i="41"/>
  <c r="R106" i="41"/>
  <c r="Q106" i="41"/>
  <c r="P106" i="41"/>
  <c r="O106" i="41"/>
  <c r="N106" i="41"/>
  <c r="M106" i="41"/>
  <c r="L106" i="41"/>
  <c r="K106" i="41"/>
  <c r="H106" i="41"/>
  <c r="G106" i="41"/>
  <c r="AP105" i="41"/>
  <c r="AO105" i="41"/>
  <c r="AN105" i="41"/>
  <c r="AM105" i="41"/>
  <c r="AL105" i="41"/>
  <c r="AK105" i="41"/>
  <c r="AJ105" i="41"/>
  <c r="R105" i="41"/>
  <c r="Q105" i="41"/>
  <c r="P105" i="41"/>
  <c r="O105" i="41"/>
  <c r="N105" i="41"/>
  <c r="M105" i="41"/>
  <c r="L105" i="41"/>
  <c r="K105" i="41"/>
  <c r="H105" i="41"/>
  <c r="G105" i="41"/>
  <c r="AP104" i="41"/>
  <c r="AO104" i="41"/>
  <c r="AN104" i="41"/>
  <c r="AM104" i="41"/>
  <c r="AL104" i="41"/>
  <c r="AK104" i="41"/>
  <c r="AJ104" i="41"/>
  <c r="R104" i="41"/>
  <c r="Q104" i="41"/>
  <c r="P104" i="41"/>
  <c r="O104" i="41"/>
  <c r="N104" i="41"/>
  <c r="M104" i="41"/>
  <c r="L104" i="41"/>
  <c r="K104" i="41"/>
  <c r="H104" i="41"/>
  <c r="G104" i="41"/>
  <c r="AP103" i="41"/>
  <c r="AO103" i="41"/>
  <c r="AN103" i="41"/>
  <c r="AM103" i="41"/>
  <c r="AL103" i="41"/>
  <c r="AK103" i="41"/>
  <c r="AJ103" i="41"/>
  <c r="Q103" i="41"/>
  <c r="O103" i="41"/>
  <c r="N103" i="41"/>
  <c r="M103" i="41"/>
  <c r="L103" i="41"/>
  <c r="K103" i="41"/>
  <c r="H103" i="41"/>
  <c r="G103" i="41"/>
  <c r="AP102" i="41"/>
  <c r="AO102" i="41"/>
  <c r="AN102" i="41"/>
  <c r="AM102" i="41"/>
  <c r="AL102" i="41"/>
  <c r="AK102" i="41"/>
  <c r="AJ102" i="41"/>
  <c r="R102" i="41"/>
  <c r="Q102" i="41"/>
  <c r="P102" i="41"/>
  <c r="O102" i="41"/>
  <c r="N102" i="41"/>
  <c r="M102" i="41"/>
  <c r="L102" i="41"/>
  <c r="K102" i="41"/>
  <c r="H102" i="41"/>
  <c r="G102" i="41"/>
  <c r="AP101" i="41"/>
  <c r="AO101" i="41"/>
  <c r="AN101" i="41"/>
  <c r="AM101" i="41"/>
  <c r="AL101" i="41"/>
  <c r="AK101" i="41"/>
  <c r="AJ101" i="41"/>
  <c r="R101" i="41"/>
  <c r="Q101" i="41"/>
  <c r="P101" i="41"/>
  <c r="O101" i="41"/>
  <c r="N101" i="41"/>
  <c r="M101" i="41"/>
  <c r="L101" i="41"/>
  <c r="K101" i="41"/>
  <c r="H101" i="41"/>
  <c r="G101" i="41"/>
  <c r="AP100" i="41"/>
  <c r="AO100" i="41"/>
  <c r="AN100" i="41"/>
  <c r="AM100" i="41"/>
  <c r="AL100" i="41"/>
  <c r="AK100" i="41"/>
  <c r="AJ100" i="41"/>
  <c r="R100" i="41"/>
  <c r="Q100" i="41"/>
  <c r="P100" i="41"/>
  <c r="O100" i="41"/>
  <c r="N100" i="41"/>
  <c r="M100" i="41"/>
  <c r="L100" i="41"/>
  <c r="K100" i="41"/>
  <c r="H100" i="41"/>
  <c r="G100" i="41"/>
  <c r="AP99" i="41"/>
  <c r="AO99" i="41"/>
  <c r="AN99" i="41"/>
  <c r="AM99" i="41"/>
  <c r="AL99" i="41"/>
  <c r="AK99" i="41"/>
  <c r="AJ99" i="41"/>
  <c r="R99" i="41"/>
  <c r="Q99" i="41"/>
  <c r="P99" i="41"/>
  <c r="O99" i="41"/>
  <c r="N99" i="41"/>
  <c r="M99" i="41"/>
  <c r="L99" i="41"/>
  <c r="K99" i="41"/>
  <c r="H99" i="41"/>
  <c r="G99" i="41"/>
  <c r="AP98" i="41"/>
  <c r="AO98" i="41"/>
  <c r="AN98" i="41"/>
  <c r="AM98" i="41"/>
  <c r="AL98" i="41"/>
  <c r="AK98" i="41"/>
  <c r="AJ98" i="41"/>
  <c r="R98" i="41"/>
  <c r="Q98" i="41"/>
  <c r="P98" i="41"/>
  <c r="O98" i="41"/>
  <c r="N98" i="41"/>
  <c r="M98" i="41"/>
  <c r="L98" i="41"/>
  <c r="K98" i="41"/>
  <c r="H98" i="41"/>
  <c r="G98" i="41"/>
  <c r="AP97" i="41"/>
  <c r="AO97" i="41"/>
  <c r="AN97" i="41"/>
  <c r="AM97" i="41"/>
  <c r="AL97" i="41"/>
  <c r="AK97" i="41"/>
  <c r="AJ97" i="41"/>
  <c r="R97" i="41"/>
  <c r="Q97" i="41"/>
  <c r="P97" i="41"/>
  <c r="O97" i="41"/>
  <c r="N97" i="41"/>
  <c r="M97" i="41"/>
  <c r="L97" i="41"/>
  <c r="K97" i="41"/>
  <c r="H97" i="41"/>
  <c r="G97" i="41"/>
  <c r="AP96" i="41"/>
  <c r="AO96" i="41"/>
  <c r="AN96" i="41"/>
  <c r="AM96" i="41"/>
  <c r="AL96" i="41"/>
  <c r="AK96" i="41"/>
  <c r="AJ96" i="41"/>
  <c r="R96" i="41"/>
  <c r="Q96" i="41"/>
  <c r="P96" i="41"/>
  <c r="O96" i="41"/>
  <c r="N96" i="41"/>
  <c r="M96" i="41"/>
  <c r="L96" i="41"/>
  <c r="K96" i="41"/>
  <c r="H96" i="41"/>
  <c r="G96" i="41"/>
  <c r="AP95" i="41"/>
  <c r="AO95" i="41"/>
  <c r="AN95" i="41"/>
  <c r="AM95" i="41"/>
  <c r="AL95" i="41"/>
  <c r="AK95" i="41"/>
  <c r="AJ95" i="41"/>
  <c r="Q95" i="41"/>
  <c r="O95" i="41"/>
  <c r="N95" i="41"/>
  <c r="M95" i="41"/>
  <c r="L95" i="41"/>
  <c r="K95" i="41"/>
  <c r="H95" i="41"/>
  <c r="G95" i="41"/>
  <c r="AP94" i="41"/>
  <c r="AO94" i="41"/>
  <c r="AN94" i="41"/>
  <c r="AM94" i="41"/>
  <c r="AL94" i="41"/>
  <c r="AK94" i="41"/>
  <c r="AJ94" i="41"/>
  <c r="R94" i="41"/>
  <c r="Q94" i="41"/>
  <c r="P94" i="41"/>
  <c r="O94" i="41"/>
  <c r="N94" i="41"/>
  <c r="M94" i="41"/>
  <c r="L94" i="41"/>
  <c r="K94" i="41"/>
  <c r="H94" i="41"/>
  <c r="G94" i="41"/>
  <c r="AP93" i="41"/>
  <c r="AO93" i="41"/>
  <c r="AN93" i="41"/>
  <c r="AM93" i="41"/>
  <c r="AL93" i="41"/>
  <c r="AK93" i="41"/>
  <c r="AJ93" i="41"/>
  <c r="R93" i="41"/>
  <c r="Q93" i="41"/>
  <c r="P93" i="41"/>
  <c r="O93" i="41"/>
  <c r="N93" i="41"/>
  <c r="M93" i="41"/>
  <c r="L93" i="41"/>
  <c r="K93" i="41"/>
  <c r="H93" i="41"/>
  <c r="G93" i="41"/>
  <c r="AP92" i="41"/>
  <c r="AO92" i="41"/>
  <c r="AN92" i="41"/>
  <c r="AM92" i="41"/>
  <c r="AL92" i="41"/>
  <c r="AK92" i="41"/>
  <c r="AJ92" i="41"/>
  <c r="R92" i="41"/>
  <c r="Q92" i="41"/>
  <c r="P92" i="41"/>
  <c r="O92" i="41"/>
  <c r="N92" i="41"/>
  <c r="M92" i="41"/>
  <c r="L92" i="41"/>
  <c r="K92" i="41"/>
  <c r="H92" i="41"/>
  <c r="G92" i="41"/>
  <c r="AP91" i="41"/>
  <c r="AO91" i="41"/>
  <c r="AN91" i="41"/>
  <c r="AM91" i="41"/>
  <c r="AL91" i="41"/>
  <c r="AK91" i="41"/>
  <c r="AJ91" i="41"/>
  <c r="R91" i="41"/>
  <c r="Q91" i="41"/>
  <c r="P91" i="41"/>
  <c r="O91" i="41"/>
  <c r="N91" i="41"/>
  <c r="M91" i="41"/>
  <c r="L91" i="41"/>
  <c r="K91" i="41"/>
  <c r="H91" i="41"/>
  <c r="G91" i="41"/>
  <c r="AP90" i="41"/>
  <c r="AO90" i="41"/>
  <c r="AN90" i="41"/>
  <c r="AM90" i="41"/>
  <c r="AL90" i="41"/>
  <c r="AK90" i="41"/>
  <c r="AJ90" i="41"/>
  <c r="R90" i="41"/>
  <c r="Q90" i="41"/>
  <c r="P90" i="41"/>
  <c r="O90" i="41"/>
  <c r="N90" i="41"/>
  <c r="M90" i="41"/>
  <c r="L90" i="41"/>
  <c r="K90" i="41"/>
  <c r="H90" i="41"/>
  <c r="G90" i="41"/>
  <c r="AP89" i="41"/>
  <c r="AO89" i="41"/>
  <c r="AN89" i="41"/>
  <c r="AM89" i="41"/>
  <c r="AL89" i="41"/>
  <c r="AK89" i="41"/>
  <c r="AJ89" i="41"/>
  <c r="R89" i="41"/>
  <c r="Q89" i="41"/>
  <c r="P89" i="41"/>
  <c r="O89" i="41"/>
  <c r="N89" i="41"/>
  <c r="M89" i="41"/>
  <c r="L89" i="41"/>
  <c r="K89" i="41"/>
  <c r="H89" i="41"/>
  <c r="G89" i="41"/>
  <c r="AP88" i="41"/>
  <c r="AO88" i="41"/>
  <c r="AN88" i="41"/>
  <c r="AM88" i="41"/>
  <c r="AL88" i="41"/>
  <c r="AK88" i="41"/>
  <c r="AJ88" i="41"/>
  <c r="R88" i="41"/>
  <c r="Q88" i="41"/>
  <c r="P88" i="41"/>
  <c r="O88" i="41"/>
  <c r="N88" i="41"/>
  <c r="M88" i="41"/>
  <c r="L88" i="41"/>
  <c r="K88" i="41"/>
  <c r="H88" i="41"/>
  <c r="G88" i="41"/>
  <c r="AP87" i="41"/>
  <c r="AO87" i="41"/>
  <c r="AN87" i="41"/>
  <c r="AM87" i="41"/>
  <c r="AL87" i="41"/>
  <c r="AK87" i="41"/>
  <c r="AJ87" i="41"/>
  <c r="Q87" i="41"/>
  <c r="O87" i="41"/>
  <c r="N87" i="41"/>
  <c r="M87" i="41"/>
  <c r="L87" i="41"/>
  <c r="K87" i="41"/>
  <c r="H87" i="41"/>
  <c r="G87" i="41"/>
  <c r="AP86" i="41"/>
  <c r="AO86" i="41"/>
  <c r="AN86" i="41"/>
  <c r="AM86" i="41"/>
  <c r="AL86" i="41"/>
  <c r="AK86" i="41"/>
  <c r="AJ86" i="41"/>
  <c r="R86" i="41"/>
  <c r="Q86" i="41"/>
  <c r="P86" i="41"/>
  <c r="O86" i="41"/>
  <c r="N86" i="41"/>
  <c r="M86" i="41"/>
  <c r="L86" i="41"/>
  <c r="K86" i="41"/>
  <c r="H86" i="41"/>
  <c r="G86" i="41"/>
  <c r="AP85" i="41"/>
  <c r="AO85" i="41"/>
  <c r="AN85" i="41"/>
  <c r="AM85" i="41"/>
  <c r="AL85" i="41"/>
  <c r="AK85" i="41"/>
  <c r="AJ85" i="41"/>
  <c r="R85" i="41"/>
  <c r="Q85" i="41"/>
  <c r="P85" i="41"/>
  <c r="O85" i="41"/>
  <c r="N85" i="41"/>
  <c r="M85" i="41"/>
  <c r="L85" i="41"/>
  <c r="K85" i="41"/>
  <c r="H85" i="41"/>
  <c r="G85" i="41"/>
  <c r="AP84" i="41"/>
  <c r="AO84" i="41"/>
  <c r="AN84" i="41"/>
  <c r="AM84" i="41"/>
  <c r="AL84" i="41"/>
  <c r="AK84" i="41"/>
  <c r="AJ84" i="41"/>
  <c r="R84" i="41"/>
  <c r="Q84" i="41"/>
  <c r="P84" i="41"/>
  <c r="O84" i="41"/>
  <c r="N84" i="41"/>
  <c r="M84" i="41"/>
  <c r="L84" i="41"/>
  <c r="K84" i="41"/>
  <c r="H84" i="41"/>
  <c r="G84" i="41"/>
  <c r="AP83" i="41"/>
  <c r="AO83" i="41"/>
  <c r="AN83" i="41"/>
  <c r="AM83" i="41"/>
  <c r="AL83" i="41"/>
  <c r="AK83" i="41"/>
  <c r="AJ83" i="41"/>
  <c r="R83" i="41"/>
  <c r="Q83" i="41"/>
  <c r="P83" i="41"/>
  <c r="O83" i="41"/>
  <c r="N83" i="41"/>
  <c r="M83" i="41"/>
  <c r="L83" i="41"/>
  <c r="K83" i="41"/>
  <c r="H83" i="41"/>
  <c r="G83" i="41"/>
  <c r="AP82" i="41"/>
  <c r="AO82" i="41"/>
  <c r="AN82" i="41"/>
  <c r="AM82" i="41"/>
  <c r="AL82" i="41"/>
  <c r="AK82" i="41"/>
  <c r="AJ82" i="41"/>
  <c r="R82" i="41"/>
  <c r="Q82" i="41"/>
  <c r="P82" i="41"/>
  <c r="O82" i="41"/>
  <c r="N82" i="41"/>
  <c r="M82" i="41"/>
  <c r="L82" i="41"/>
  <c r="K82" i="41"/>
  <c r="H82" i="41"/>
  <c r="G82" i="41"/>
  <c r="AP81" i="41"/>
  <c r="AO81" i="41"/>
  <c r="AN81" i="41"/>
  <c r="AM81" i="41"/>
  <c r="AL81" i="41"/>
  <c r="AK81" i="41"/>
  <c r="AJ81" i="41"/>
  <c r="R81" i="41"/>
  <c r="Q81" i="41"/>
  <c r="P81" i="41"/>
  <c r="O81" i="41"/>
  <c r="N81" i="41"/>
  <c r="M81" i="41"/>
  <c r="L81" i="41"/>
  <c r="K81" i="41"/>
  <c r="H81" i="41"/>
  <c r="G81" i="41"/>
  <c r="AP80" i="41"/>
  <c r="AO80" i="41"/>
  <c r="AN80" i="41"/>
  <c r="AM80" i="41"/>
  <c r="AL80" i="41"/>
  <c r="AK80" i="41"/>
  <c r="AJ80" i="41"/>
  <c r="R80" i="41"/>
  <c r="Q80" i="41"/>
  <c r="P80" i="41"/>
  <c r="O80" i="41"/>
  <c r="N80" i="41"/>
  <c r="M80" i="41"/>
  <c r="L80" i="41"/>
  <c r="K80" i="41"/>
  <c r="H80" i="41"/>
  <c r="G80" i="41"/>
  <c r="AP79" i="41"/>
  <c r="AO79" i="41"/>
  <c r="AN79" i="41"/>
  <c r="AM79" i="41"/>
  <c r="AL79" i="41"/>
  <c r="AK79" i="41"/>
  <c r="AJ79" i="41"/>
  <c r="Q79" i="41"/>
  <c r="O79" i="41"/>
  <c r="N79" i="41"/>
  <c r="M79" i="41"/>
  <c r="L79" i="41"/>
  <c r="K79" i="41"/>
  <c r="H79" i="41"/>
  <c r="G79" i="41"/>
  <c r="AP78" i="41"/>
  <c r="AO78" i="41"/>
  <c r="AN78" i="41"/>
  <c r="AM78" i="41"/>
  <c r="AL78" i="41"/>
  <c r="AK78" i="41"/>
  <c r="AJ78" i="41"/>
  <c r="R78" i="41"/>
  <c r="Q78" i="41"/>
  <c r="P78" i="41"/>
  <c r="O78" i="41"/>
  <c r="N78" i="41"/>
  <c r="M78" i="41"/>
  <c r="L78" i="41"/>
  <c r="K78" i="41"/>
  <c r="H78" i="41"/>
  <c r="G78" i="41"/>
  <c r="AP77" i="41"/>
  <c r="AO77" i="41"/>
  <c r="AN77" i="41"/>
  <c r="AM77" i="41"/>
  <c r="AL77" i="41"/>
  <c r="AK77" i="41"/>
  <c r="AJ77" i="41"/>
  <c r="R77" i="41"/>
  <c r="Q77" i="41"/>
  <c r="P77" i="41"/>
  <c r="O77" i="41"/>
  <c r="N77" i="41"/>
  <c r="M77" i="41"/>
  <c r="L77" i="41"/>
  <c r="K77" i="41"/>
  <c r="H77" i="41"/>
  <c r="G77" i="41"/>
  <c r="AP76" i="41"/>
  <c r="AO76" i="41"/>
  <c r="AN76" i="41"/>
  <c r="AM76" i="41"/>
  <c r="AL76" i="41"/>
  <c r="AK76" i="41"/>
  <c r="AJ76" i="41"/>
  <c r="R76" i="41"/>
  <c r="Q76" i="41"/>
  <c r="P76" i="41"/>
  <c r="O76" i="41"/>
  <c r="N76" i="41"/>
  <c r="M76" i="41"/>
  <c r="L76" i="41"/>
  <c r="K76" i="41"/>
  <c r="H76" i="41"/>
  <c r="G76" i="41"/>
  <c r="AP75" i="41"/>
  <c r="AO75" i="41"/>
  <c r="AN75" i="41"/>
  <c r="AM75" i="41"/>
  <c r="AL75" i="41"/>
  <c r="AK75" i="41"/>
  <c r="AJ75" i="41"/>
  <c r="R75" i="41"/>
  <c r="Q75" i="41"/>
  <c r="P75" i="41"/>
  <c r="O75" i="41"/>
  <c r="N75" i="41"/>
  <c r="M75" i="41"/>
  <c r="L75" i="41"/>
  <c r="K75" i="41"/>
  <c r="H75" i="41"/>
  <c r="G75" i="41"/>
  <c r="AP74" i="41"/>
  <c r="AO74" i="41"/>
  <c r="AN74" i="41"/>
  <c r="AM74" i="41"/>
  <c r="AL74" i="41"/>
  <c r="AK74" i="41"/>
  <c r="AJ74" i="41"/>
  <c r="R74" i="41"/>
  <c r="Q74" i="41"/>
  <c r="P74" i="41"/>
  <c r="O74" i="41"/>
  <c r="N74" i="41"/>
  <c r="M74" i="41"/>
  <c r="L74" i="41"/>
  <c r="K74" i="41"/>
  <c r="H74" i="41"/>
  <c r="G74" i="41"/>
  <c r="AP73" i="41"/>
  <c r="AO73" i="41"/>
  <c r="AN73" i="41"/>
  <c r="AM73" i="41"/>
  <c r="AL73" i="41"/>
  <c r="AK73" i="41"/>
  <c r="AJ73" i="41"/>
  <c r="R73" i="41"/>
  <c r="Q73" i="41"/>
  <c r="P73" i="41"/>
  <c r="O73" i="41"/>
  <c r="N73" i="41"/>
  <c r="M73" i="41"/>
  <c r="L73" i="41"/>
  <c r="K73" i="41"/>
  <c r="H73" i="41"/>
  <c r="G73" i="41"/>
  <c r="AP72" i="41"/>
  <c r="AO72" i="41"/>
  <c r="AN72" i="41"/>
  <c r="AM72" i="41"/>
  <c r="AL72" i="41"/>
  <c r="AK72" i="41"/>
  <c r="AJ72" i="41"/>
  <c r="R72" i="41"/>
  <c r="Q72" i="41"/>
  <c r="P72" i="41"/>
  <c r="O72" i="41"/>
  <c r="N72" i="41"/>
  <c r="M72" i="41"/>
  <c r="L72" i="41"/>
  <c r="K72" i="41"/>
  <c r="H72" i="41"/>
  <c r="G72" i="41"/>
  <c r="AP71" i="41"/>
  <c r="AO71" i="41"/>
  <c r="AN71" i="41"/>
  <c r="AM71" i="41"/>
  <c r="AL71" i="41"/>
  <c r="AK71" i="41"/>
  <c r="AJ71" i="41"/>
  <c r="Q71" i="41"/>
  <c r="O71" i="41"/>
  <c r="N71" i="41"/>
  <c r="M71" i="41"/>
  <c r="L71" i="41"/>
  <c r="K71" i="41"/>
  <c r="H71" i="41"/>
  <c r="G71" i="41"/>
  <c r="AP70" i="41"/>
  <c r="AO70" i="41"/>
  <c r="AN70" i="41"/>
  <c r="AM70" i="41"/>
  <c r="AL70" i="41"/>
  <c r="AK70" i="41"/>
  <c r="AJ70" i="41"/>
  <c r="R70" i="41"/>
  <c r="Q70" i="41"/>
  <c r="P70" i="41"/>
  <c r="O70" i="41"/>
  <c r="N70" i="41"/>
  <c r="M70" i="41"/>
  <c r="L70" i="41"/>
  <c r="K70" i="41"/>
  <c r="H70" i="41"/>
  <c r="G70" i="41"/>
  <c r="AP69" i="41"/>
  <c r="AO69" i="41"/>
  <c r="AN69" i="41"/>
  <c r="AM69" i="41"/>
  <c r="AL69" i="41"/>
  <c r="AK69" i="41"/>
  <c r="AJ69" i="41"/>
  <c r="R69" i="41"/>
  <c r="Q69" i="41"/>
  <c r="P69" i="41"/>
  <c r="O69" i="41"/>
  <c r="N69" i="41"/>
  <c r="M69" i="41"/>
  <c r="L69" i="41"/>
  <c r="K69" i="41"/>
  <c r="H69" i="41"/>
  <c r="G69" i="41"/>
  <c r="AP68" i="41"/>
  <c r="AO68" i="41"/>
  <c r="AN68" i="41"/>
  <c r="AM68" i="41"/>
  <c r="AL68" i="41"/>
  <c r="AK68" i="41"/>
  <c r="AJ68" i="41"/>
  <c r="R68" i="41"/>
  <c r="Q68" i="41"/>
  <c r="P68" i="41"/>
  <c r="O68" i="41"/>
  <c r="N68" i="41"/>
  <c r="M68" i="41"/>
  <c r="L68" i="41"/>
  <c r="K68" i="41"/>
  <c r="H68" i="41"/>
  <c r="G68" i="41"/>
  <c r="AP67" i="41"/>
  <c r="AO67" i="41"/>
  <c r="AN67" i="41"/>
  <c r="AM67" i="41"/>
  <c r="AL67" i="41"/>
  <c r="AK67" i="41"/>
  <c r="AJ67" i="41"/>
  <c r="R67" i="41"/>
  <c r="Q67" i="41"/>
  <c r="P67" i="41"/>
  <c r="O67" i="41"/>
  <c r="N67" i="41"/>
  <c r="M67" i="41"/>
  <c r="L67" i="41"/>
  <c r="K67" i="41"/>
  <c r="H67" i="41"/>
  <c r="G67" i="41"/>
  <c r="AP66" i="41"/>
  <c r="AO66" i="41"/>
  <c r="AN66" i="41"/>
  <c r="AM66" i="41"/>
  <c r="AL66" i="41"/>
  <c r="AK66" i="41"/>
  <c r="AJ66" i="41"/>
  <c r="R66" i="41"/>
  <c r="Q66" i="41"/>
  <c r="P66" i="41"/>
  <c r="O66" i="41"/>
  <c r="N66" i="41"/>
  <c r="M66" i="41"/>
  <c r="L66" i="41"/>
  <c r="K66" i="41"/>
  <c r="H66" i="41"/>
  <c r="G66" i="41"/>
  <c r="AP65" i="41"/>
  <c r="AO65" i="41"/>
  <c r="AN65" i="41"/>
  <c r="AM65" i="41"/>
  <c r="AL65" i="41"/>
  <c r="AK65" i="41"/>
  <c r="AJ65" i="41"/>
  <c r="R65" i="41"/>
  <c r="Q65" i="41"/>
  <c r="P65" i="41"/>
  <c r="O65" i="41"/>
  <c r="N65" i="41"/>
  <c r="M65" i="41"/>
  <c r="L65" i="41"/>
  <c r="K65" i="41"/>
  <c r="H65" i="41"/>
  <c r="G65" i="41"/>
  <c r="AP64" i="41"/>
  <c r="AO64" i="41"/>
  <c r="AN64" i="41"/>
  <c r="AM64" i="41"/>
  <c r="AL64" i="41"/>
  <c r="AK64" i="41"/>
  <c r="AJ64" i="41"/>
  <c r="R64" i="41"/>
  <c r="Q64" i="41"/>
  <c r="P64" i="41"/>
  <c r="O64" i="41"/>
  <c r="N64" i="41"/>
  <c r="M64" i="41"/>
  <c r="L64" i="41"/>
  <c r="K64" i="41"/>
  <c r="H64" i="41"/>
  <c r="G64" i="41"/>
  <c r="AP63" i="41"/>
  <c r="AO63" i="41"/>
  <c r="AN63" i="41"/>
  <c r="AM63" i="41"/>
  <c r="AL63" i="41"/>
  <c r="AK63" i="41"/>
  <c r="AJ63" i="41"/>
  <c r="Q63" i="41"/>
  <c r="O63" i="41"/>
  <c r="N63" i="41"/>
  <c r="M63" i="41"/>
  <c r="L63" i="41"/>
  <c r="K63" i="41"/>
  <c r="H63" i="41"/>
  <c r="G63" i="41"/>
  <c r="AP62" i="41"/>
  <c r="AO62" i="41"/>
  <c r="AN62" i="41"/>
  <c r="AM62" i="41"/>
  <c r="AL62" i="41"/>
  <c r="AK62" i="41"/>
  <c r="AJ62" i="41"/>
  <c r="R62" i="41"/>
  <c r="Q62" i="41"/>
  <c r="P62" i="41"/>
  <c r="O62" i="41"/>
  <c r="N62" i="41"/>
  <c r="M62" i="41"/>
  <c r="L62" i="41"/>
  <c r="K62" i="41"/>
  <c r="H62" i="41"/>
  <c r="G62" i="41"/>
  <c r="AP61" i="41"/>
  <c r="AO61" i="41"/>
  <c r="AN61" i="41"/>
  <c r="AM61" i="41"/>
  <c r="AL61" i="41"/>
  <c r="AK61" i="41"/>
  <c r="AJ61" i="41"/>
  <c r="R61" i="41"/>
  <c r="Q61" i="41"/>
  <c r="P61" i="41"/>
  <c r="O61" i="41"/>
  <c r="N61" i="41"/>
  <c r="M61" i="41"/>
  <c r="L61" i="41"/>
  <c r="K61" i="41"/>
  <c r="H61" i="41"/>
  <c r="G61" i="41"/>
  <c r="AP60" i="41"/>
  <c r="AO60" i="41"/>
  <c r="AN60" i="41"/>
  <c r="AM60" i="41"/>
  <c r="AL60" i="41"/>
  <c r="AK60" i="41"/>
  <c r="AJ60" i="41"/>
  <c r="R60" i="41"/>
  <c r="Q60" i="41"/>
  <c r="P60" i="41"/>
  <c r="O60" i="41"/>
  <c r="N60" i="41"/>
  <c r="M60" i="41"/>
  <c r="L60" i="41"/>
  <c r="K60" i="41"/>
  <c r="H60" i="41"/>
  <c r="G60" i="41"/>
  <c r="AP59" i="41"/>
  <c r="AO59" i="41"/>
  <c r="AN59" i="41"/>
  <c r="AM59" i="41"/>
  <c r="AL59" i="41"/>
  <c r="AK59" i="41"/>
  <c r="AJ59" i="41"/>
  <c r="R59" i="41"/>
  <c r="Q59" i="41"/>
  <c r="P59" i="41"/>
  <c r="O59" i="41"/>
  <c r="N59" i="41"/>
  <c r="M59" i="41"/>
  <c r="L59" i="41"/>
  <c r="K59" i="41"/>
  <c r="H59" i="41"/>
  <c r="G59" i="41"/>
  <c r="AP58" i="41"/>
  <c r="AO58" i="41"/>
  <c r="AN58" i="41"/>
  <c r="AM58" i="41"/>
  <c r="AL58" i="41"/>
  <c r="AK58" i="41"/>
  <c r="AJ58" i="41"/>
  <c r="R58" i="41"/>
  <c r="Q58" i="41"/>
  <c r="P58" i="41"/>
  <c r="O58" i="41"/>
  <c r="N58" i="41"/>
  <c r="M58" i="41"/>
  <c r="L58" i="41"/>
  <c r="K58" i="41"/>
  <c r="H58" i="41"/>
  <c r="G58" i="41"/>
  <c r="AP57" i="41"/>
  <c r="AO57" i="41"/>
  <c r="AN57" i="41"/>
  <c r="AM57" i="41"/>
  <c r="AL57" i="41"/>
  <c r="AK57" i="41"/>
  <c r="AJ57" i="41"/>
  <c r="R57" i="41"/>
  <c r="Q57" i="41"/>
  <c r="P57" i="41"/>
  <c r="O57" i="41"/>
  <c r="N57" i="41"/>
  <c r="M57" i="41"/>
  <c r="L57" i="41"/>
  <c r="K57" i="41"/>
  <c r="H57" i="41"/>
  <c r="G57" i="41"/>
  <c r="AP56" i="41"/>
  <c r="AO56" i="41"/>
  <c r="AN56" i="41"/>
  <c r="AM56" i="41"/>
  <c r="AL56" i="41"/>
  <c r="AK56" i="41"/>
  <c r="AJ56" i="41"/>
  <c r="R56" i="41"/>
  <c r="Q56" i="41"/>
  <c r="P56" i="41"/>
  <c r="O56" i="41"/>
  <c r="N56" i="41"/>
  <c r="M56" i="41"/>
  <c r="L56" i="41"/>
  <c r="K56" i="41"/>
  <c r="H56" i="41"/>
  <c r="G56" i="41"/>
  <c r="AP55" i="41"/>
  <c r="AO55" i="41"/>
  <c r="AN55" i="41"/>
  <c r="AM55" i="41"/>
  <c r="AL55" i="41"/>
  <c r="AK55" i="41"/>
  <c r="AJ55" i="41"/>
  <c r="Q55" i="41"/>
  <c r="O55" i="41"/>
  <c r="N55" i="41"/>
  <c r="M55" i="41"/>
  <c r="L55" i="41"/>
  <c r="K55" i="41"/>
  <c r="H55" i="41"/>
  <c r="G55" i="41"/>
  <c r="AP54" i="41"/>
  <c r="AO54" i="41"/>
  <c r="AN54" i="41"/>
  <c r="AM54" i="41"/>
  <c r="AL54" i="41"/>
  <c r="AK54" i="41"/>
  <c r="AJ54" i="41"/>
  <c r="R54" i="41"/>
  <c r="Q54" i="41"/>
  <c r="P54" i="41"/>
  <c r="O54" i="41"/>
  <c r="N54" i="41"/>
  <c r="M54" i="41"/>
  <c r="L54" i="41"/>
  <c r="K54" i="41"/>
  <c r="H54" i="41"/>
  <c r="G54" i="41"/>
  <c r="AP53" i="41"/>
  <c r="AO53" i="41"/>
  <c r="AN53" i="41"/>
  <c r="AM53" i="41"/>
  <c r="AL53" i="41"/>
  <c r="AK53" i="41"/>
  <c r="AJ53" i="41"/>
  <c r="R53" i="41"/>
  <c r="Q53" i="41"/>
  <c r="P53" i="41"/>
  <c r="O53" i="41"/>
  <c r="N53" i="41"/>
  <c r="M53" i="41"/>
  <c r="L53" i="41"/>
  <c r="K53" i="41"/>
  <c r="H53" i="41"/>
  <c r="G53" i="41"/>
  <c r="AP52" i="41"/>
  <c r="AO52" i="41"/>
  <c r="AN52" i="41"/>
  <c r="AM52" i="41"/>
  <c r="AL52" i="41"/>
  <c r="AK52" i="41"/>
  <c r="AJ52" i="41"/>
  <c r="R52" i="41"/>
  <c r="Q52" i="41"/>
  <c r="P52" i="41"/>
  <c r="O52" i="41"/>
  <c r="N52" i="41"/>
  <c r="M52" i="41"/>
  <c r="L52" i="41"/>
  <c r="K52" i="41"/>
  <c r="H52" i="41"/>
  <c r="G52" i="41"/>
  <c r="AP51" i="41"/>
  <c r="AO51" i="41"/>
  <c r="AN51" i="41"/>
  <c r="AM51" i="41"/>
  <c r="AL51" i="41"/>
  <c r="AK51" i="41"/>
  <c r="AJ51" i="41"/>
  <c r="R51" i="41"/>
  <c r="Q51" i="41"/>
  <c r="P51" i="41"/>
  <c r="O51" i="41"/>
  <c r="N51" i="41"/>
  <c r="M51" i="41"/>
  <c r="L51" i="41"/>
  <c r="K51" i="41"/>
  <c r="H51" i="41"/>
  <c r="G51" i="41"/>
  <c r="AP50" i="41"/>
  <c r="AO50" i="41"/>
  <c r="AN50" i="41"/>
  <c r="AM50" i="41"/>
  <c r="AL50" i="41"/>
  <c r="AK50" i="41"/>
  <c r="AJ50" i="41"/>
  <c r="R50" i="41"/>
  <c r="Q50" i="41"/>
  <c r="P50" i="41"/>
  <c r="O50" i="41"/>
  <c r="N50" i="41"/>
  <c r="M50" i="41"/>
  <c r="L50" i="41"/>
  <c r="K50" i="41"/>
  <c r="H50" i="41"/>
  <c r="G50" i="41"/>
  <c r="AP49" i="41"/>
  <c r="AO49" i="41"/>
  <c r="AN49" i="41"/>
  <c r="AM49" i="41"/>
  <c r="AL49" i="41"/>
  <c r="AK49" i="41"/>
  <c r="AJ49" i="41"/>
  <c r="R49" i="41"/>
  <c r="Q49" i="41"/>
  <c r="P49" i="41"/>
  <c r="O49" i="41"/>
  <c r="N49" i="41"/>
  <c r="M49" i="41"/>
  <c r="L49" i="41"/>
  <c r="K49" i="41"/>
  <c r="H49" i="41"/>
  <c r="G49" i="41"/>
  <c r="AP48" i="41"/>
  <c r="AO48" i="41"/>
  <c r="AN48" i="41"/>
  <c r="AM48" i="41"/>
  <c r="AL48" i="41"/>
  <c r="AK48" i="41"/>
  <c r="AJ48" i="41"/>
  <c r="R48" i="41"/>
  <c r="Q48" i="41"/>
  <c r="P48" i="41"/>
  <c r="O48" i="41"/>
  <c r="N48" i="41"/>
  <c r="M48" i="41"/>
  <c r="L48" i="41"/>
  <c r="K48" i="41"/>
  <c r="H48" i="41"/>
  <c r="G48" i="41"/>
  <c r="AP47" i="41"/>
  <c r="AO47" i="41"/>
  <c r="AN47" i="41"/>
  <c r="AM47" i="41"/>
  <c r="AL47" i="41"/>
  <c r="AK47" i="41"/>
  <c r="AJ47" i="41"/>
  <c r="Q47" i="41"/>
  <c r="O47" i="41"/>
  <c r="N47" i="41"/>
  <c r="M47" i="41"/>
  <c r="L47" i="41"/>
  <c r="K47" i="41"/>
  <c r="H47" i="41"/>
  <c r="G47" i="41"/>
  <c r="AP46" i="41"/>
  <c r="AO46" i="41"/>
  <c r="AN46" i="41"/>
  <c r="AM46" i="41"/>
  <c r="AL46" i="41"/>
  <c r="AK46" i="41"/>
  <c r="AJ46" i="41"/>
  <c r="R46" i="41"/>
  <c r="Q46" i="41"/>
  <c r="P46" i="41"/>
  <c r="O46" i="41"/>
  <c r="N46" i="41"/>
  <c r="M46" i="41"/>
  <c r="L46" i="41"/>
  <c r="K46" i="41"/>
  <c r="H46" i="41"/>
  <c r="G46" i="41"/>
  <c r="AP45" i="41"/>
  <c r="AO45" i="41"/>
  <c r="AN45" i="41"/>
  <c r="AM45" i="41"/>
  <c r="AL45" i="41"/>
  <c r="AK45" i="41"/>
  <c r="AJ45" i="41"/>
  <c r="R45" i="41"/>
  <c r="Q45" i="41"/>
  <c r="P45" i="41"/>
  <c r="O45" i="41"/>
  <c r="N45" i="41"/>
  <c r="M45" i="41"/>
  <c r="L45" i="41"/>
  <c r="K45" i="41"/>
  <c r="H45" i="41"/>
  <c r="G45" i="41"/>
  <c r="AP44" i="41"/>
  <c r="AO44" i="41"/>
  <c r="AN44" i="41"/>
  <c r="AM44" i="41"/>
  <c r="AL44" i="41"/>
  <c r="AK44" i="41"/>
  <c r="AJ44" i="41"/>
  <c r="R44" i="41"/>
  <c r="Q44" i="41"/>
  <c r="P44" i="41"/>
  <c r="O44" i="41"/>
  <c r="N44" i="41"/>
  <c r="M44" i="41"/>
  <c r="L44" i="41"/>
  <c r="K44" i="41"/>
  <c r="H44" i="41"/>
  <c r="G44" i="41"/>
  <c r="AP43" i="41"/>
  <c r="AO43" i="41"/>
  <c r="AN43" i="41"/>
  <c r="AM43" i="41"/>
  <c r="AL43" i="41"/>
  <c r="AK43" i="41"/>
  <c r="AJ43" i="41"/>
  <c r="R43" i="41"/>
  <c r="Q43" i="41"/>
  <c r="P43" i="41"/>
  <c r="O43" i="41"/>
  <c r="N43" i="41"/>
  <c r="M43" i="41"/>
  <c r="L43" i="41"/>
  <c r="K43" i="41"/>
  <c r="H43" i="41"/>
  <c r="G43" i="41"/>
  <c r="AP42" i="41"/>
  <c r="AO42" i="41"/>
  <c r="AN42" i="41"/>
  <c r="AM42" i="41"/>
  <c r="AL42" i="41"/>
  <c r="AK42" i="41"/>
  <c r="AJ42" i="41"/>
  <c r="R42" i="41"/>
  <c r="Q42" i="41"/>
  <c r="P42" i="41"/>
  <c r="O42" i="41"/>
  <c r="N42" i="41"/>
  <c r="M42" i="41"/>
  <c r="L42" i="41"/>
  <c r="K42" i="41"/>
  <c r="H42" i="41"/>
  <c r="G42" i="41"/>
  <c r="AP41" i="41"/>
  <c r="AO41" i="41"/>
  <c r="AN41" i="41"/>
  <c r="AM41" i="41"/>
  <c r="AL41" i="41"/>
  <c r="AK41" i="41"/>
  <c r="AJ41" i="41"/>
  <c r="R41" i="41"/>
  <c r="Q41" i="41"/>
  <c r="P41" i="41"/>
  <c r="O41" i="41"/>
  <c r="N41" i="41"/>
  <c r="M41" i="41"/>
  <c r="L41" i="41"/>
  <c r="K41" i="41"/>
  <c r="H41" i="41"/>
  <c r="G41" i="41"/>
  <c r="AP40" i="41"/>
  <c r="AO40" i="41"/>
  <c r="AN40" i="41"/>
  <c r="AM40" i="41"/>
  <c r="AL40" i="41"/>
  <c r="AK40" i="41"/>
  <c r="AJ40" i="41"/>
  <c r="R40" i="41"/>
  <c r="Q40" i="41"/>
  <c r="P40" i="41"/>
  <c r="O40" i="41"/>
  <c r="N40" i="41"/>
  <c r="M40" i="41"/>
  <c r="L40" i="41"/>
  <c r="K40" i="41"/>
  <c r="H40" i="41"/>
  <c r="G40" i="41"/>
  <c r="AP39" i="41"/>
  <c r="AO39" i="41"/>
  <c r="AN39" i="41"/>
  <c r="AM39" i="41"/>
  <c r="AL39" i="41"/>
  <c r="AK39" i="41"/>
  <c r="AJ39" i="41"/>
  <c r="Q39" i="41"/>
  <c r="O39" i="41"/>
  <c r="N39" i="41"/>
  <c r="M39" i="41"/>
  <c r="L39" i="41"/>
  <c r="K39" i="41"/>
  <c r="H39" i="41"/>
  <c r="G39" i="41"/>
  <c r="AP38" i="41"/>
  <c r="AO38" i="41"/>
  <c r="AN38" i="41"/>
  <c r="AM38" i="41"/>
  <c r="AL38" i="41"/>
  <c r="AK38" i="41"/>
  <c r="AJ38" i="41"/>
  <c r="R38" i="41"/>
  <c r="Q38" i="41"/>
  <c r="P38" i="41"/>
  <c r="O38" i="41"/>
  <c r="N38" i="41"/>
  <c r="M38" i="41"/>
  <c r="L38" i="41"/>
  <c r="K38" i="41"/>
  <c r="H38" i="41"/>
  <c r="G38" i="41"/>
  <c r="AP37" i="41"/>
  <c r="AO37" i="41"/>
  <c r="AN37" i="41"/>
  <c r="AM37" i="41"/>
  <c r="AL37" i="41"/>
  <c r="AK37" i="41"/>
  <c r="AJ37" i="41"/>
  <c r="R37" i="41"/>
  <c r="Q37" i="41"/>
  <c r="P37" i="41"/>
  <c r="O37" i="41"/>
  <c r="N37" i="41"/>
  <c r="M37" i="41"/>
  <c r="L37" i="41"/>
  <c r="K37" i="41"/>
  <c r="H37" i="41"/>
  <c r="G37" i="41"/>
  <c r="AP36" i="41"/>
  <c r="AO36" i="41"/>
  <c r="AN36" i="41"/>
  <c r="AM36" i="41"/>
  <c r="AL36" i="41"/>
  <c r="AK36" i="41"/>
  <c r="AJ36" i="41"/>
  <c r="R36" i="41"/>
  <c r="Q36" i="41"/>
  <c r="P36" i="41"/>
  <c r="O36" i="41"/>
  <c r="N36" i="41"/>
  <c r="M36" i="41"/>
  <c r="L36" i="41"/>
  <c r="K36" i="41"/>
  <c r="H36" i="41"/>
  <c r="G36" i="41"/>
  <c r="AP35" i="41"/>
  <c r="AO35" i="41"/>
  <c r="AN35" i="41"/>
  <c r="AM35" i="41"/>
  <c r="AL35" i="41"/>
  <c r="AK35" i="41"/>
  <c r="AJ35" i="41"/>
  <c r="R35" i="41"/>
  <c r="Q35" i="41"/>
  <c r="P35" i="41"/>
  <c r="O35" i="41"/>
  <c r="N35" i="41"/>
  <c r="M35" i="41"/>
  <c r="L35" i="41"/>
  <c r="K35" i="41"/>
  <c r="H35" i="41"/>
  <c r="G35" i="41"/>
  <c r="AP34" i="41"/>
  <c r="AO34" i="41"/>
  <c r="AN34" i="41"/>
  <c r="AM34" i="41"/>
  <c r="AL34" i="41"/>
  <c r="AK34" i="41"/>
  <c r="AJ34" i="41"/>
  <c r="R34" i="41"/>
  <c r="Q34" i="41"/>
  <c r="P34" i="41"/>
  <c r="O34" i="41"/>
  <c r="N34" i="41"/>
  <c r="M34" i="41"/>
  <c r="L34" i="41"/>
  <c r="K34" i="41"/>
  <c r="H34" i="41"/>
  <c r="G34" i="41"/>
  <c r="AP33" i="41"/>
  <c r="AO33" i="41"/>
  <c r="AN33" i="41"/>
  <c r="AM33" i="41"/>
  <c r="AL33" i="41"/>
  <c r="AK33" i="41"/>
  <c r="AJ33" i="41"/>
  <c r="R33" i="41"/>
  <c r="Q33" i="41"/>
  <c r="P33" i="41"/>
  <c r="O33" i="41"/>
  <c r="N33" i="41"/>
  <c r="M33" i="41"/>
  <c r="L33" i="41"/>
  <c r="K33" i="41"/>
  <c r="H33" i="41"/>
  <c r="G33" i="41"/>
  <c r="AP32" i="41"/>
  <c r="AO32" i="41"/>
  <c r="AN32" i="41"/>
  <c r="AM32" i="41"/>
  <c r="AL32" i="41"/>
  <c r="AK32" i="41"/>
  <c r="AJ32" i="41"/>
  <c r="R32" i="41"/>
  <c r="Q32" i="41"/>
  <c r="P32" i="41"/>
  <c r="O32" i="41"/>
  <c r="N32" i="41"/>
  <c r="M32" i="41"/>
  <c r="L32" i="41"/>
  <c r="K32" i="41"/>
  <c r="H32" i="41"/>
  <c r="G32" i="41"/>
  <c r="AP31" i="41"/>
  <c r="AO31" i="41"/>
  <c r="AN31" i="41"/>
  <c r="AM31" i="41"/>
  <c r="AL31" i="41"/>
  <c r="AK31" i="41"/>
  <c r="AJ31" i="41"/>
  <c r="Q31" i="41"/>
  <c r="O31" i="41"/>
  <c r="N31" i="41"/>
  <c r="M31" i="41"/>
  <c r="L31" i="41"/>
  <c r="K31" i="41"/>
  <c r="H31" i="41"/>
  <c r="G31" i="41"/>
  <c r="AP30" i="41"/>
  <c r="AO30" i="41"/>
  <c r="AN30" i="41"/>
  <c r="AM30" i="41"/>
  <c r="AL30" i="41"/>
  <c r="AK30" i="41"/>
  <c r="AJ30" i="41"/>
  <c r="R30" i="41"/>
  <c r="Q30" i="41"/>
  <c r="P30" i="41"/>
  <c r="O30" i="41"/>
  <c r="N30" i="41"/>
  <c r="M30" i="41"/>
  <c r="L30" i="41"/>
  <c r="K30" i="41"/>
  <c r="H30" i="41"/>
  <c r="G30" i="41"/>
  <c r="AP29" i="41"/>
  <c r="AO29" i="41"/>
  <c r="AN29" i="41"/>
  <c r="AM29" i="41"/>
  <c r="AL29" i="41"/>
  <c r="AK29" i="41"/>
  <c r="AJ29" i="41"/>
  <c r="R29" i="41"/>
  <c r="Q29" i="41"/>
  <c r="P29" i="41"/>
  <c r="O29" i="41"/>
  <c r="N29" i="41"/>
  <c r="M29" i="41"/>
  <c r="L29" i="41"/>
  <c r="K29" i="41"/>
  <c r="H29" i="41"/>
  <c r="G29" i="41"/>
  <c r="AP28" i="41"/>
  <c r="AO28" i="41"/>
  <c r="AN28" i="41"/>
  <c r="AM28" i="41"/>
  <c r="AL28" i="41"/>
  <c r="AK28" i="41"/>
  <c r="AJ28" i="41"/>
  <c r="R28" i="41"/>
  <c r="Q28" i="41"/>
  <c r="P28" i="41"/>
  <c r="O28" i="41"/>
  <c r="N28" i="41"/>
  <c r="M28" i="41"/>
  <c r="L28" i="41"/>
  <c r="K28" i="41"/>
  <c r="H28" i="41"/>
  <c r="G28" i="41"/>
  <c r="AP27" i="41"/>
  <c r="AO27" i="41"/>
  <c r="AN27" i="41"/>
  <c r="AM27" i="41"/>
  <c r="AL27" i="41"/>
  <c r="AK27" i="41"/>
  <c r="AJ27" i="41"/>
  <c r="R27" i="41"/>
  <c r="Q27" i="41"/>
  <c r="P27" i="41"/>
  <c r="O27" i="41"/>
  <c r="N27" i="41"/>
  <c r="M27" i="41"/>
  <c r="L27" i="41"/>
  <c r="K27" i="41"/>
  <c r="H27" i="41"/>
  <c r="G27" i="41"/>
  <c r="AP26" i="41"/>
  <c r="AO26" i="41"/>
  <c r="AN26" i="41"/>
  <c r="AM26" i="41"/>
  <c r="AL26" i="41"/>
  <c r="AK26" i="41"/>
  <c r="AJ26" i="41"/>
  <c r="R26" i="41"/>
  <c r="Q26" i="41"/>
  <c r="P26" i="41"/>
  <c r="O26" i="41"/>
  <c r="N26" i="41"/>
  <c r="M26" i="41"/>
  <c r="L26" i="41"/>
  <c r="K26" i="41"/>
  <c r="H26" i="41"/>
  <c r="G26" i="41"/>
  <c r="AP25" i="41"/>
  <c r="AO25" i="41"/>
  <c r="AN25" i="41"/>
  <c r="AM25" i="41"/>
  <c r="AL25" i="41"/>
  <c r="AK25" i="41"/>
  <c r="AJ25" i="41"/>
  <c r="R25" i="41"/>
  <c r="Q25" i="41"/>
  <c r="P25" i="41"/>
  <c r="O25" i="41"/>
  <c r="N25" i="41"/>
  <c r="M25" i="41"/>
  <c r="L25" i="41"/>
  <c r="K25" i="41"/>
  <c r="H25" i="41"/>
  <c r="G25" i="41"/>
  <c r="AP24" i="41"/>
  <c r="AO24" i="41"/>
  <c r="AN24" i="41"/>
  <c r="AM24" i="41"/>
  <c r="AL24" i="41"/>
  <c r="AK24" i="41"/>
  <c r="AJ24" i="41"/>
  <c r="R24" i="41"/>
  <c r="Q24" i="41"/>
  <c r="P24" i="41"/>
  <c r="O24" i="41"/>
  <c r="N24" i="41"/>
  <c r="M24" i="41"/>
  <c r="L24" i="41"/>
  <c r="K24" i="41"/>
  <c r="H24" i="41"/>
  <c r="G24" i="41"/>
  <c r="AP23" i="41"/>
  <c r="AO23" i="41"/>
  <c r="AN23" i="41"/>
  <c r="AM23" i="41"/>
  <c r="AL23" i="41"/>
  <c r="AK23" i="41"/>
  <c r="AJ23" i="41"/>
  <c r="Q23" i="41"/>
  <c r="O23" i="41"/>
  <c r="N23" i="41"/>
  <c r="M23" i="41"/>
  <c r="L23" i="41"/>
  <c r="K23" i="41"/>
  <c r="H23" i="41"/>
  <c r="G23" i="41"/>
  <c r="AP22" i="41"/>
  <c r="AO22" i="41"/>
  <c r="AN22" i="41"/>
  <c r="AM22" i="41"/>
  <c r="AL22" i="41"/>
  <c r="AK22" i="41"/>
  <c r="AJ22" i="41"/>
  <c r="R22" i="41"/>
  <c r="Q22" i="41"/>
  <c r="P22" i="41"/>
  <c r="O22" i="41"/>
  <c r="N22" i="41"/>
  <c r="M22" i="41"/>
  <c r="L22" i="41"/>
  <c r="K22" i="41"/>
  <c r="H22" i="41"/>
  <c r="G22" i="41"/>
  <c r="AP21" i="41"/>
  <c r="AO21" i="41"/>
  <c r="AN21" i="41"/>
  <c r="AM21" i="41"/>
  <c r="AL21" i="41"/>
  <c r="AK21" i="41"/>
  <c r="AJ21" i="41"/>
  <c r="R21" i="41"/>
  <c r="Q21" i="41"/>
  <c r="P21" i="41"/>
  <c r="O21" i="41"/>
  <c r="N21" i="41"/>
  <c r="M21" i="41"/>
  <c r="L21" i="41"/>
  <c r="K21" i="41"/>
  <c r="H21" i="41"/>
  <c r="G21" i="41"/>
  <c r="AP20" i="41"/>
  <c r="AO20" i="41"/>
  <c r="AN20" i="41"/>
  <c r="AM20" i="41"/>
  <c r="AL20" i="41"/>
  <c r="AK20" i="41"/>
  <c r="AJ20" i="41"/>
  <c r="R20" i="41"/>
  <c r="Q20" i="41"/>
  <c r="P20" i="41"/>
  <c r="O20" i="41"/>
  <c r="N20" i="41"/>
  <c r="M20" i="41"/>
  <c r="L20" i="41"/>
  <c r="K20" i="41"/>
  <c r="H20" i="41"/>
  <c r="G20" i="41"/>
  <c r="AP19" i="41"/>
  <c r="AO19" i="41"/>
  <c r="AN19" i="41"/>
  <c r="AM19" i="41"/>
  <c r="AL19" i="41"/>
  <c r="AK19" i="41"/>
  <c r="AJ19" i="41"/>
  <c r="R19" i="41"/>
  <c r="Q19" i="41"/>
  <c r="P19" i="41"/>
  <c r="O19" i="41"/>
  <c r="N19" i="41"/>
  <c r="M19" i="41"/>
  <c r="L19" i="41"/>
  <c r="K19" i="41"/>
  <c r="H19" i="41"/>
  <c r="G19" i="41"/>
  <c r="AP18" i="41"/>
  <c r="AO18" i="41"/>
  <c r="AN18" i="41"/>
  <c r="AM18" i="41"/>
  <c r="AL18" i="41"/>
  <c r="AK18" i="41"/>
  <c r="R18" i="41"/>
  <c r="Q18" i="41"/>
  <c r="P18" i="41"/>
  <c r="O18" i="41"/>
  <c r="N18" i="41"/>
  <c r="M18" i="41"/>
  <c r="L18" i="41"/>
  <c r="AP17" i="41"/>
  <c r="AO17" i="41"/>
  <c r="AN17" i="41"/>
  <c r="AM17" i="41"/>
  <c r="AL17" i="41"/>
  <c r="AK17" i="41"/>
  <c r="R17" i="41"/>
  <c r="Q17" i="41"/>
  <c r="P17" i="41"/>
  <c r="O17" i="41"/>
  <c r="N17" i="41"/>
  <c r="M17" i="41"/>
  <c r="L17" i="41"/>
  <c r="AP16" i="41"/>
  <c r="AO16" i="41"/>
  <c r="AN16" i="41"/>
  <c r="AM16" i="41"/>
  <c r="AL16" i="41"/>
  <c r="AK16" i="41"/>
  <c r="R16" i="41"/>
  <c r="Q16" i="41"/>
  <c r="P16" i="41"/>
  <c r="O16" i="41"/>
  <c r="N16" i="41"/>
  <c r="M16" i="41"/>
  <c r="L16" i="41"/>
  <c r="AP15" i="41"/>
  <c r="AO15" i="41"/>
  <c r="AN15" i="41"/>
  <c r="AM15" i="41"/>
  <c r="AL15" i="41"/>
  <c r="Q15" i="41"/>
  <c r="O15" i="41"/>
  <c r="N15" i="41"/>
  <c r="M15" i="41"/>
  <c r="L15" i="41"/>
  <c r="AP14" i="41"/>
  <c r="AO14" i="41"/>
  <c r="AN14" i="41"/>
  <c r="AM14" i="41"/>
  <c r="AL14" i="41"/>
  <c r="AK14" i="41"/>
  <c r="R14" i="41"/>
  <c r="Q14" i="41"/>
  <c r="P14" i="41"/>
  <c r="O14" i="41"/>
  <c r="N14" i="41"/>
  <c r="M14" i="41"/>
  <c r="L14" i="41"/>
  <c r="AP13" i="41"/>
  <c r="AO13" i="41"/>
  <c r="AN13" i="41"/>
  <c r="AM13" i="41"/>
  <c r="AL13" i="41"/>
  <c r="AK13" i="41"/>
  <c r="R13" i="41"/>
  <c r="Q13" i="41"/>
  <c r="P13" i="41"/>
  <c r="O13" i="41"/>
  <c r="N13" i="41"/>
  <c r="M13" i="41"/>
  <c r="L13" i="41"/>
  <c r="AP12" i="41"/>
  <c r="AO12" i="41"/>
  <c r="AN12" i="41"/>
  <c r="AM12" i="41"/>
  <c r="AL12" i="41"/>
  <c r="AK12" i="41"/>
  <c r="R12" i="41"/>
  <c r="Q12" i="41"/>
  <c r="P12" i="41"/>
  <c r="O12" i="41"/>
  <c r="N12" i="41"/>
  <c r="M12" i="41"/>
  <c r="L12" i="41"/>
  <c r="AP11" i="41"/>
  <c r="AO11" i="41"/>
  <c r="AN11" i="41"/>
  <c r="AM11" i="41"/>
  <c r="AL11" i="41"/>
  <c r="AK11" i="41"/>
  <c r="R11" i="41"/>
  <c r="Q11" i="41"/>
  <c r="P11" i="41"/>
  <c r="O11" i="41"/>
  <c r="N11" i="41"/>
  <c r="M11" i="41"/>
  <c r="L11" i="41"/>
  <c r="Y325" i="32"/>
  <c r="X325" i="32"/>
  <c r="U325" i="32"/>
  <c r="T325" i="32"/>
  <c r="Y324" i="32"/>
  <c r="X324" i="32"/>
  <c r="U324" i="32"/>
  <c r="T324" i="32"/>
  <c r="Y323" i="32"/>
  <c r="X323" i="32"/>
  <c r="U323" i="32"/>
  <c r="T323" i="32"/>
  <c r="Y322" i="32"/>
  <c r="X322" i="32"/>
  <c r="U322" i="32"/>
  <c r="T322" i="32"/>
  <c r="Y321" i="32"/>
  <c r="X321" i="32"/>
  <c r="U321" i="32"/>
  <c r="T321" i="32"/>
  <c r="Y320" i="32"/>
  <c r="X320" i="32"/>
  <c r="U320" i="32"/>
  <c r="T320" i="32"/>
  <c r="Y319" i="32"/>
  <c r="X319" i="32"/>
  <c r="U319" i="32"/>
  <c r="T319" i="32"/>
  <c r="Y318" i="32"/>
  <c r="X318" i="32"/>
  <c r="U318" i="32"/>
  <c r="T318" i="32"/>
  <c r="Y317" i="32"/>
  <c r="X317" i="32"/>
  <c r="U317" i="32"/>
  <c r="T317" i="32"/>
  <c r="Y316" i="32"/>
  <c r="X316" i="32"/>
  <c r="U316" i="32"/>
  <c r="T316" i="32"/>
  <c r="Y315" i="32"/>
  <c r="X315" i="32"/>
  <c r="U315" i="32"/>
  <c r="T315" i="32"/>
  <c r="Y314" i="32"/>
  <c r="X314" i="32"/>
  <c r="U314" i="32"/>
  <c r="T314" i="32"/>
  <c r="Y313" i="32"/>
  <c r="X313" i="32"/>
  <c r="U313" i="32"/>
  <c r="T313" i="32"/>
  <c r="Y312" i="32"/>
  <c r="X312" i="32"/>
  <c r="U312" i="32"/>
  <c r="T312" i="32"/>
  <c r="Y311" i="32"/>
  <c r="X311" i="32"/>
  <c r="U311" i="32"/>
  <c r="T311" i="32"/>
  <c r="Y310" i="32"/>
  <c r="X310" i="32"/>
  <c r="U310" i="32"/>
  <c r="T310" i="32"/>
  <c r="Y309" i="32"/>
  <c r="X309" i="32"/>
  <c r="U309" i="32"/>
  <c r="T309" i="32"/>
  <c r="Y308" i="32"/>
  <c r="X308" i="32"/>
  <c r="U308" i="32"/>
  <c r="T308" i="32"/>
  <c r="Y307" i="32"/>
  <c r="X307" i="32"/>
  <c r="U307" i="32"/>
  <c r="T307" i="32"/>
  <c r="Y306" i="32"/>
  <c r="X306" i="32"/>
  <c r="U306" i="32"/>
  <c r="T306" i="32"/>
  <c r="Y305" i="32"/>
  <c r="X305" i="32"/>
  <c r="U305" i="32"/>
  <c r="T305" i="32"/>
  <c r="Y304" i="32"/>
  <c r="X304" i="32"/>
  <c r="U304" i="32"/>
  <c r="T304" i="32"/>
  <c r="Y303" i="32"/>
  <c r="X303" i="32"/>
  <c r="U303" i="32"/>
  <c r="T303" i="32"/>
  <c r="Y302" i="32"/>
  <c r="X302" i="32"/>
  <c r="U302" i="32"/>
  <c r="T302" i="32"/>
  <c r="Y301" i="32"/>
  <c r="X301" i="32"/>
  <c r="U301" i="32"/>
  <c r="T301" i="32"/>
  <c r="Y300" i="32"/>
  <c r="X300" i="32"/>
  <c r="U300" i="32"/>
  <c r="T300" i="32"/>
  <c r="Y299" i="32"/>
  <c r="X299" i="32"/>
  <c r="U299" i="32"/>
  <c r="T299" i="32"/>
  <c r="Y298" i="32"/>
  <c r="X298" i="32"/>
  <c r="U298" i="32"/>
  <c r="T298" i="32"/>
  <c r="Y297" i="32"/>
  <c r="X297" i="32"/>
  <c r="U297" i="32"/>
  <c r="T297" i="32"/>
  <c r="Y296" i="32"/>
  <c r="X296" i="32"/>
  <c r="U296" i="32"/>
  <c r="T296" i="32"/>
  <c r="Y295" i="32"/>
  <c r="X295" i="32"/>
  <c r="U295" i="32"/>
  <c r="T295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Q255" i="32"/>
  <c r="O255" i="32"/>
  <c r="N255" i="32"/>
  <c r="M255" i="32"/>
  <c r="L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Q247" i="32"/>
  <c r="O247" i="32"/>
  <c r="N247" i="32"/>
  <c r="M247" i="32"/>
  <c r="L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Q239" i="32"/>
  <c r="O239" i="32"/>
  <c r="N239" i="32"/>
  <c r="M239" i="32"/>
  <c r="L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Q231" i="32"/>
  <c r="O231" i="32"/>
  <c r="N231" i="32"/>
  <c r="M231" i="32"/>
  <c r="L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Q223" i="32"/>
  <c r="O223" i="32"/>
  <c r="N223" i="32"/>
  <c r="M223" i="32"/>
  <c r="L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Q215" i="32"/>
  <c r="O215" i="32"/>
  <c r="N215" i="32"/>
  <c r="M215" i="32"/>
  <c r="L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Q207" i="32"/>
  <c r="O207" i="32"/>
  <c r="N207" i="32"/>
  <c r="M207" i="32"/>
  <c r="L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Q199" i="32"/>
  <c r="O199" i="32"/>
  <c r="N199" i="32"/>
  <c r="M199" i="32"/>
  <c r="L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Q191" i="32"/>
  <c r="O191" i="32"/>
  <c r="N191" i="32"/>
  <c r="M191" i="32"/>
  <c r="L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Q183" i="32"/>
  <c r="O183" i="32"/>
  <c r="N183" i="32"/>
  <c r="M183" i="32"/>
  <c r="L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Q175" i="32"/>
  <c r="O175" i="32"/>
  <c r="N175" i="32"/>
  <c r="M175" i="32"/>
  <c r="L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Q167" i="32"/>
  <c r="O167" i="32"/>
  <c r="N167" i="32"/>
  <c r="M167" i="32"/>
  <c r="L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Q159" i="32"/>
  <c r="O159" i="32"/>
  <c r="N159" i="32"/>
  <c r="M159" i="32"/>
  <c r="L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Q151" i="32"/>
  <c r="O151" i="32"/>
  <c r="N151" i="32"/>
  <c r="M151" i="32"/>
  <c r="L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Q143" i="32"/>
  <c r="O143" i="32"/>
  <c r="N143" i="32"/>
  <c r="M143" i="32"/>
  <c r="L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Q135" i="32"/>
  <c r="O135" i="32"/>
  <c r="N135" i="32"/>
  <c r="M135" i="32"/>
  <c r="L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Q127" i="32"/>
  <c r="O127" i="32"/>
  <c r="N127" i="32"/>
  <c r="M127" i="32"/>
  <c r="L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Q119" i="32"/>
  <c r="O119" i="32"/>
  <c r="N119" i="32"/>
  <c r="M119" i="32"/>
  <c r="L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Q111" i="32"/>
  <c r="O111" i="32"/>
  <c r="N111" i="32"/>
  <c r="M111" i="32"/>
  <c r="L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Q103" i="32"/>
  <c r="O103" i="32"/>
  <c r="N103" i="32"/>
  <c r="M103" i="32"/>
  <c r="L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Q95" i="32"/>
  <c r="O95" i="32"/>
  <c r="N95" i="32"/>
  <c r="M95" i="32"/>
  <c r="L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Q87" i="32"/>
  <c r="O87" i="32"/>
  <c r="N87" i="32"/>
  <c r="M87" i="32"/>
  <c r="L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Q79" i="32"/>
  <c r="O79" i="32"/>
  <c r="N79" i="32"/>
  <c r="M79" i="32"/>
  <c r="L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Q71" i="32"/>
  <c r="O71" i="32"/>
  <c r="N71" i="32"/>
  <c r="M71" i="32"/>
  <c r="L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Q63" i="32"/>
  <c r="O63" i="32"/>
  <c r="N63" i="32"/>
  <c r="M63" i="32"/>
  <c r="L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Q55" i="32"/>
  <c r="O55" i="32"/>
  <c r="N55" i="32"/>
  <c r="M55" i="32"/>
  <c r="L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Q47" i="32"/>
  <c r="O47" i="32"/>
  <c r="N47" i="32"/>
  <c r="M47" i="32"/>
  <c r="L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Q39" i="32"/>
  <c r="O39" i="32"/>
  <c r="N39" i="32"/>
  <c r="M39" i="32"/>
  <c r="L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Q31" i="32"/>
  <c r="O31" i="32"/>
  <c r="N31" i="32"/>
  <c r="M31" i="32"/>
  <c r="L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Q23" i="32"/>
  <c r="O23" i="32"/>
  <c r="N23" i="32"/>
  <c r="M23" i="32"/>
  <c r="L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Q15" i="32"/>
  <c r="O15" i="32"/>
  <c r="N15" i="32"/>
  <c r="M15" i="32"/>
  <c r="L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O41" i="40"/>
  <c r="N41" i="40"/>
  <c r="L41" i="40"/>
  <c r="D41" i="40"/>
  <c r="O40" i="40"/>
  <c r="N40" i="40"/>
  <c r="L40" i="40"/>
  <c r="D40" i="40"/>
  <c r="O39" i="40"/>
  <c r="N39" i="40"/>
  <c r="L39" i="40"/>
  <c r="D39" i="40"/>
  <c r="O38" i="40"/>
  <c r="N38" i="40"/>
  <c r="L38" i="40"/>
  <c r="D38" i="40"/>
  <c r="O37" i="40"/>
  <c r="N37" i="40"/>
  <c r="L37" i="40"/>
  <c r="D37" i="40"/>
  <c r="O36" i="40"/>
  <c r="N36" i="40"/>
  <c r="L36" i="40"/>
  <c r="D36" i="40"/>
  <c r="O35" i="40"/>
  <c r="N35" i="40"/>
  <c r="L35" i="40"/>
  <c r="D35" i="40"/>
  <c r="O34" i="40"/>
  <c r="N34" i="40"/>
  <c r="L34" i="40"/>
  <c r="D34" i="40"/>
  <c r="O33" i="40"/>
  <c r="N33" i="40"/>
  <c r="L33" i="40"/>
  <c r="D33" i="40"/>
  <c r="O32" i="40"/>
  <c r="N32" i="40"/>
  <c r="L32" i="40"/>
  <c r="D32" i="40"/>
  <c r="O31" i="40"/>
  <c r="N31" i="40"/>
  <c r="L31" i="40"/>
  <c r="D31" i="40"/>
  <c r="O30" i="40"/>
  <c r="N30" i="40"/>
  <c r="L30" i="40"/>
  <c r="D30" i="40"/>
  <c r="O29" i="40"/>
  <c r="N29" i="40"/>
  <c r="L29" i="40"/>
  <c r="D29" i="40"/>
  <c r="O28" i="40"/>
  <c r="N28" i="40"/>
  <c r="L28" i="40"/>
  <c r="D28" i="40"/>
  <c r="O27" i="40"/>
  <c r="N27" i="40"/>
  <c r="L27" i="40"/>
  <c r="D27" i="40"/>
  <c r="O26" i="40"/>
  <c r="N26" i="40"/>
  <c r="L26" i="40"/>
  <c r="D26" i="40"/>
  <c r="O25" i="40"/>
  <c r="N25" i="40"/>
  <c r="L25" i="40"/>
  <c r="D25" i="40"/>
  <c r="O24" i="40"/>
  <c r="N24" i="40"/>
  <c r="L24" i="40"/>
  <c r="D24" i="40"/>
  <c r="O23" i="40"/>
  <c r="N23" i="40"/>
  <c r="L23" i="40"/>
  <c r="D23" i="40"/>
  <c r="O22" i="40"/>
  <c r="N22" i="40"/>
  <c r="L22" i="40"/>
  <c r="D22" i="40"/>
  <c r="O21" i="40"/>
  <c r="N21" i="40"/>
  <c r="L21" i="40"/>
  <c r="D21" i="40"/>
  <c r="O20" i="40"/>
  <c r="N20" i="40"/>
  <c r="L20" i="40"/>
  <c r="D20" i="40"/>
  <c r="O19" i="40"/>
  <c r="N19" i="40"/>
  <c r="L19" i="40"/>
  <c r="D19" i="40"/>
  <c r="O18" i="40"/>
  <c r="N18" i="40"/>
  <c r="L18" i="40"/>
  <c r="D18" i="40"/>
  <c r="O17" i="40"/>
  <c r="N17" i="40"/>
  <c r="L17" i="40"/>
  <c r="D17" i="40"/>
  <c r="O16" i="40"/>
  <c r="N16" i="40"/>
  <c r="L16" i="40"/>
  <c r="D16" i="40"/>
  <c r="O15" i="40"/>
  <c r="N15" i="40"/>
  <c r="L15" i="40"/>
  <c r="D15" i="40"/>
  <c r="O14" i="40"/>
  <c r="N14" i="40"/>
  <c r="L14" i="40"/>
  <c r="D14" i="40"/>
  <c r="N13" i="40"/>
  <c r="L13" i="40"/>
  <c r="D13" i="40"/>
  <c r="N12" i="40"/>
  <c r="L12" i="40"/>
  <c r="D12" i="40"/>
  <c r="N11" i="40"/>
  <c r="L11" i="40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L41" i="28"/>
  <c r="D41" i="28"/>
  <c r="R40" i="28"/>
  <c r="Q40" i="28"/>
  <c r="O40" i="28"/>
  <c r="L40" i="28"/>
  <c r="D40" i="28"/>
  <c r="R39" i="28"/>
  <c r="Q39" i="28"/>
  <c r="O39" i="28"/>
  <c r="L39" i="28"/>
  <c r="D39" i="28"/>
  <c r="R38" i="28"/>
  <c r="Q38" i="28"/>
  <c r="O38" i="28"/>
  <c r="L38" i="28"/>
  <c r="D38" i="28"/>
  <c r="R37" i="28"/>
  <c r="Q37" i="28"/>
  <c r="O37" i="28"/>
  <c r="L37" i="28"/>
  <c r="D37" i="28"/>
  <c r="R36" i="28"/>
  <c r="Q36" i="28"/>
  <c r="O36" i="28"/>
  <c r="L36" i="28"/>
  <c r="D36" i="28"/>
  <c r="R35" i="28"/>
  <c r="Q35" i="28"/>
  <c r="O35" i="28"/>
  <c r="L35" i="28"/>
  <c r="D35" i="28"/>
  <c r="R34" i="28"/>
  <c r="Q34" i="28"/>
  <c r="O34" i="28"/>
  <c r="L34" i="28"/>
  <c r="D34" i="28"/>
  <c r="R33" i="28"/>
  <c r="Q33" i="28"/>
  <c r="O33" i="28"/>
  <c r="L33" i="28"/>
  <c r="D33" i="28"/>
  <c r="R32" i="28"/>
  <c r="Q32" i="28"/>
  <c r="O32" i="28"/>
  <c r="L32" i="28"/>
  <c r="D32" i="28"/>
  <c r="R31" i="28"/>
  <c r="Q31" i="28"/>
  <c r="O31" i="28"/>
  <c r="L31" i="28"/>
  <c r="D31" i="28"/>
  <c r="R30" i="28"/>
  <c r="Q30" i="28"/>
  <c r="O30" i="28"/>
  <c r="L30" i="28"/>
  <c r="D30" i="28"/>
  <c r="R29" i="28"/>
  <c r="Q29" i="28"/>
  <c r="O29" i="28"/>
  <c r="L29" i="28"/>
  <c r="D29" i="28"/>
  <c r="R28" i="28"/>
  <c r="Q28" i="28"/>
  <c r="O28" i="28"/>
  <c r="L28" i="28"/>
  <c r="D28" i="28"/>
  <c r="R27" i="28"/>
  <c r="Q27" i="28"/>
  <c r="O27" i="28"/>
  <c r="L27" i="28"/>
  <c r="D27" i="28"/>
  <c r="R26" i="28"/>
  <c r="Q26" i="28"/>
  <c r="O26" i="28"/>
  <c r="L26" i="28"/>
  <c r="D26" i="28"/>
  <c r="R25" i="28"/>
  <c r="Q25" i="28"/>
  <c r="O25" i="28"/>
  <c r="L25" i="28"/>
  <c r="D25" i="28"/>
  <c r="R24" i="28"/>
  <c r="Q24" i="28"/>
  <c r="O24" i="28"/>
  <c r="L24" i="28"/>
  <c r="D24" i="28"/>
  <c r="R23" i="28"/>
  <c r="Q23" i="28"/>
  <c r="O23" i="28"/>
  <c r="L23" i="28"/>
  <c r="D23" i="28"/>
  <c r="R22" i="28"/>
  <c r="Q22" i="28"/>
  <c r="O22" i="28"/>
  <c r="L22" i="28"/>
  <c r="D22" i="28"/>
  <c r="R21" i="28"/>
  <c r="Q21" i="28"/>
  <c r="O21" i="28"/>
  <c r="L21" i="28"/>
  <c r="D21" i="28"/>
  <c r="R20" i="28"/>
  <c r="Q20" i="28"/>
  <c r="O20" i="28"/>
  <c r="L20" i="28"/>
  <c r="D20" i="28"/>
  <c r="R19" i="28"/>
  <c r="Q19" i="28"/>
  <c r="O19" i="28"/>
  <c r="L19" i="28"/>
  <c r="D19" i="28"/>
  <c r="R18" i="28"/>
  <c r="Q18" i="28"/>
  <c r="O18" i="28"/>
  <c r="L18" i="28"/>
  <c r="D18" i="28"/>
  <c r="R17" i="28"/>
  <c r="Q17" i="28"/>
  <c r="O17" i="28"/>
  <c r="L17" i="28"/>
  <c r="D17" i="28"/>
  <c r="R16" i="28"/>
  <c r="Q16" i="28"/>
  <c r="O16" i="28"/>
  <c r="L16" i="28"/>
  <c r="D16" i="28"/>
  <c r="R15" i="28"/>
  <c r="Q15" i="28"/>
  <c r="O15" i="28"/>
  <c r="L15" i="28"/>
  <c r="D15" i="28"/>
  <c r="R14" i="28"/>
  <c r="Q14" i="28"/>
  <c r="O14" i="28"/>
  <c r="L14" i="28"/>
  <c r="D14" i="28"/>
  <c r="Q13" i="28"/>
  <c r="O13" i="28"/>
  <c r="L13" i="28"/>
  <c r="D13" i="28"/>
  <c r="Q12" i="28"/>
  <c r="O12" i="28"/>
  <c r="L12" i="28"/>
  <c r="D12" i="28"/>
  <c r="Q11" i="28"/>
  <c r="O11" i="28"/>
  <c r="L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18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  <comment ref="AA8" authorId="0" shapeId="0" xr:uid="{00000000-0006-0000-1800-000002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12" authorId="0" shapeId="0" xr:uid="{00000000-0006-0000-06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D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<sst xmlns="http://schemas.openxmlformats.org/spreadsheetml/2006/main" count="3825" uniqueCount="143">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</sst>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#,##0.0"/>
  </numFmts>
  <fonts count="29">
    <font>
      <sz val="11"/>
      <color theme="1"/>
      <name val="Calibri"/>
      <charset val="134"/>
      <scheme val="minor"/>
    </font>
    <font>
      <sz val="10"/>
      <name val="Arial"/>
    </font>
    <font>
      <sz val="11"/>
      <color indexed="8"/>
      <name val="Calibri"/>
    </font>
    <font>
      <b/>
      <sz val="10"/>
      <name val="Arial"/>
    </font>
    <font>
      <b/>
      <sz val="10"/>
      <color rgb="FFFF0000"/>
      <name val="Arial"/>
    </font>
    <font>
      <b/>
      <sz val="10"/>
      <color indexed="12"/>
      <name val="Arial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199999999999999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0" borderId="0"/>
    <xf numFmtId="0" fontId="28" fillId="0" borderId="0"/>
    <xf numFmtId="0" fontId="9" fillId="0" borderId="0"/>
    <xf numFmtId="0" fontId="11" fillId="0" borderId="0"/>
    <xf numFmtId="0" fontId="1" fillId="0" borderId="0"/>
    <xf numFmtId="0" fontId="9" fillId="0" borderId="0"/>
  </cellStyleXfs>
  <cellXfs count="65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23" fillId="0" borderId="0" xfId="0" applyFont="1" applyFill="1" applyAlignment="1"/>
    <xf numFmtId="0" fontId="9" fillId="0" borderId="0" xfId="0" applyFont="1" applyFill="1" applyBorder="1"/>
    <xf numFmtId="0" fontId="9" fillId="10" borderId="0" xfId="0" applyFont="1" applyFill="1" applyBorder="1"/>
    <xf numFmtId="0" fontId="0" fillId="10" borderId="0" xfId="0" applyFill="1"/>
    <xf numFmtId="0" fontId="11" fillId="0" borderId="0" xfId="0" quotePrefix="1" applyNumberFormat="1" applyFont="1" applyFill="1" applyBorder="1" applyAlignment="1" applyProtection="1">
      <alignment vertical="center"/>
    </xf>
    <xf numFmtId="0" fontId="0" fillId="0" borderId="0" xfId="0"/>
    <xf numFmtId="0" fontId="9" fillId="0" borderId="0" xfId="0" applyFont="1" applyFill="1" applyBorder="1" applyAlignment="1"/>
    <xf numFmtId="0" fontId="13" fillId="0" borderId="0" xfId="0" applyFont="1" applyFill="1" applyBorder="1" applyAlignment="1"/>
  </cellXfs>
  <cellStyles count="7">
    <cellStyle name="Normal" xfId="0" builtinId="0"/>
    <cellStyle name="Normal 10" xfId="1" xr:uid="{00000000-0005-0000-0000-000031000000}"/>
    <cellStyle name="Normal 11 2 2" xfId="2" xr:uid="{00000000-0005-0000-0000-000032000000}"/>
    <cellStyle name="Normal 3" xfId="5" xr:uid="{00000000-0005-0000-0000-000035000000}"/>
    <cellStyle name="Normal 3 2" xfId="6" xr:uid="{B283888F-CAC0-4C3E-8B64-012DA0A963A7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L11" sqref="L11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4">
      <c r="B4" s="22" t="s">
        <v>0</v>
      </c>
    </row>
    <row r="5" spans="2:14">
      <c r="B5" s="8" t="s">
        <v>1</v>
      </c>
    </row>
    <row r="9" spans="2:14">
      <c r="J9" s="8" t="s">
        <v>2</v>
      </c>
    </row>
    <row r="10" spans="2:14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645.40050129999997</v>
      </c>
    </row>
    <row r="12" spans="2:14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653125.11399999994</v>
      </c>
    </row>
    <row r="13" spans="2:14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2:14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670107.00749999995</v>
      </c>
    </row>
    <row r="15" spans="2:14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645859.91159999999</v>
      </c>
    </row>
    <row r="16" spans="2:14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619999.62769999995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605787.97869999998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588887.61939999997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566305.30180000002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537238.55989999999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502387.91810000001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468000.66460000002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433704.98489999998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403574.11800000002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369347.91210000002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336212.90830000001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306437.74300000002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277724.01169999997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251197.88870000001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204238.38310000001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97264.122390000004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76143.460430000006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56629.453670000003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37413.527349999997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18780.314180000001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1"/>
  <sheetViews>
    <sheetView zoomScale="66" zoomScaleNormal="66" workbookViewId="0">
      <selection activeCell="G18" sqref="G18"/>
    </sheetView>
  </sheetViews>
  <sheetFormatPr defaultColWidth="8.7265625" defaultRowHeight="14.5"/>
  <cols>
    <col min="1" max="1" width="9" style="8"/>
    <col min="2" max="6" width="8.7265625" style="8"/>
    <col min="7" max="7" width="9.453125" style="8" customWidth="1"/>
    <col min="8" max="10" width="8.7265625" style="8"/>
    <col min="11" max="11" width="11.54296875" style="8" customWidth="1"/>
    <col min="12" max="12" width="12.81640625" style="8"/>
    <col min="14" max="15" width="12.81640625"/>
    <col min="16" max="18" width="14"/>
  </cols>
  <sheetData>
    <row r="1" spans="1:19">
      <c r="A1" t="s">
        <v>41</v>
      </c>
    </row>
    <row r="2" spans="1:19">
      <c r="A2"/>
    </row>
    <row r="3" spans="1:19">
      <c r="A3"/>
    </row>
    <row r="4" spans="1:19">
      <c r="A4"/>
      <c r="B4" s="22" t="s">
        <v>0</v>
      </c>
    </row>
    <row r="5" spans="1:19">
      <c r="A5"/>
      <c r="B5" s="8" t="s">
        <v>1</v>
      </c>
    </row>
    <row r="6" spans="1:19">
      <c r="A6"/>
    </row>
    <row r="7" spans="1:19">
      <c r="A7"/>
    </row>
    <row r="8" spans="1:19">
      <c r="A8"/>
    </row>
    <row r="9" spans="1:19">
      <c r="A9"/>
      <c r="G9" s="8" t="s">
        <v>2</v>
      </c>
    </row>
    <row r="10" spans="1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</row>
    <row r="11" spans="1:19">
      <c r="B11" s="8" t="s">
        <v>45</v>
      </c>
      <c r="D11" s="25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1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1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1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1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1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12.553000000000001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298.85000000000002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1039.8951999999999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2128.7020000000002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3082.7071999999998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4183.5428000000002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5394.7619999999997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6709.4956000000002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8266.3040000000001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9940.9171999999999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11042.157999999999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12122.078799999999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13165.833199999999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14586.733200000001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17601.420559999999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19196.153119999999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1"/>
  <sheetViews>
    <sheetView zoomScale="66" zoomScaleNormal="66" workbookViewId="0">
      <selection activeCell="G20" sqref="G20"/>
    </sheetView>
  </sheetViews>
  <sheetFormatPr defaultColWidth="8.7265625" defaultRowHeight="14.5"/>
  <cols>
    <col min="1" max="1" width="9" style="8"/>
    <col min="2" max="3" width="8.7265625" style="8"/>
    <col min="4" max="4" width="20.26953125" style="8" customWidth="1"/>
    <col min="5" max="6" width="8.7265625" style="8"/>
    <col min="7" max="7" width="9.453125" style="8" customWidth="1"/>
    <col min="8" max="10" width="8.7265625" style="8"/>
    <col min="11" max="11" width="11.54296875" style="8" customWidth="1"/>
    <col min="12" max="12" width="12.81640625" style="8"/>
    <col min="14" max="15" width="12.81640625"/>
    <col min="16" max="18" width="14"/>
  </cols>
  <sheetData>
    <row r="1" spans="1:19">
      <c r="A1" t="s">
        <v>41</v>
      </c>
    </row>
    <row r="2" spans="1:19">
      <c r="A2"/>
    </row>
    <row r="3" spans="1:19">
      <c r="A3"/>
    </row>
    <row r="4" spans="1:19">
      <c r="A4"/>
      <c r="B4" s="22" t="s">
        <v>0</v>
      </c>
    </row>
    <row r="5" spans="1:19">
      <c r="A5"/>
      <c r="B5" s="8" t="s">
        <v>1</v>
      </c>
    </row>
    <row r="6" spans="1:19">
      <c r="A6"/>
    </row>
    <row r="7" spans="1:19">
      <c r="A7"/>
    </row>
    <row r="8" spans="1:19">
      <c r="A8"/>
    </row>
    <row r="9" spans="1:19">
      <c r="A9"/>
      <c r="G9" s="8" t="s">
        <v>2</v>
      </c>
    </row>
    <row r="10" spans="1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  <c r="P10" t="s">
        <v>47</v>
      </c>
      <c r="S10" t="s">
        <v>48</v>
      </c>
    </row>
    <row r="11" spans="1:19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1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1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-15.406325819999999</v>
      </c>
    </row>
    <row r="14" spans="1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3.4799999999999999E-10</v>
      </c>
      <c r="N14" s="8">
        <f t="shared" si="1"/>
        <v>3.4799999999999999E-10</v>
      </c>
      <c r="O14" s="8">
        <f t="shared" ref="O14:O41" si="3">P14*-1000</f>
        <v>3.4799999999999999E-10</v>
      </c>
      <c r="P14" s="55">
        <v>-3.4799999999999998E-13</v>
      </c>
      <c r="R14" s="8"/>
      <c r="S14" s="10">
        <v>-17.23053509</v>
      </c>
    </row>
    <row r="15" spans="1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-2.2900000000000001E-10</v>
      </c>
      <c r="R15" s="8"/>
      <c r="S15" s="10">
        <v>-19.054744370000002</v>
      </c>
    </row>
    <row r="16" spans="1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1.8099999999999999E-5</v>
      </c>
      <c r="N16" s="8">
        <f t="shared" si="1"/>
        <v>1.8099999999999999E-5</v>
      </c>
      <c r="O16" s="8">
        <f t="shared" si="3"/>
        <v>1.8099999999999999E-5</v>
      </c>
      <c r="P16" s="55">
        <v>-1.81E-8</v>
      </c>
      <c r="R16" s="8"/>
      <c r="S16" s="10">
        <v>-20.878953639999999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4.2000000000000002E-4</v>
      </c>
      <c r="N17" s="8">
        <f t="shared" si="1"/>
        <v>4.2000000000000002E-4</v>
      </c>
      <c r="O17" s="8">
        <f t="shared" si="3"/>
        <v>4.2000000000000002E-4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4.6100000000000004E-3</v>
      </c>
      <c r="N18" s="8">
        <f t="shared" si="1"/>
        <v>4.6100000000000004E-3</v>
      </c>
      <c r="O18" s="8">
        <f t="shared" si="3"/>
        <v>4.6100000000000004E-3</v>
      </c>
      <c r="P18" s="55">
        <v>-4.6099999999999999E-6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3.0800000000000001E-2</v>
      </c>
      <c r="N19" s="8">
        <f t="shared" si="1"/>
        <v>3.0800000000000001E-2</v>
      </c>
      <c r="O19" s="8">
        <f t="shared" si="3"/>
        <v>3.0800000000000001E-2</v>
      </c>
      <c r="P19" s="55">
        <v>-3.0800000000000003E-5</v>
      </c>
      <c r="R19" s="8"/>
      <c r="S19" s="10">
        <v>-26.351581459999998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0.14587900000000001</v>
      </c>
      <c r="N20" s="8">
        <f t="shared" si="1"/>
        <v>0.14587900000000001</v>
      </c>
      <c r="O20" s="8">
        <f t="shared" si="3"/>
        <v>0.14587900000000001</v>
      </c>
      <c r="P20" s="10">
        <v>-1.4587899999999999E-4</v>
      </c>
      <c r="R20" s="8"/>
      <c r="S20" s="10">
        <v>-28.175790729999999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0.54004700000000005</v>
      </c>
      <c r="N21" s="8">
        <f t="shared" si="1"/>
        <v>0.54004700000000005</v>
      </c>
      <c r="O21" s="8">
        <f t="shared" si="3"/>
        <v>0.54004700000000005</v>
      </c>
      <c r="P21" s="10">
        <v>-5.4004699999999999E-4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2.4950709999999998</v>
      </c>
      <c r="N22" s="8">
        <f t="shared" si="1"/>
        <v>2.4950709999999998</v>
      </c>
      <c r="O22" s="8">
        <f t="shared" si="3"/>
        <v>2.4950709999999998</v>
      </c>
      <c r="P22" s="10">
        <v>-2.4950710000000002E-3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9.7468839999999997</v>
      </c>
      <c r="N23" s="8">
        <f t="shared" si="1"/>
        <v>9.7468839999999997</v>
      </c>
      <c r="O23" s="8">
        <f t="shared" si="3"/>
        <v>9.7468839999999997</v>
      </c>
      <c r="P23" s="10">
        <v>-9.7468840000000008E-3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31.360810000000001</v>
      </c>
      <c r="N24" s="8">
        <f t="shared" si="1"/>
        <v>31.360810000000001</v>
      </c>
      <c r="O24" s="8">
        <f t="shared" si="3"/>
        <v>31.360810000000001</v>
      </c>
      <c r="P24" s="10">
        <v>-3.1360810000000003E-2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-8.5732495000000006E-2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205.21628999999999</v>
      </c>
      <c r="N26" s="8">
        <f t="shared" si="1"/>
        <v>205.21628999999999</v>
      </c>
      <c r="O26" s="8">
        <f t="shared" si="3"/>
        <v>205.21628999999999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435.33742100000001</v>
      </c>
      <c r="N27" s="8">
        <f t="shared" si="1"/>
        <v>435.33742100000001</v>
      </c>
      <c r="O27" s="8">
        <f t="shared" si="3"/>
        <v>435.33742100000001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-0.84041894699999997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1500.4054699999999</v>
      </c>
      <c r="N29" s="8">
        <f t="shared" si="1"/>
        <v>1500.4054699999999</v>
      </c>
      <c r="O29" s="8">
        <f t="shared" si="3"/>
        <v>1500.4054699999999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2505.2157459999999</v>
      </c>
      <c r="N30" s="8">
        <f t="shared" si="1"/>
        <v>2505.2157459999999</v>
      </c>
      <c r="O30" s="8">
        <f t="shared" si="3"/>
        <v>2505.2157459999999</v>
      </c>
      <c r="P30" s="10">
        <v>-2.5052157460000002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3945.7231409999999</v>
      </c>
      <c r="N31" s="8">
        <f t="shared" si="1"/>
        <v>3945.7231409999999</v>
      </c>
      <c r="O31" s="8">
        <f t="shared" si="3"/>
        <v>3945.7231409999999</v>
      </c>
      <c r="P31" s="10">
        <v>-3.9457231410000002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5823.8776939999998</v>
      </c>
      <c r="N32" s="8">
        <f t="shared" si="1"/>
        <v>5823.8776939999998</v>
      </c>
      <c r="O32" s="8">
        <f t="shared" si="3"/>
        <v>5823.8776939999998</v>
      </c>
      <c r="P32" s="10">
        <v>-5.8238776940000001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8190.7389919999996</v>
      </c>
      <c r="N33" s="8">
        <f t="shared" si="1"/>
        <v>8190.7389919999996</v>
      </c>
      <c r="O33" s="8">
        <f t="shared" si="3"/>
        <v>8190.7389919999996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-11.082622130000001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14518.999470000001</v>
      </c>
      <c r="N35" s="8">
        <f t="shared" si="1"/>
        <v>14518.999470000001</v>
      </c>
      <c r="O35" s="8">
        <f t="shared" si="3"/>
        <v>14518.999470000001</v>
      </c>
      <c r="P35" s="10">
        <v>-14.518999470000001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-18.502574150000001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23021.178400000001</v>
      </c>
      <c r="N37" s="8">
        <f t="shared" si="1"/>
        <v>23021.178400000001</v>
      </c>
      <c r="O37" s="8">
        <f t="shared" si="3"/>
        <v>23021.178400000001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28050.831320000001</v>
      </c>
      <c r="N38" s="8">
        <f t="shared" si="1"/>
        <v>28050.831320000001</v>
      </c>
      <c r="O38" s="8">
        <f t="shared" si="3"/>
        <v>28050.831320000001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-33.559232289999997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39509.104149999999</v>
      </c>
      <c r="N40" s="8">
        <f t="shared" si="1"/>
        <v>39509.104149999999</v>
      </c>
      <c r="O40" s="8">
        <f t="shared" si="3"/>
        <v>39509.104149999999</v>
      </c>
      <c r="P40" s="10">
        <v>-39.509104149999999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45861.023399999998</v>
      </c>
      <c r="N41" s="8">
        <f t="shared" si="1"/>
        <v>45861.023399999998</v>
      </c>
      <c r="O41" s="8">
        <f t="shared" si="3"/>
        <v>45861.023399999998</v>
      </c>
      <c r="P41" s="10">
        <v>-45.861023400000001</v>
      </c>
      <c r="R41" s="8"/>
      <c r="S41" s="10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85961485641044"/>
  </sheetPr>
  <dimension ref="A4:V41"/>
  <sheetViews>
    <sheetView topLeftCell="A2" zoomScale="58" zoomScaleNormal="58" workbookViewId="0">
      <selection activeCell="N19" sqref="N19"/>
    </sheetView>
  </sheetViews>
  <sheetFormatPr defaultColWidth="8.7265625" defaultRowHeight="14.5"/>
  <cols>
    <col min="1" max="1" width="9" style="8"/>
    <col min="2" max="2" width="22" style="8" customWidth="1"/>
    <col min="3" max="3" width="8.7265625" style="8"/>
    <col min="4" max="4" width="21.453125" style="8" customWidth="1"/>
    <col min="5" max="6" width="8.7265625" style="8"/>
    <col min="7" max="7" width="9.453125" style="8" customWidth="1"/>
    <col min="8" max="10" width="8.7265625" style="8"/>
    <col min="11" max="11" width="11.54296875" style="8" customWidth="1"/>
    <col min="12" max="12" width="12.81640625" style="8"/>
    <col min="14" max="15" width="12.81640625"/>
    <col min="16" max="19" width="14"/>
    <col min="22" max="22" width="14"/>
  </cols>
  <sheetData>
    <row r="4" spans="2:22">
      <c r="B4" s="22" t="s">
        <v>0</v>
      </c>
    </row>
    <row r="5" spans="2:22">
      <c r="B5" s="8" t="s">
        <v>1</v>
      </c>
    </row>
    <row r="9" spans="2:22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4"/>
      <c r="S10" t="s">
        <v>47</v>
      </c>
      <c r="V10" t="s">
        <v>48</v>
      </c>
    </row>
    <row r="11" spans="2:22">
      <c r="B11" s="8" t="s">
        <v>51</v>
      </c>
      <c r="D11" s="25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2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17302.572540000001</v>
      </c>
      <c r="O12" s="8">
        <f t="shared" si="0"/>
        <v>17302.572540000001</v>
      </c>
      <c r="Q12" s="8">
        <f t="shared" si="1"/>
        <v>17302.572540000001</v>
      </c>
      <c r="R12" s="8">
        <v>0</v>
      </c>
      <c r="S12" s="10">
        <v>0</v>
      </c>
      <c r="U12" s="8"/>
      <c r="V12" s="10">
        <v>-17.30257254</v>
      </c>
    </row>
    <row r="13" spans="2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-15.406325819999999</v>
      </c>
    </row>
    <row r="14" spans="2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17230.535090000001</v>
      </c>
      <c r="O14" s="8">
        <f t="shared" si="0"/>
        <v>17230.535090000001</v>
      </c>
      <c r="Q14" s="8">
        <f t="shared" si="1"/>
        <v>17230.535090000001</v>
      </c>
      <c r="R14" s="8">
        <f t="shared" ref="R14:R41" si="4">S14*-1000</f>
        <v>3.4799999999999999E-10</v>
      </c>
      <c r="S14" s="55">
        <v>-3.4799999999999998E-13</v>
      </c>
      <c r="U14" s="8"/>
      <c r="V14" s="10">
        <v>-17.23053509</v>
      </c>
    </row>
    <row r="15" spans="2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-2.2900000000000001E-10</v>
      </c>
      <c r="U15" s="8"/>
      <c r="V15" s="10">
        <v>-19.054744370000002</v>
      </c>
    </row>
    <row r="16" spans="2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1.8099999999999999E-5</v>
      </c>
      <c r="S16" s="55">
        <v>-1.81E-8</v>
      </c>
      <c r="U16" s="8"/>
      <c r="V16" s="10">
        <v>-20.878953639999999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22703.162909999999</v>
      </c>
      <c r="O17" s="8">
        <f t="shared" si="0"/>
        <v>22703.162909999999</v>
      </c>
      <c r="Q17" s="8">
        <f t="shared" si="1"/>
        <v>22703.162909999999</v>
      </c>
      <c r="R17" s="8">
        <f t="shared" si="4"/>
        <v>4.2000000000000002E-4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24527.372179999998</v>
      </c>
      <c r="O18" s="8">
        <f t="shared" si="0"/>
        <v>24527.372179999998</v>
      </c>
      <c r="Q18" s="8">
        <f t="shared" si="1"/>
        <v>24527.372179999998</v>
      </c>
      <c r="R18" s="8">
        <f t="shared" si="4"/>
        <v>4.6100000000000004E-3</v>
      </c>
      <c r="S18" s="55">
        <v>-4.6099999999999999E-6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26351.581460000001</v>
      </c>
      <c r="O19" s="8">
        <f t="shared" si="0"/>
        <v>26351.581460000001</v>
      </c>
      <c r="Q19" s="8">
        <f t="shared" si="1"/>
        <v>26351.581460000001</v>
      </c>
      <c r="R19" s="8">
        <f t="shared" si="4"/>
        <v>3.0800000000000001E-2</v>
      </c>
      <c r="S19" s="55">
        <v>-3.0800000000000003E-5</v>
      </c>
      <c r="U19" s="8"/>
      <c r="V19" s="10">
        <v>-26.351581459999998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28175.790730000001</v>
      </c>
      <c r="O20" s="8">
        <f t="shared" si="0"/>
        <v>28175.790730000001</v>
      </c>
      <c r="Q20" s="8">
        <f t="shared" si="1"/>
        <v>28175.790730000001</v>
      </c>
      <c r="R20" s="8">
        <f t="shared" si="4"/>
        <v>0.14587900000000001</v>
      </c>
      <c r="S20" s="10">
        <v>-1.4587899999999999E-4</v>
      </c>
      <c r="U20" s="8"/>
      <c r="V20" s="10">
        <v>-28.175790729999999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0.54004700000000005</v>
      </c>
      <c r="S21" s="10">
        <v>-5.4004699999999999E-4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2.4950709999999998</v>
      </c>
      <c r="S22" s="10">
        <v>-2.4950710000000002E-3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9.7468839999999997</v>
      </c>
      <c r="S23" s="10">
        <v>-9.7468840000000008E-3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31.360810000000001</v>
      </c>
      <c r="S24" s="10">
        <v>-3.1360810000000003E-2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-8.5732495000000006E-2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205.21628999999999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435.33742100000001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-0.84041894699999997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1500.4054699999999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2505.2157459999999</v>
      </c>
      <c r="S30" s="10">
        <v>-2.5052157460000002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3945.7231409999999</v>
      </c>
      <c r="S31" s="10">
        <v>-3.9457231410000002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5823.8776939999998</v>
      </c>
      <c r="S32" s="10">
        <v>-5.8238776940000001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8190.7389919999996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-11.082622130000001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14518.999470000001</v>
      </c>
      <c r="S35" s="10">
        <v>-14.518999470000001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-18.502574150000001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23021.178400000001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28050.831320000001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-33.559232289999997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39509.104149999999</v>
      </c>
      <c r="S40" s="10">
        <v>-39.509104149999999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45861.023399999998</v>
      </c>
      <c r="S41" s="10">
        <v>-45.861023400000001</v>
      </c>
      <c r="U41" s="8"/>
      <c r="V41" s="10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4"/>
  <sheetViews>
    <sheetView workbookViewId="0">
      <selection activeCell="G20" sqref="G20"/>
    </sheetView>
  </sheetViews>
  <sheetFormatPr defaultColWidth="8.7265625" defaultRowHeight="14.5"/>
  <cols>
    <col min="2" max="6" width="8.7265625" style="8"/>
    <col min="7" max="7" width="23.26953125" style="8" customWidth="1"/>
    <col min="8" max="10" width="8.7265625" style="8"/>
    <col min="11" max="11" width="11.54296875" style="8" customWidth="1"/>
    <col min="12" max="12" width="12.81640625" style="8"/>
  </cols>
  <sheetData>
    <row r="1" spans="1:12">
      <c r="A1" t="s">
        <v>41</v>
      </c>
    </row>
    <row r="4" spans="1:12">
      <c r="B4" s="22" t="s">
        <v>0</v>
      </c>
    </row>
    <row r="5" spans="1:12">
      <c r="B5" s="8" t="s">
        <v>1</v>
      </c>
    </row>
    <row r="9" spans="1:12">
      <c r="G9" s="8" t="s">
        <v>2</v>
      </c>
    </row>
    <row r="10" spans="1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1:12">
      <c r="B11" s="8" t="s">
        <v>53</v>
      </c>
      <c r="G11" s="25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1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1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1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1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1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spans="7:12" ht="16">
      <c r="G135" s="26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4:S41"/>
  <sheetViews>
    <sheetView zoomScale="66" zoomScaleNormal="66" workbookViewId="0">
      <selection activeCell="J27" sqref="J27"/>
    </sheetView>
  </sheetViews>
  <sheetFormatPr defaultColWidth="8.7265625" defaultRowHeight="14.5"/>
  <cols>
    <col min="1" max="1" width="9" style="8"/>
    <col min="2" max="3" width="8.7265625" style="8"/>
    <col min="4" max="4" width="20.26953125" style="8" customWidth="1"/>
    <col min="5" max="6" width="8.7265625" style="8"/>
    <col min="7" max="7" width="9.453125" style="8" customWidth="1"/>
    <col min="8" max="10" width="8.7265625" style="8"/>
    <col min="11" max="11" width="11.54296875" style="8" customWidth="1"/>
    <col min="12" max="12" width="12.81640625" style="8"/>
    <col min="14" max="15" width="12.81640625"/>
    <col min="16" max="18" width="14"/>
  </cols>
  <sheetData>
    <row r="4" spans="2:19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  <c r="P10" t="s">
        <v>47</v>
      </c>
      <c r="S10" t="s">
        <v>48</v>
      </c>
    </row>
    <row r="11" spans="2:19">
      <c r="B11" s="8" t="s">
        <v>49</v>
      </c>
      <c r="D11" s="25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2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2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-15.406325819999999</v>
      </c>
    </row>
    <row r="14" spans="2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3.4799999999999999E-10</v>
      </c>
      <c r="N14" s="8">
        <f t="shared" si="1"/>
        <v>3.4799999999999999E-10</v>
      </c>
      <c r="O14" s="8">
        <f t="shared" ref="O14:O41" si="3">P14*-1000</f>
        <v>3.4799999999999999E-10</v>
      </c>
      <c r="P14" s="55">
        <v>-3.4799999999999998E-13</v>
      </c>
      <c r="R14" s="8"/>
      <c r="S14" s="10">
        <v>-17.23053509</v>
      </c>
    </row>
    <row r="15" spans="2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-2.2900000000000001E-10</v>
      </c>
      <c r="R15" s="8"/>
      <c r="S15" s="10">
        <v>-19.054744370000002</v>
      </c>
    </row>
    <row r="16" spans="2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1.8099999999999999E-5</v>
      </c>
      <c r="N16" s="8">
        <f t="shared" si="1"/>
        <v>1.8099999999999999E-5</v>
      </c>
      <c r="O16" s="8">
        <f t="shared" si="3"/>
        <v>1.8099999999999999E-5</v>
      </c>
      <c r="P16" s="55">
        <v>-1.81E-8</v>
      </c>
      <c r="R16" s="8"/>
      <c r="S16" s="10">
        <v>-20.878953639999999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4.2000000000000002E-4</v>
      </c>
      <c r="N17" s="8">
        <f t="shared" si="1"/>
        <v>4.2000000000000002E-4</v>
      </c>
      <c r="O17" s="8">
        <f t="shared" si="3"/>
        <v>4.2000000000000002E-4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4.6100000000000004E-3</v>
      </c>
      <c r="N18" s="8">
        <f t="shared" si="1"/>
        <v>4.6100000000000004E-3</v>
      </c>
      <c r="O18" s="8">
        <f t="shared" si="3"/>
        <v>4.6100000000000004E-3</v>
      </c>
      <c r="P18" s="55">
        <v>-4.6099999999999999E-6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3.0800000000000001E-2</v>
      </c>
      <c r="N19" s="8">
        <f t="shared" si="1"/>
        <v>3.0800000000000001E-2</v>
      </c>
      <c r="O19" s="8">
        <f t="shared" si="3"/>
        <v>3.0800000000000001E-2</v>
      </c>
      <c r="P19" s="55">
        <v>-3.0800000000000003E-5</v>
      </c>
      <c r="R19" s="8"/>
      <c r="S19" s="10">
        <v>-26.351581459999998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0.14587900000000001</v>
      </c>
      <c r="N20" s="8">
        <f t="shared" si="1"/>
        <v>0.14587900000000001</v>
      </c>
      <c r="O20" s="8">
        <f t="shared" si="3"/>
        <v>0.14587900000000001</v>
      </c>
      <c r="P20" s="10">
        <v>-1.4587899999999999E-4</v>
      </c>
      <c r="R20" s="8"/>
      <c r="S20" s="10">
        <v>-28.175790729999999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0.54004700000000005</v>
      </c>
      <c r="N21" s="8">
        <f t="shared" si="1"/>
        <v>0.54004700000000005</v>
      </c>
      <c r="O21" s="8">
        <f t="shared" si="3"/>
        <v>0.54004700000000005</v>
      </c>
      <c r="P21" s="10">
        <v>-5.4004699999999999E-4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2.4950709999999998</v>
      </c>
      <c r="N22" s="8">
        <f t="shared" si="1"/>
        <v>2.4950709999999998</v>
      </c>
      <c r="O22" s="8">
        <f t="shared" si="3"/>
        <v>2.4950709999999998</v>
      </c>
      <c r="P22" s="10">
        <v>-2.4950710000000002E-3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9.7468839999999997</v>
      </c>
      <c r="N23" s="8">
        <f t="shared" si="1"/>
        <v>9.7468839999999997</v>
      </c>
      <c r="O23" s="8">
        <f t="shared" si="3"/>
        <v>9.7468839999999997</v>
      </c>
      <c r="P23" s="10">
        <v>-9.7468840000000008E-3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31.360810000000001</v>
      </c>
      <c r="N24" s="8">
        <f t="shared" si="1"/>
        <v>31.360810000000001</v>
      </c>
      <c r="O24" s="8">
        <f t="shared" si="3"/>
        <v>31.360810000000001</v>
      </c>
      <c r="P24" s="10">
        <v>-3.1360810000000003E-2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-8.5732495000000006E-2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205.21628999999999</v>
      </c>
      <c r="N26" s="8">
        <f t="shared" si="1"/>
        <v>205.21628999999999</v>
      </c>
      <c r="O26" s="8">
        <f t="shared" si="3"/>
        <v>205.21628999999999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435.33742100000001</v>
      </c>
      <c r="N27" s="8">
        <f t="shared" si="1"/>
        <v>435.33742100000001</v>
      </c>
      <c r="O27" s="8">
        <f t="shared" si="3"/>
        <v>435.33742100000001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-0.84041894699999997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1500.4054699999999</v>
      </c>
      <c r="N29" s="8">
        <f t="shared" si="1"/>
        <v>1500.4054699999999</v>
      </c>
      <c r="O29" s="8">
        <f t="shared" si="3"/>
        <v>1500.4054699999999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2505.2157459999999</v>
      </c>
      <c r="N30" s="8">
        <f t="shared" si="1"/>
        <v>2505.2157459999999</v>
      </c>
      <c r="O30" s="8">
        <f t="shared" si="3"/>
        <v>2505.2157459999999</v>
      </c>
      <c r="P30" s="10">
        <v>-2.5052157460000002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3945.7231409999999</v>
      </c>
      <c r="N31" s="8">
        <f t="shared" si="1"/>
        <v>3945.7231409999999</v>
      </c>
      <c r="O31" s="8">
        <f t="shared" si="3"/>
        <v>3945.7231409999999</v>
      </c>
      <c r="P31" s="10">
        <v>-3.9457231410000002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5823.8776939999998</v>
      </c>
      <c r="N32" s="8">
        <f t="shared" si="1"/>
        <v>5823.8776939999998</v>
      </c>
      <c r="O32" s="8">
        <f t="shared" si="3"/>
        <v>5823.8776939999998</v>
      </c>
      <c r="P32" s="10">
        <v>-5.8238776940000001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8190.7389919999996</v>
      </c>
      <c r="N33" s="8">
        <f t="shared" si="1"/>
        <v>8190.7389919999996</v>
      </c>
      <c r="O33" s="8">
        <f t="shared" si="3"/>
        <v>8190.7389919999996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-11.082622130000001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14518.999470000001</v>
      </c>
      <c r="N35" s="8">
        <f t="shared" si="1"/>
        <v>14518.999470000001</v>
      </c>
      <c r="O35" s="8">
        <f t="shared" si="3"/>
        <v>14518.999470000001</v>
      </c>
      <c r="P35" s="10">
        <v>-14.518999470000001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-18.502574150000001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23021.178400000001</v>
      </c>
      <c r="N37" s="8">
        <f t="shared" si="1"/>
        <v>23021.178400000001</v>
      </c>
      <c r="O37" s="8">
        <f t="shared" si="3"/>
        <v>23021.178400000001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28050.831320000001</v>
      </c>
      <c r="N38" s="8">
        <f t="shared" si="1"/>
        <v>28050.831320000001</v>
      </c>
      <c r="O38" s="8">
        <f t="shared" si="3"/>
        <v>28050.831320000001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-33.559232289999997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39509.104149999999</v>
      </c>
      <c r="N40" s="8">
        <f t="shared" si="1"/>
        <v>39509.104149999999</v>
      </c>
      <c r="O40" s="8">
        <f t="shared" si="3"/>
        <v>39509.104149999999</v>
      </c>
      <c r="P40" s="10">
        <v>-39.509104149999999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45861.023399999998</v>
      </c>
      <c r="N41" s="8">
        <f t="shared" si="1"/>
        <v>45861.023399999998</v>
      </c>
      <c r="O41" s="8">
        <f t="shared" si="3"/>
        <v>45861.023399999998</v>
      </c>
      <c r="P41" s="10">
        <v>-45.861023400000001</v>
      </c>
      <c r="R41" s="8"/>
      <c r="S41" s="10">
        <v>-50</v>
      </c>
    </row>
  </sheetData>
  <pageMargins left="0.75" right="0.75" top="1" bottom="1" header="0.5" footer="0.5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65625" defaultRowHeight="14.5"/>
  <cols>
    <col min="2" max="3" width="8.7265625" style="8"/>
    <col min="4" max="4" width="18.81640625" style="8" customWidth="1"/>
    <col min="5" max="6" width="8.7265625" style="8"/>
    <col min="7" max="7" width="23.26953125" style="8" customWidth="1"/>
    <col min="8" max="10" width="8.7265625" style="8"/>
    <col min="11" max="11" width="11.54296875" style="8" customWidth="1"/>
    <col min="12" max="12" width="12.81640625" style="8"/>
  </cols>
  <sheetData>
    <row r="4" spans="2:12">
      <c r="B4" s="22"/>
      <c r="F4" s="45" t="s">
        <v>60</v>
      </c>
    </row>
    <row r="10" spans="2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2" ht="16">
      <c r="D11" s="52" t="s">
        <v>62</v>
      </c>
      <c r="G11" s="25"/>
      <c r="H11" s="11" t="s">
        <v>63</v>
      </c>
      <c r="I11" s="8">
        <v>2020</v>
      </c>
      <c r="J11" s="8" t="s">
        <v>64</v>
      </c>
      <c r="L11" s="8">
        <v>0</v>
      </c>
    </row>
    <row r="12" spans="2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2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2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2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2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spans="4:12" ht="16">
      <c r="D42" s="52" t="s">
        <v>65</v>
      </c>
      <c r="G42" s="25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spans="4:12" ht="16">
      <c r="D73" s="52" t="s">
        <v>66</v>
      </c>
      <c r="G73" s="25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spans="4:12" ht="16">
      <c r="D104" s="52" t="s">
        <v>67</v>
      </c>
      <c r="G104" s="53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spans="4:12" ht="16">
      <c r="G135" s="26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45"/>
  <sheetViews>
    <sheetView topLeftCell="A4" zoomScale="65" zoomScaleNormal="65" workbookViewId="0">
      <selection activeCell="P29" sqref="P29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7">
      <c r="B4" s="22" t="s">
        <v>0</v>
      </c>
    </row>
    <row r="5" spans="2:17">
      <c r="B5" s="8" t="s">
        <v>1</v>
      </c>
    </row>
    <row r="7" spans="2:17">
      <c r="J7" s="8" t="s">
        <v>2</v>
      </c>
    </row>
    <row r="10" spans="2:17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25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42.366851674439999</v>
      </c>
      <c r="O11" s="25"/>
      <c r="P11" s="51" t="s">
        <v>70</v>
      </c>
      <c r="Q11" s="49" t="s">
        <v>71</v>
      </c>
    </row>
    <row r="12" spans="2:17">
      <c r="D12" s="25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42.366851674439999</v>
      </c>
      <c r="P12" s="28"/>
      <c r="Q12" s="28"/>
    </row>
    <row r="13" spans="2:17">
      <c r="D13" s="25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42.366851674439999</v>
      </c>
      <c r="P13" s="28"/>
      <c r="Q13" s="28"/>
    </row>
    <row r="14" spans="2:17">
      <c r="D14" s="25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42.366851674439999</v>
      </c>
      <c r="P14" s="28"/>
      <c r="Q14" s="28"/>
    </row>
    <row r="15" spans="2:17">
      <c r="D15" s="25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42.366851674439999</v>
      </c>
    </row>
    <row r="16" spans="2:17">
      <c r="D16" s="25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42.366851674439999</v>
      </c>
    </row>
    <row r="17" spans="4:12">
      <c r="D17" s="25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42.366851674439999</v>
      </c>
    </row>
    <row r="18" spans="4:12">
      <c r="D18" s="25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42.366851674439999</v>
      </c>
    </row>
    <row r="19" spans="4:12">
      <c r="D19" s="25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42.366851674439999</v>
      </c>
    </row>
    <row r="20" spans="4:12">
      <c r="D20" s="25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42.366851674439999</v>
      </c>
    </row>
    <row r="21" spans="4:12">
      <c r="D21" s="25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42.366851674439999</v>
      </c>
    </row>
    <row r="22" spans="4:12">
      <c r="D22" s="25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42.366851674439999</v>
      </c>
    </row>
    <row r="23" spans="4:12">
      <c r="D23" s="25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42.366851674439999</v>
      </c>
    </row>
    <row r="24" spans="4:12">
      <c r="D24" s="25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42.366851674439999</v>
      </c>
    </row>
    <row r="25" spans="4:12">
      <c r="D25" s="25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42.366851674439999</v>
      </c>
    </row>
    <row r="26" spans="4:12">
      <c r="D26" s="25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42.366851674439999</v>
      </c>
    </row>
    <row r="27" spans="4:12">
      <c r="D27" s="25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42.366851674439999</v>
      </c>
    </row>
    <row r="28" spans="4:12">
      <c r="D28" s="25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42.366851674439999</v>
      </c>
    </row>
    <row r="29" spans="4:12">
      <c r="D29" s="25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42.366851674439999</v>
      </c>
    </row>
    <row r="30" spans="4:12">
      <c r="D30" s="25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42.366851674439999</v>
      </c>
    </row>
    <row r="31" spans="4:12">
      <c r="D31" s="25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42.366851674439999</v>
      </c>
    </row>
    <row r="32" spans="4:12">
      <c r="D32" s="25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42.366851674439999</v>
      </c>
    </row>
    <row r="33" spans="4:14">
      <c r="D33" s="25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42.366851674439999</v>
      </c>
    </row>
    <row r="34" spans="4:14">
      <c r="D34" s="25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42.366851674439999</v>
      </c>
    </row>
    <row r="35" spans="4:14">
      <c r="D35" s="25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42.366851674439999</v>
      </c>
    </row>
    <row r="36" spans="4:14">
      <c r="D36" s="25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42.366851674439999</v>
      </c>
    </row>
    <row r="37" spans="4:14">
      <c r="D37" s="25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42.366851674439999</v>
      </c>
    </row>
    <row r="38" spans="4:14">
      <c r="D38" s="25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42.366851674439999</v>
      </c>
    </row>
    <row r="39" spans="4:14">
      <c r="D39" s="25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42.366851674439999</v>
      </c>
    </row>
    <row r="40" spans="4:14">
      <c r="D40" s="25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42.366851674439999</v>
      </c>
    </row>
    <row r="41" spans="4:14">
      <c r="D41" s="25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42.366851674439999</v>
      </c>
    </row>
    <row r="45" spans="4:14">
      <c r="N45" s="2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6">
      <c r="B4" s="22" t="s">
        <v>0</v>
      </c>
    </row>
    <row r="5" spans="2:16">
      <c r="B5" s="8" t="s">
        <v>1</v>
      </c>
    </row>
    <row r="7" spans="2:16">
      <c r="J7" s="8" t="s">
        <v>2</v>
      </c>
    </row>
    <row r="10" spans="2:16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25" t="s">
        <v>72</v>
      </c>
      <c r="G11"/>
      <c r="H11" s="8" t="s">
        <v>63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73</v>
      </c>
    </row>
    <row r="12" spans="2:16">
      <c r="D12" s="25" t="s">
        <v>72</v>
      </c>
      <c r="G12"/>
      <c r="H12" s="8" t="s">
        <v>63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2:16">
      <c r="D13" s="25" t="s">
        <v>72</v>
      </c>
      <c r="G13"/>
      <c r="H13" s="8" t="s">
        <v>63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2:16">
      <c r="D14" s="25" t="s">
        <v>72</v>
      </c>
      <c r="G14"/>
      <c r="H14" s="8" t="s">
        <v>63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2:16">
      <c r="D15" s="25" t="s">
        <v>72</v>
      </c>
      <c r="G15"/>
      <c r="H15" s="8" t="s">
        <v>63</v>
      </c>
      <c r="I15" s="8">
        <v>2024</v>
      </c>
      <c r="J15" s="8" t="s">
        <v>16</v>
      </c>
      <c r="L15" s="49">
        <f t="shared" si="0"/>
        <v>273.036</v>
      </c>
    </row>
    <row r="16" spans="2:16">
      <c r="D16" s="25" t="s">
        <v>72</v>
      </c>
      <c r="G16"/>
      <c r="H16" s="8" t="s">
        <v>63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72</v>
      </c>
      <c r="G17"/>
      <c r="H17" s="8" t="s">
        <v>63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72</v>
      </c>
      <c r="G18"/>
      <c r="H18" s="8" t="s">
        <v>63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72</v>
      </c>
      <c r="G19"/>
      <c r="H19" s="8" t="s">
        <v>63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72</v>
      </c>
      <c r="G20"/>
      <c r="H20" s="8" t="s">
        <v>63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72</v>
      </c>
      <c r="G21"/>
      <c r="H21" s="8" t="s">
        <v>63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72</v>
      </c>
      <c r="G22"/>
      <c r="H22" s="8" t="s">
        <v>63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72</v>
      </c>
      <c r="G23"/>
      <c r="H23" s="8" t="s">
        <v>63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72</v>
      </c>
      <c r="G24"/>
      <c r="H24" s="8" t="s">
        <v>63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72</v>
      </c>
      <c r="G25"/>
      <c r="H25" s="8" t="s">
        <v>63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72</v>
      </c>
      <c r="G26"/>
      <c r="H26" s="8" t="s">
        <v>63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72</v>
      </c>
      <c r="G27"/>
      <c r="H27" s="8" t="s">
        <v>63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72</v>
      </c>
      <c r="G28"/>
      <c r="H28" s="8" t="s">
        <v>63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72</v>
      </c>
      <c r="G29"/>
      <c r="H29" s="8" t="s">
        <v>63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72</v>
      </c>
      <c r="G30"/>
      <c r="H30" s="8" t="s">
        <v>63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72</v>
      </c>
      <c r="G31"/>
      <c r="H31" s="8" t="s">
        <v>63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72</v>
      </c>
      <c r="G32"/>
      <c r="H32" s="8" t="s">
        <v>63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4">
      <c r="D33" s="25" t="s">
        <v>72</v>
      </c>
      <c r="G33"/>
      <c r="H33" s="8" t="s">
        <v>63</v>
      </c>
      <c r="I33" s="8">
        <v>2042</v>
      </c>
      <c r="J33" s="8" t="s">
        <v>16</v>
      </c>
      <c r="L33" s="49">
        <f t="shared" si="2"/>
        <v>273.036</v>
      </c>
    </row>
    <row r="34" spans="4:14">
      <c r="D34" s="25" t="s">
        <v>72</v>
      </c>
      <c r="G34"/>
      <c r="H34" s="8" t="s">
        <v>63</v>
      </c>
      <c r="I34" s="8">
        <v>2043</v>
      </c>
      <c r="J34" s="8" t="s">
        <v>16</v>
      </c>
      <c r="L34" s="49">
        <f t="shared" si="2"/>
        <v>273.036</v>
      </c>
    </row>
    <row r="35" spans="4:14">
      <c r="D35" s="25" t="s">
        <v>72</v>
      </c>
      <c r="G35"/>
      <c r="H35" s="8" t="s">
        <v>63</v>
      </c>
      <c r="I35" s="8">
        <v>2044</v>
      </c>
      <c r="J35" s="8" t="s">
        <v>16</v>
      </c>
      <c r="L35" s="49">
        <f t="shared" si="2"/>
        <v>273.036</v>
      </c>
    </row>
    <row r="36" spans="4:14">
      <c r="D36" s="25" t="s">
        <v>72</v>
      </c>
      <c r="G36"/>
      <c r="H36" s="8" t="s">
        <v>63</v>
      </c>
      <c r="I36" s="8">
        <v>2045</v>
      </c>
      <c r="J36" s="8" t="s">
        <v>16</v>
      </c>
      <c r="L36" s="49">
        <f t="shared" si="2"/>
        <v>273.036</v>
      </c>
    </row>
    <row r="37" spans="4:14">
      <c r="D37" s="25" t="s">
        <v>72</v>
      </c>
      <c r="G37"/>
      <c r="H37" s="8" t="s">
        <v>63</v>
      </c>
      <c r="I37" s="8">
        <v>2046</v>
      </c>
      <c r="J37" s="8" t="s">
        <v>16</v>
      </c>
      <c r="L37" s="49">
        <f t="shared" si="2"/>
        <v>273.036</v>
      </c>
    </row>
    <row r="38" spans="4:14">
      <c r="D38" s="25" t="s">
        <v>72</v>
      </c>
      <c r="G38"/>
      <c r="H38" s="8" t="s">
        <v>63</v>
      </c>
      <c r="I38" s="8">
        <v>2047</v>
      </c>
      <c r="J38" s="8" t="s">
        <v>16</v>
      </c>
      <c r="L38" s="49">
        <f t="shared" si="2"/>
        <v>273.036</v>
      </c>
    </row>
    <row r="39" spans="4:14">
      <c r="D39" s="25" t="s">
        <v>72</v>
      </c>
      <c r="G39"/>
      <c r="H39" s="8" t="s">
        <v>63</v>
      </c>
      <c r="I39" s="8">
        <v>2048</v>
      </c>
      <c r="J39" s="8" t="s">
        <v>16</v>
      </c>
      <c r="L39" s="49">
        <f t="shared" si="2"/>
        <v>273.036</v>
      </c>
    </row>
    <row r="40" spans="4:14">
      <c r="D40" s="25" t="s">
        <v>72</v>
      </c>
      <c r="G40"/>
      <c r="H40" s="8" t="s">
        <v>63</v>
      </c>
      <c r="I40" s="8">
        <v>2049</v>
      </c>
      <c r="J40" s="8" t="s">
        <v>16</v>
      </c>
      <c r="L40" s="49">
        <f t="shared" si="2"/>
        <v>273.036</v>
      </c>
    </row>
    <row r="41" spans="4:14">
      <c r="D41" s="25" t="s">
        <v>72</v>
      </c>
      <c r="G41"/>
      <c r="H41" s="8" t="s">
        <v>63</v>
      </c>
      <c r="I41" s="8">
        <v>2050</v>
      </c>
      <c r="J41" s="8" t="s">
        <v>16</v>
      </c>
      <c r="L41" s="49">
        <f t="shared" si="2"/>
        <v>273.036</v>
      </c>
    </row>
    <row r="45" spans="4:14">
      <c r="N45" s="27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B1:AP325"/>
  <sheetViews>
    <sheetView topLeftCell="D1" zoomScale="82" zoomScaleNormal="82" workbookViewId="0">
      <selection activeCell="M38" sqref="M38"/>
    </sheetView>
  </sheetViews>
  <sheetFormatPr defaultColWidth="8.7265625" defaultRowHeight="14.5"/>
  <cols>
    <col min="1" max="1" width="9"/>
    <col min="2" max="2" width="8.7265625" style="8"/>
    <col min="4" max="4" width="8.7265625" style="8"/>
    <col min="6" max="6" width="10.36328125" customWidth="1"/>
    <col min="7" max="7" width="8.7265625" style="11"/>
    <col min="11" max="11" width="14.6328125" customWidth="1"/>
    <col min="12" max="12" width="12.81640625" style="8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2:42">
      <c r="E1" s="8"/>
      <c r="F1" s="8"/>
      <c r="G1" s="9"/>
      <c r="H1" s="8"/>
      <c r="I1" s="8"/>
      <c r="J1" s="8"/>
      <c r="K1" s="8"/>
    </row>
    <row r="2" spans="2:42">
      <c r="E2" s="8"/>
      <c r="F2" s="8"/>
      <c r="G2" s="9"/>
      <c r="H2" s="8"/>
      <c r="I2" s="8"/>
      <c r="J2" s="8"/>
      <c r="K2" s="8"/>
    </row>
    <row r="3" spans="2:42">
      <c r="E3" s="8"/>
      <c r="F3" s="8"/>
      <c r="G3" s="9"/>
      <c r="H3" s="8"/>
      <c r="I3" s="8"/>
      <c r="J3" s="8"/>
      <c r="K3" s="8"/>
    </row>
    <row r="4" spans="2:42">
      <c r="B4" s="22"/>
      <c r="C4" s="42"/>
      <c r="F4" s="8"/>
      <c r="G4" s="9"/>
      <c r="H4" s="8"/>
      <c r="I4" s="8"/>
      <c r="J4" s="8"/>
      <c r="K4" s="8"/>
    </row>
    <row r="5" spans="2:42">
      <c r="C5" s="43"/>
      <c r="F5" s="8"/>
      <c r="G5" s="9"/>
      <c r="H5" s="8"/>
      <c r="I5" s="8"/>
      <c r="J5" s="45" t="s">
        <v>60</v>
      </c>
      <c r="K5" s="8"/>
    </row>
    <row r="6" spans="2:42">
      <c r="C6" s="43"/>
      <c r="F6" s="8"/>
      <c r="G6" s="9"/>
      <c r="H6" s="8"/>
      <c r="I6" s="8"/>
      <c r="J6" s="8"/>
      <c r="K6" s="8"/>
    </row>
    <row r="7" spans="2:42">
      <c r="C7" s="43"/>
      <c r="F7" s="8"/>
      <c r="G7" s="9"/>
      <c r="H7" s="8"/>
      <c r="I7" s="8"/>
      <c r="J7" s="8"/>
      <c r="K7" s="8"/>
      <c r="AJ7" t="s">
        <v>74</v>
      </c>
    </row>
    <row r="8" spans="2:42">
      <c r="C8" s="43"/>
      <c r="F8" s="8"/>
      <c r="G8" s="9"/>
      <c r="H8" s="8"/>
      <c r="I8" s="8"/>
      <c r="J8" s="8"/>
      <c r="K8" s="8"/>
    </row>
    <row r="9" spans="2:42">
      <c r="C9" s="43"/>
      <c r="F9" s="8"/>
      <c r="G9" s="9"/>
      <c r="H9" s="8"/>
      <c r="I9" s="8"/>
      <c r="K9" s="8"/>
    </row>
    <row r="10" spans="2:42">
      <c r="C10" s="43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spans="2:42" ht="16" hidden="1">
      <c r="C11" s="43"/>
      <c r="D11" s="26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266.57486681065501</v>
      </c>
      <c r="M11" s="8">
        <f t="shared" ref="M11:R11" si="0">X11/AK11</f>
        <v>0</v>
      </c>
      <c r="N11" s="8">
        <f t="shared" si="0"/>
        <v>77.385686493501595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53.084518794286097</v>
      </c>
      <c r="W11" s="39">
        <v>101.29844938804899</v>
      </c>
      <c r="X11" s="10">
        <v>0</v>
      </c>
      <c r="Y11" s="39">
        <v>29.406560867530601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2:42" ht="16" hidden="1">
      <c r="C12" s="44"/>
      <c r="D12" s="26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372.57154634629302</v>
      </c>
      <c r="M12" s="8">
        <f t="shared" ref="M12:M75" si="3">X12/AK12</f>
        <v>11.835823411357101</v>
      </c>
      <c r="N12" s="8">
        <f t="shared" ref="N12:N75" si="4">Y12/AL12</f>
        <v>98.218422156227504</v>
      </c>
      <c r="O12" s="8">
        <f t="shared" ref="O12:O75" si="5">Z12/AM12</f>
        <v>0.18831840118790499</v>
      </c>
      <c r="P12" s="8">
        <f t="shared" ref="P12:P75" si="6">AA12/AN12</f>
        <v>99.346254049676006</v>
      </c>
      <c r="Q12" s="8">
        <f t="shared" ref="Q12:Q75" si="7">AB12/AO12</f>
        <v>0.77889649820014495</v>
      </c>
      <c r="R12" s="8">
        <f t="shared" ref="R12:R75" si="8">AC12/AP12</f>
        <v>29.349249676925702</v>
      </c>
      <c r="W12" s="39">
        <v>149.02861853851701</v>
      </c>
      <c r="X12" s="39">
        <v>4.7343293645428401</v>
      </c>
      <c r="Y12" s="39">
        <v>39.287368862491</v>
      </c>
      <c r="Z12" s="39">
        <v>7.5327360475162003E-2</v>
      </c>
      <c r="AA12" s="39">
        <v>39.738501619870398</v>
      </c>
      <c r="AB12" s="39">
        <v>0.31155859928005802</v>
      </c>
      <c r="AC12" s="39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2:42" ht="16" hidden="1">
      <c r="D13" s="26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0.18788696904247701</v>
      </c>
      <c r="M13" s="8">
        <f t="shared" si="3"/>
        <v>2.2157782994960402</v>
      </c>
      <c r="N13" s="8">
        <f t="shared" si="4"/>
        <v>1.22349892008639E-2</v>
      </c>
      <c r="O13" s="8">
        <f t="shared" si="5"/>
        <v>0.19693627309815201</v>
      </c>
      <c r="P13" s="8">
        <f t="shared" si="6"/>
        <v>1.02079121670266</v>
      </c>
      <c r="Q13" s="8">
        <f t="shared" si="7"/>
        <v>6.6806129109671302</v>
      </c>
      <c r="R13" s="8">
        <f t="shared" si="8"/>
        <v>11.3844641957043</v>
      </c>
      <c r="W13" s="39">
        <v>5.6366090712742997E-2</v>
      </c>
      <c r="X13" s="39">
        <v>0.66473348984881198</v>
      </c>
      <c r="Y13" s="39">
        <v>3.6704967602591799E-3</v>
      </c>
      <c r="Z13" s="39">
        <v>5.9080881929445599E-2</v>
      </c>
      <c r="AA13" s="39">
        <v>0.30623736501079901</v>
      </c>
      <c r="AB13" s="39">
        <v>2.00418387329014</v>
      </c>
      <c r="AC13" s="39">
        <v>3.4153392587112998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2:42" ht="16">
      <c r="D14" s="26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239.36126339278499</v>
      </c>
      <c r="N14" s="8">
        <f t="shared" si="4"/>
        <v>12.577346177254199</v>
      </c>
      <c r="O14" s="8">
        <f t="shared" si="5"/>
        <v>134.12439599058899</v>
      </c>
      <c r="P14" s="8">
        <f t="shared" si="6"/>
        <v>144.74915529231899</v>
      </c>
      <c r="Q14" s="8">
        <f t="shared" si="7"/>
        <v>720.786376388858</v>
      </c>
      <c r="R14" s="8">
        <f t="shared" si="8"/>
        <v>153.915365144768</v>
      </c>
      <c r="W14" s="39">
        <v>8.7511698272138201</v>
      </c>
      <c r="X14" s="39">
        <v>232.18042549100099</v>
      </c>
      <c r="Y14" s="39">
        <v>12.2000257919366</v>
      </c>
      <c r="Z14" s="39">
        <v>130.10066411087101</v>
      </c>
      <c r="AA14" s="39">
        <v>140.406680633549</v>
      </c>
      <c r="AB14" s="39">
        <v>699.162785097192</v>
      </c>
      <c r="AC14" s="39">
        <v>149.29790419042499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2:42" ht="16" hidden="1">
      <c r="D15" s="26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32.648042154067902</v>
      </c>
      <c r="Q15" s="8">
        <f t="shared" si="7"/>
        <v>0</v>
      </c>
      <c r="R15" s="36">
        <v>1.7153522354212301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17.280342235421202</v>
      </c>
      <c r="AI15" s="46" t="s">
        <v>89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spans="2:42" ht="16">
      <c r="D16" s="26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0.64118619258459297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3.0058175154787599E-2</v>
      </c>
      <c r="P16" s="8">
        <f t="shared" si="6"/>
        <v>20.2886954931605</v>
      </c>
      <c r="Q16" s="8">
        <f t="shared" si="7"/>
        <v>0.109915518142549</v>
      </c>
      <c r="R16" s="8">
        <f t="shared" si="8"/>
        <v>1.9317428290136801E-2</v>
      </c>
      <c r="W16" s="39">
        <v>0.64118619258459297</v>
      </c>
      <c r="X16" s="39">
        <v>0.103449060183585</v>
      </c>
      <c r="Y16" s="39">
        <v>0.115296256803456</v>
      </c>
      <c r="Z16" s="39">
        <v>3.0058175154787599E-2</v>
      </c>
      <c r="AA16" s="39">
        <v>20.2886954931605</v>
      </c>
      <c r="AB16" s="39">
        <v>0.109915518142549</v>
      </c>
      <c r="AC16" s="39">
        <v>1.9317428290136801E-2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26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10.893101461241899</v>
      </c>
      <c r="N17" s="8">
        <f t="shared" si="4"/>
        <v>2.95705171202304</v>
      </c>
      <c r="O17" s="8">
        <f t="shared" si="5"/>
        <v>3.3795993912886999</v>
      </c>
      <c r="P17" s="8">
        <f t="shared" si="6"/>
        <v>47.403876097912203</v>
      </c>
      <c r="Q17" s="8">
        <f t="shared" si="7"/>
        <v>40.759295644348398</v>
      </c>
      <c r="R17" s="8">
        <f t="shared" si="8"/>
        <v>9.8031119002879805</v>
      </c>
      <c r="W17" s="39">
        <v>19.6278420554356</v>
      </c>
      <c r="X17" s="39">
        <v>10.893101461241899</v>
      </c>
      <c r="Y17" s="39">
        <v>2.95705171202304</v>
      </c>
      <c r="Z17" s="39">
        <v>3.3795993912886999</v>
      </c>
      <c r="AA17" s="39">
        <v>47.403876097912203</v>
      </c>
      <c r="AB17" s="39">
        <v>40.759295644348398</v>
      </c>
      <c r="AC17" s="39">
        <v>9.8031119002879805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 hidden="1">
      <c r="D18" s="26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18.355750457677701</v>
      </c>
      <c r="M18" s="8">
        <f t="shared" si="3"/>
        <v>40.475648521618901</v>
      </c>
      <c r="N18" s="8">
        <f t="shared" si="4"/>
        <v>1.12363041550962</v>
      </c>
      <c r="O18" s="8">
        <f t="shared" si="5"/>
        <v>0.82176283040214004</v>
      </c>
      <c r="P18" s="8">
        <f t="shared" si="6"/>
        <v>11.313380643834201</v>
      </c>
      <c r="Q18" s="8">
        <f t="shared" si="7"/>
        <v>13.4671333024787</v>
      </c>
      <c r="R18" s="8">
        <f t="shared" si="8"/>
        <v>8.4582052770749705</v>
      </c>
      <c r="W18" s="39">
        <v>6.4245126601871796</v>
      </c>
      <c r="X18" s="39">
        <v>14.1664769825666</v>
      </c>
      <c r="Y18" s="39">
        <v>0.39327064542836598</v>
      </c>
      <c r="Z18" s="39">
        <v>0.28761699064074903</v>
      </c>
      <c r="AA18" s="39">
        <v>3.95968322534197</v>
      </c>
      <c r="AB18" s="39">
        <v>4.7134966558675302</v>
      </c>
      <c r="AC18" s="39">
        <v>2.9603718469762401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 hidden="1">
      <c r="D19" s="26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97.898715471183394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57.706230135273401</v>
      </c>
      <c r="W19" s="39">
        <v>58.3736385529158</v>
      </c>
      <c r="X19" s="10">
        <v>0</v>
      </c>
      <c r="Y19" s="39">
        <v>37.201511879049697</v>
      </c>
      <c r="Z19" s="10">
        <v>0</v>
      </c>
      <c r="AA19" s="10">
        <v>0</v>
      </c>
      <c r="AB19" s="10">
        <v>0</v>
      </c>
      <c r="AC19" s="39">
        <v>21.928367451403901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spans="4:42" ht="16" hidden="1">
      <c r="D20" s="26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418.64176457883201</v>
      </c>
      <c r="M20" s="8">
        <f t="shared" si="3"/>
        <v>17.040407611951</v>
      </c>
      <c r="N20" s="8">
        <f t="shared" si="4"/>
        <v>99.837529607631495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0.95759540136789001</v>
      </c>
      <c r="R20" s="8">
        <f t="shared" si="8"/>
        <v>30.626064803815801</v>
      </c>
      <c r="W20" s="39">
        <v>167.45670583153299</v>
      </c>
      <c r="X20" s="39">
        <v>6.8161630447804198</v>
      </c>
      <c r="Y20" s="39">
        <v>39.9350118430526</v>
      </c>
      <c r="Z20" s="39">
        <v>0.166660195356371</v>
      </c>
      <c r="AA20" s="39">
        <v>40.986642872570201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 hidden="1">
      <c r="D21" s="26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0.18788696904247701</v>
      </c>
      <c r="M21" s="8">
        <f t="shared" si="3"/>
        <v>2.2388493514518801</v>
      </c>
      <c r="N21" s="8">
        <f t="shared" si="4"/>
        <v>1.22349892008639E-2</v>
      </c>
      <c r="O21" s="8">
        <f t="shared" si="5"/>
        <v>0.202474522678186</v>
      </c>
      <c r="P21" s="8">
        <f t="shared" si="6"/>
        <v>1.1202267818574501</v>
      </c>
      <c r="Q21" s="8">
        <f t="shared" si="7"/>
        <v>6.6770216006719298</v>
      </c>
      <c r="R21" s="8">
        <f t="shared" si="8"/>
        <v>8.9928765433165303</v>
      </c>
      <c r="W21" s="39">
        <v>5.6366090712742997E-2</v>
      </c>
      <c r="X21" s="39">
        <v>0.67165480543556499</v>
      </c>
      <c r="Y21" s="39">
        <v>3.6704967602591799E-3</v>
      </c>
      <c r="Z21" s="39">
        <v>6.0742356803455702E-2</v>
      </c>
      <c r="AA21" s="39">
        <v>0.336068034557235</v>
      </c>
      <c r="AB21" s="39">
        <v>2.0031064802015801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26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7.9827324337764303</v>
      </c>
      <c r="M22" s="8">
        <f t="shared" si="3"/>
        <v>239.562161926551</v>
      </c>
      <c r="N22" s="8">
        <f t="shared" si="4"/>
        <v>9.2574179525431806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744.39101185307197</v>
      </c>
      <c r="R22" s="8">
        <f t="shared" si="8"/>
        <v>164.21416239191501</v>
      </c>
      <c r="W22" s="39">
        <v>7.7432504607631403</v>
      </c>
      <c r="X22" s="39">
        <v>232.37529706875401</v>
      </c>
      <c r="Y22" s="39">
        <v>8.9796954139668799</v>
      </c>
      <c r="Z22" s="39">
        <v>103.888431785457</v>
      </c>
      <c r="AA22" s="39">
        <v>126.82771580273599</v>
      </c>
      <c r="AB22" s="39">
        <v>722.05928149748001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 hidden="1">
      <c r="D23" s="26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19.706973291576901</v>
      </c>
      <c r="Q23" s="8">
        <f t="shared" si="7"/>
        <v>0</v>
      </c>
      <c r="R23" s="36">
        <v>1.4304864130669701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16.606351663066999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spans="4:42" ht="16">
      <c r="D24" s="26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1.4610590586753101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3.7257599208063402E-2</v>
      </c>
      <c r="P24" s="8">
        <f t="shared" si="6"/>
        <v>20.612150619150501</v>
      </c>
      <c r="Q24" s="8">
        <f t="shared" si="7"/>
        <v>0.120714654211663</v>
      </c>
      <c r="R24" s="8">
        <f t="shared" si="8"/>
        <v>1.9317428290136801E-2</v>
      </c>
      <c r="W24" s="39">
        <v>1.4610590586753101</v>
      </c>
      <c r="X24" s="39">
        <v>0.115081441227502</v>
      </c>
      <c r="Y24" s="39">
        <v>0.127175306479482</v>
      </c>
      <c r="Z24" s="39">
        <v>3.7257599208063402E-2</v>
      </c>
      <c r="AA24" s="39">
        <v>20.612150619150501</v>
      </c>
      <c r="AB24" s="39">
        <v>0.120714654211663</v>
      </c>
      <c r="AC24" s="39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26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24.480253862491001</v>
      </c>
      <c r="M25" s="8">
        <f t="shared" si="3"/>
        <v>7.2969891502267803</v>
      </c>
      <c r="N25" s="8">
        <f t="shared" si="4"/>
        <v>3.1331483246940199</v>
      </c>
      <c r="O25" s="8">
        <f t="shared" si="5"/>
        <v>3.41609802663787</v>
      </c>
      <c r="P25" s="8">
        <f t="shared" si="6"/>
        <v>44.706894204463602</v>
      </c>
      <c r="Q25" s="8">
        <f t="shared" si="7"/>
        <v>37.159583621310297</v>
      </c>
      <c r="R25" s="8">
        <f t="shared" si="8"/>
        <v>9.3827374870410392</v>
      </c>
      <c r="W25" s="39">
        <v>24.480253862491001</v>
      </c>
      <c r="X25" s="39">
        <v>7.2969891502267803</v>
      </c>
      <c r="Y25" s="39">
        <v>3.1331483246940199</v>
      </c>
      <c r="Z25" s="39">
        <v>3.41609802663787</v>
      </c>
      <c r="AA25" s="39">
        <v>44.706894204463602</v>
      </c>
      <c r="AB25" s="39">
        <v>37.159583621310297</v>
      </c>
      <c r="AC25" s="39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 hidden="1">
      <c r="D26" s="26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18.446734125270002</v>
      </c>
      <c r="M26" s="8">
        <f t="shared" si="3"/>
        <v>41.766371552833398</v>
      </c>
      <c r="N26" s="8">
        <f t="shared" si="4"/>
        <v>1.1299186207960501</v>
      </c>
      <c r="O26" s="8">
        <f t="shared" si="5"/>
        <v>0.83200658233055702</v>
      </c>
      <c r="P26" s="8">
        <f t="shared" si="6"/>
        <v>12.289220662347001</v>
      </c>
      <c r="Q26" s="8">
        <f t="shared" si="7"/>
        <v>13.382939308855301</v>
      </c>
      <c r="R26" s="8">
        <f t="shared" si="8"/>
        <v>9.4636666580479094</v>
      </c>
      <c r="W26" s="39">
        <v>6.4563569438444901</v>
      </c>
      <c r="X26" s="39">
        <v>14.6182300434917</v>
      </c>
      <c r="Y26" s="39">
        <v>0.39547151727861801</v>
      </c>
      <c r="Z26" s="39">
        <v>0.29120230381569501</v>
      </c>
      <c r="AA26" s="39">
        <v>4.3012272318214499</v>
      </c>
      <c r="AB26" s="39">
        <v>4.68402875809935</v>
      </c>
      <c r="AC26" s="39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 hidden="1">
      <c r="D27" s="26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134.81436796635199</v>
      </c>
      <c r="M27" s="8">
        <f t="shared" si="3"/>
        <v>0</v>
      </c>
      <c r="N27" s="8">
        <f t="shared" si="4"/>
        <v>74.641394443181298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51.513641828653697</v>
      </c>
      <c r="W27" s="39">
        <v>51.229459827213802</v>
      </c>
      <c r="X27" s="10">
        <v>0</v>
      </c>
      <c r="Y27" s="39">
        <v>28.363729888408901</v>
      </c>
      <c r="Z27" s="10">
        <v>0</v>
      </c>
      <c r="AA27" s="10">
        <v>0</v>
      </c>
      <c r="AB27" s="10">
        <v>0</v>
      </c>
      <c r="AC27" s="39">
        <v>19.575183894888401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spans="4:42" ht="16" hidden="1">
      <c r="D28" s="26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481.51730273577999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97.566181695464195</v>
      </c>
      <c r="Q28" s="8">
        <f t="shared" si="7"/>
        <v>2.6878971544276502</v>
      </c>
      <c r="R28" s="8">
        <f t="shared" si="8"/>
        <v>29.47768387464</v>
      </c>
      <c r="W28" s="39">
        <v>192.60692109431201</v>
      </c>
      <c r="X28" s="39">
        <v>6.4477206148308097</v>
      </c>
      <c r="Y28" s="39">
        <v>40.485714398848103</v>
      </c>
      <c r="Z28" s="39">
        <v>0.63494026205903498</v>
      </c>
      <c r="AA28" s="39">
        <v>39.026472678185698</v>
      </c>
      <c r="AB28" s="39">
        <v>1.0751588617710599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 hidden="1">
      <c r="D29" s="26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0.18788696904247701</v>
      </c>
      <c r="M29" s="8">
        <f t="shared" si="3"/>
        <v>2.5442561047516201</v>
      </c>
      <c r="N29" s="8">
        <f t="shared" si="4"/>
        <v>1.22349892008639E-2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2.7177436951043901</v>
      </c>
      <c r="W29" s="39">
        <v>5.6366090712742997E-2</v>
      </c>
      <c r="X29" s="39">
        <v>0.76327683142548597</v>
      </c>
      <c r="Y29" s="39">
        <v>3.6704967602591799E-3</v>
      </c>
      <c r="Z29" s="39">
        <v>5.8825701943844497E-2</v>
      </c>
      <c r="AA29" s="39">
        <v>0.30623736501079901</v>
      </c>
      <c r="AB29" s="39">
        <v>2.0759439949603999</v>
      </c>
      <c r="AC29" s="39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26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8.3538367660483992</v>
      </c>
      <c r="M30" s="8">
        <f t="shared" si="3"/>
        <v>221.190646442223</v>
      </c>
      <c r="N30" s="8">
        <f t="shared" si="4"/>
        <v>14.337331930558999</v>
      </c>
      <c r="O30" s="8">
        <f t="shared" si="5"/>
        <v>136.36570365092501</v>
      </c>
      <c r="P30" s="8">
        <f t="shared" si="6"/>
        <v>145.03309586367101</v>
      </c>
      <c r="Q30" s="8">
        <f t="shared" si="7"/>
        <v>726.41931004282605</v>
      </c>
      <c r="R30" s="8">
        <f t="shared" si="8"/>
        <v>178.69122124164099</v>
      </c>
      <c r="W30" s="39">
        <v>8.1032216630669502</v>
      </c>
      <c r="X30" s="39">
        <v>214.55492704895599</v>
      </c>
      <c r="Y30" s="39">
        <v>13.9072119726422</v>
      </c>
      <c r="Z30" s="39">
        <v>132.27473254139699</v>
      </c>
      <c r="AA30" s="39">
        <v>140.682102987761</v>
      </c>
      <c r="AB30" s="39">
        <v>704.626730741541</v>
      </c>
      <c r="AC30" s="39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 hidden="1">
      <c r="D31" s="26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3.4670209578834199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280.81625025198002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spans="4:42" ht="16">
      <c r="D32" s="26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6.5895378473722097</v>
      </c>
      <c r="M32" s="8">
        <f t="shared" si="3"/>
        <v>0.119514398228942</v>
      </c>
      <c r="N32" s="8">
        <f t="shared" si="4"/>
        <v>0.22328761749459999</v>
      </c>
      <c r="O32" s="8">
        <f t="shared" si="5"/>
        <v>5.5256159323254103E-2</v>
      </c>
      <c r="P32" s="8">
        <f t="shared" si="6"/>
        <v>21.567464823614099</v>
      </c>
      <c r="Q32" s="8">
        <f t="shared" si="7"/>
        <v>0.10631580611951</v>
      </c>
      <c r="R32" s="8">
        <f t="shared" si="8"/>
        <v>1.9317428290136801E-2</v>
      </c>
      <c r="W32" s="39">
        <v>6.5895378473722097</v>
      </c>
      <c r="X32" s="39">
        <v>0.119514398228942</v>
      </c>
      <c r="Y32" s="39">
        <v>0.22328761749459999</v>
      </c>
      <c r="Z32" s="39">
        <v>5.5256159323254103E-2</v>
      </c>
      <c r="AA32" s="39">
        <v>21.567464823614099</v>
      </c>
      <c r="AB32" s="39">
        <v>0.10631580611951</v>
      </c>
      <c r="AC32" s="39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26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36.577619294456397</v>
      </c>
      <c r="M33" s="8">
        <f t="shared" si="3"/>
        <v>7.3195932970950297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64.332595788336903</v>
      </c>
      <c r="Q33" s="8">
        <f t="shared" si="7"/>
        <v>51.558431713462902</v>
      </c>
      <c r="R33" s="8">
        <f t="shared" si="8"/>
        <v>15.3021982717783</v>
      </c>
      <c r="W33" s="39">
        <v>36.577619294456397</v>
      </c>
      <c r="X33" s="39">
        <v>7.3195932970950297</v>
      </c>
      <c r="Y33" s="39">
        <v>5.90261866810655</v>
      </c>
      <c r="Z33" s="39">
        <v>1.93340874334053</v>
      </c>
      <c r="AA33" s="39">
        <v>64.332595788336903</v>
      </c>
      <c r="AB33" s="39">
        <v>51.558431713462902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 hidden="1">
      <c r="D34" s="26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57.024512194425697</v>
      </c>
      <c r="N34" s="8">
        <f t="shared" si="4"/>
        <v>2.5378936573074098</v>
      </c>
      <c r="O34" s="8">
        <f t="shared" si="5"/>
        <v>0.82822174226061995</v>
      </c>
      <c r="P34" s="8">
        <f t="shared" si="6"/>
        <v>11.015981847166501</v>
      </c>
      <c r="Q34" s="8">
        <f t="shared" si="7"/>
        <v>16.145294055332698</v>
      </c>
      <c r="R34" s="8">
        <f t="shared" si="8"/>
        <v>8.8587986176694304</v>
      </c>
      <c r="W34" s="39">
        <v>7.0094309287256999</v>
      </c>
      <c r="X34" s="39">
        <v>19.958579268049</v>
      </c>
      <c r="Y34" s="39">
        <v>0.88826278005759496</v>
      </c>
      <c r="Z34" s="39">
        <v>0.28987760979121702</v>
      </c>
      <c r="AA34" s="39">
        <v>3.8555936465082801</v>
      </c>
      <c r="AB34" s="39">
        <v>5.6508529193664501</v>
      </c>
      <c r="AC34" s="39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 hidden="1">
      <c r="D35" s="26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67.455497385472398</v>
      </c>
      <c r="M35" s="8">
        <f t="shared" si="3"/>
        <v>0</v>
      </c>
      <c r="N35" s="8">
        <f t="shared" si="4"/>
        <v>63.644347618506302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54.277967166837101</v>
      </c>
      <c r="W35" s="39">
        <v>25.633089006479501</v>
      </c>
      <c r="X35" s="10">
        <v>0</v>
      </c>
      <c r="Y35" s="39">
        <v>24.184852095032401</v>
      </c>
      <c r="Z35" s="10">
        <v>0</v>
      </c>
      <c r="AA35" s="10">
        <v>0</v>
      </c>
      <c r="AB35" s="10">
        <v>0</v>
      </c>
      <c r="AC35" s="39">
        <v>20.625627523398101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spans="4:42" ht="16" hidden="1">
      <c r="D36" s="26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543.70113201943798</v>
      </c>
      <c r="M36" s="8">
        <f t="shared" si="3"/>
        <v>17.686412867080598</v>
      </c>
      <c r="N36" s="8">
        <f t="shared" si="4"/>
        <v>106.47930579553601</v>
      </c>
      <c r="O36" s="8">
        <f t="shared" si="5"/>
        <v>1.5887176655867501</v>
      </c>
      <c r="P36" s="8">
        <f t="shared" si="6"/>
        <v>101.83238597912199</v>
      </c>
      <c r="Q36" s="8">
        <f t="shared" si="7"/>
        <v>2.3633634332253401</v>
      </c>
      <c r="R36" s="8">
        <f t="shared" si="8"/>
        <v>29.608890167746502</v>
      </c>
      <c r="W36" s="39">
        <v>217.48045280777501</v>
      </c>
      <c r="X36" s="39">
        <v>7.0745651468322501</v>
      </c>
      <c r="Y36" s="39">
        <v>42.591722318214501</v>
      </c>
      <c r="Z36" s="39">
        <v>0.63548706623470097</v>
      </c>
      <c r="AA36" s="39">
        <v>40.732954391648697</v>
      </c>
      <c r="AB36" s="39">
        <v>0.94534537329013701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 hidden="1">
      <c r="D37" s="26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0.18788696904247701</v>
      </c>
      <c r="M37" s="8">
        <f t="shared" si="3"/>
        <v>2.781135312455</v>
      </c>
      <c r="N37" s="8">
        <f t="shared" si="4"/>
        <v>1.22349892008639E-2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5.6366090712742997E-2</v>
      </c>
      <c r="X37" s="39">
        <v>0.83434059373650105</v>
      </c>
      <c r="Y37" s="39">
        <v>3.6704967602591799E-3</v>
      </c>
      <c r="Z37" s="39">
        <v>5.8825701943844497E-2</v>
      </c>
      <c r="AA37" s="39">
        <v>0.30623736501079901</v>
      </c>
      <c r="AB37" s="39">
        <v>2.13802968610511</v>
      </c>
      <c r="AC37" s="39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26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6.1271806944104199</v>
      </c>
      <c r="M38" s="8">
        <f t="shared" si="3"/>
        <v>223.79559092538599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134.44233643576601</v>
      </c>
      <c r="Q38" s="8">
        <f t="shared" si="7"/>
        <v>726.148560115191</v>
      </c>
      <c r="R38" s="8">
        <f t="shared" si="8"/>
        <v>178.176913050255</v>
      </c>
      <c r="W38" s="39">
        <v>5.9433652735781104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704.36410331173499</v>
      </c>
      <c r="AC38" s="39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 hidden="1">
      <c r="D39" s="26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3.6685644083872702</v>
      </c>
      <c r="W39" s="10">
        <v>0</v>
      </c>
      <c r="X39" s="10">
        <v>0</v>
      </c>
      <c r="Y39" s="10">
        <v>0</v>
      </c>
      <c r="Z39" s="10">
        <v>0</v>
      </c>
      <c r="AA39" s="10">
        <v>278.19638124549999</v>
      </c>
      <c r="AB39" s="10">
        <v>0</v>
      </c>
      <c r="AC39" s="39">
        <v>18.066180158387301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spans="4:42" ht="16">
      <c r="D40" s="26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8.4083342368610499</v>
      </c>
      <c r="M40" s="8">
        <f t="shared" si="3"/>
        <v>0.174343323556515</v>
      </c>
      <c r="N40" s="8">
        <f t="shared" si="4"/>
        <v>0.53646256335493203</v>
      </c>
      <c r="O40" s="8">
        <f t="shared" si="5"/>
        <v>6.2455583369330499E-2</v>
      </c>
      <c r="P40" s="8">
        <f t="shared" si="6"/>
        <v>29.0888871562275</v>
      </c>
      <c r="Q40" s="8">
        <f t="shared" si="7"/>
        <v>0.10631580611951</v>
      </c>
      <c r="R40" s="8">
        <f t="shared" si="8"/>
        <v>1.9317428290136801E-2</v>
      </c>
      <c r="W40" s="39">
        <v>8.4083342368610499</v>
      </c>
      <c r="X40" s="39">
        <v>0.174343323556515</v>
      </c>
      <c r="Y40" s="39">
        <v>0.53646256335493203</v>
      </c>
      <c r="Z40" s="39">
        <v>6.2455583369330499E-2</v>
      </c>
      <c r="AA40" s="39">
        <v>29.0888871562275</v>
      </c>
      <c r="AB40" s="39">
        <v>0.10631580611951</v>
      </c>
      <c r="AC40" s="39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26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48.134285601151902</v>
      </c>
      <c r="M41" s="8">
        <f t="shared" si="3"/>
        <v>7.3195932970950297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64.994933297336203</v>
      </c>
      <c r="Q41" s="8">
        <f t="shared" si="7"/>
        <v>51.558431713462902</v>
      </c>
      <c r="R41" s="8">
        <f t="shared" si="8"/>
        <v>16.011219074513999</v>
      </c>
      <c r="W41" s="39">
        <v>48.134285601151902</v>
      </c>
      <c r="X41" s="39">
        <v>7.3195932970950297</v>
      </c>
      <c r="Y41" s="39">
        <v>5.90261866810655</v>
      </c>
      <c r="Z41" s="39">
        <v>1.9353571162707</v>
      </c>
      <c r="AA41" s="39">
        <v>64.994933297336203</v>
      </c>
      <c r="AB41" s="39">
        <v>51.558431713462902</v>
      </c>
      <c r="AC41" s="39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 hidden="1">
      <c r="D42" s="26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18.555748914943901</v>
      </c>
      <c r="M42" s="8">
        <f t="shared" si="3"/>
        <v>44.566067533467098</v>
      </c>
      <c r="N42" s="8">
        <f t="shared" si="4"/>
        <v>2.8269257410264301</v>
      </c>
      <c r="O42" s="8">
        <f t="shared" si="5"/>
        <v>0.80887928211457405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7.8217966575131097</v>
      </c>
      <c r="W42" s="39">
        <v>6.4945121202303797</v>
      </c>
      <c r="X42" s="39">
        <v>15.598123636713501</v>
      </c>
      <c r="Y42" s="39">
        <v>0.98942400935925101</v>
      </c>
      <c r="Z42" s="39">
        <v>0.28310774874010097</v>
      </c>
      <c r="AA42" s="39">
        <v>5.3187855543556504</v>
      </c>
      <c r="AB42" s="39">
        <v>5.6242122966162702</v>
      </c>
      <c r="AC42" s="39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 hidden="1">
      <c r="D43" s="26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57.376821643742097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49.762329307339698</v>
      </c>
      <c r="W43" s="10">
        <v>0</v>
      </c>
      <c r="X43" s="10">
        <v>0</v>
      </c>
      <c r="Y43" s="39">
        <v>21.803192224621998</v>
      </c>
      <c r="Z43" s="10">
        <v>0</v>
      </c>
      <c r="AA43" s="10">
        <v>0</v>
      </c>
      <c r="AB43" s="10">
        <v>0</v>
      </c>
      <c r="AC43" s="39">
        <v>18.909685136789101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spans="4:42" ht="16" hidden="1">
      <c r="D44" s="26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614.30817890568699</v>
      </c>
      <c r="M44" s="8">
        <f t="shared" si="3"/>
        <v>18.8830492233621</v>
      </c>
      <c r="N44" s="8">
        <f t="shared" si="4"/>
        <v>98.561431695464194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4.4076190712742997</v>
      </c>
      <c r="R44" s="8">
        <f t="shared" si="8"/>
        <v>32.897241703563701</v>
      </c>
      <c r="W44" s="39">
        <v>245.72327156227499</v>
      </c>
      <c r="X44" s="39">
        <v>7.55321968934485</v>
      </c>
      <c r="Y44" s="39">
        <v>39.424572678185697</v>
      </c>
      <c r="Z44" s="39">
        <v>0.57222862706983402</v>
      </c>
      <c r="AA44" s="39">
        <v>43.6141509719222</v>
      </c>
      <c r="AB44" s="39">
        <v>1.7630476285097201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 hidden="1">
      <c r="D45" s="26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0.16909827213822901</v>
      </c>
      <c r="M45" s="8">
        <f t="shared" si="3"/>
        <v>2.97191751367891</v>
      </c>
      <c r="N45" s="8">
        <f t="shared" si="4"/>
        <v>1.1011490280777501E-2</v>
      </c>
      <c r="O45" s="8">
        <f t="shared" si="5"/>
        <v>0.176477105831533</v>
      </c>
      <c r="P45" s="8">
        <f t="shared" si="6"/>
        <v>0.91871209503239704</v>
      </c>
      <c r="Q45" s="8">
        <f t="shared" si="7"/>
        <v>6.9265478005759702</v>
      </c>
      <c r="R45" s="8">
        <f t="shared" si="8"/>
        <v>2.6126697919366499</v>
      </c>
      <c r="W45" s="39">
        <v>5.0729481641468697E-2</v>
      </c>
      <c r="X45" s="39">
        <v>0.891575254103672</v>
      </c>
      <c r="Y45" s="39">
        <v>3.3034470842332598E-3</v>
      </c>
      <c r="Z45" s="39">
        <v>5.2943131749459998E-2</v>
      </c>
      <c r="AA45" s="39">
        <v>0.27561362850971899</v>
      </c>
      <c r="AB45" s="39">
        <v>2.0779643401727901</v>
      </c>
      <c r="AC45" s="39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26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6.1272107724165599</v>
      </c>
      <c r="M46" s="8">
        <f t="shared" si="3"/>
        <v>223.17206464748801</v>
      </c>
      <c r="N46" s="8">
        <f t="shared" si="4"/>
        <v>11.2650902080411</v>
      </c>
      <c r="O46" s="8">
        <f t="shared" si="5"/>
        <v>112.25155136455101</v>
      </c>
      <c r="P46" s="8">
        <f t="shared" si="6"/>
        <v>136.73338139134401</v>
      </c>
      <c r="Q46" s="8">
        <f t="shared" si="7"/>
        <v>739.78074933386802</v>
      </c>
      <c r="R46" s="8">
        <f t="shared" si="8"/>
        <v>179.468492571604</v>
      </c>
      <c r="W46" s="39">
        <v>5.9433944492440602</v>
      </c>
      <c r="X46" s="39">
        <v>216.47690270806299</v>
      </c>
      <c r="Y46" s="39">
        <v>10.9271375017999</v>
      </c>
      <c r="Z46" s="39">
        <v>108.88400482361401</v>
      </c>
      <c r="AA46" s="39">
        <v>132.631379949604</v>
      </c>
      <c r="AB46" s="39">
        <v>717.58732685385201</v>
      </c>
      <c r="AC46" s="39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 hidden="1">
      <c r="D47" s="26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33.441569583872798</v>
      </c>
      <c r="Q47" s="8">
        <f t="shared" si="7"/>
        <v>0</v>
      </c>
      <c r="R47" s="36">
        <v>4.7473821965443301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288.66140158387299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spans="4:42" ht="16">
      <c r="D48" s="26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8.4083342368610499</v>
      </c>
      <c r="M48" s="8">
        <f t="shared" si="3"/>
        <v>0.87659580167026596</v>
      </c>
      <c r="N48" s="8">
        <f t="shared" si="4"/>
        <v>0.53646256335493203</v>
      </c>
      <c r="O48" s="8">
        <f t="shared" si="5"/>
        <v>6.2455583369330499E-2</v>
      </c>
      <c r="P48" s="8">
        <f t="shared" si="6"/>
        <v>29.4108854391649</v>
      </c>
      <c r="Q48" s="8">
        <f t="shared" si="7"/>
        <v>0.10631580611951</v>
      </c>
      <c r="R48" s="8">
        <f t="shared" si="8"/>
        <v>1.9317428290136801E-2</v>
      </c>
      <c r="W48" s="39">
        <v>8.4083342368610499</v>
      </c>
      <c r="X48" s="39">
        <v>0.87659580167026596</v>
      </c>
      <c r="Y48" s="39">
        <v>0.53646256335493203</v>
      </c>
      <c r="Z48" s="39">
        <v>6.2455583369330499E-2</v>
      </c>
      <c r="AA48" s="39">
        <v>29.4108854391649</v>
      </c>
      <c r="AB48" s="39">
        <v>0.10631580611951</v>
      </c>
      <c r="AC48" s="39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26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48.134285601151902</v>
      </c>
      <c r="M49" s="8">
        <f t="shared" si="3"/>
        <v>7.2835681521706297</v>
      </c>
      <c r="N49" s="8">
        <f t="shared" si="4"/>
        <v>20.176675345572399</v>
      </c>
      <c r="O49" s="8">
        <f t="shared" si="5"/>
        <v>1.94424550071994</v>
      </c>
      <c r="P49" s="8">
        <f t="shared" si="6"/>
        <v>66.811832901367893</v>
      </c>
      <c r="Q49" s="8">
        <f t="shared" si="7"/>
        <v>53.922104139668797</v>
      </c>
      <c r="R49" s="8">
        <f t="shared" si="8"/>
        <v>16.035307400647898</v>
      </c>
      <c r="W49" s="39">
        <v>48.134285601151902</v>
      </c>
      <c r="X49" s="39">
        <v>7.2835681521706297</v>
      </c>
      <c r="Y49" s="39">
        <v>20.176675345572399</v>
      </c>
      <c r="Z49" s="39">
        <v>1.94424550071994</v>
      </c>
      <c r="AA49" s="39">
        <v>66.811832901367893</v>
      </c>
      <c r="AB49" s="39">
        <v>53.922104139668797</v>
      </c>
      <c r="AC49" s="39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 hidden="1">
      <c r="D50" s="26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18.665211405944699</v>
      </c>
      <c r="M50" s="8">
        <f t="shared" si="3"/>
        <v>38.826759588768901</v>
      </c>
      <c r="N50" s="8">
        <f t="shared" si="4"/>
        <v>2.09366947649902</v>
      </c>
      <c r="O50" s="8">
        <f t="shared" si="5"/>
        <v>0.64116877548081996</v>
      </c>
      <c r="P50" s="8">
        <f t="shared" si="6"/>
        <v>19.771069577291001</v>
      </c>
      <c r="Q50" s="8">
        <f t="shared" si="7"/>
        <v>16.361196935102299</v>
      </c>
      <c r="R50" s="8">
        <f t="shared" si="8"/>
        <v>8.6290469320477108</v>
      </c>
      <c r="W50" s="39">
        <v>6.5328239920806297</v>
      </c>
      <c r="X50" s="39">
        <v>13.589365856069101</v>
      </c>
      <c r="Y50" s="39">
        <v>0.73278431677465805</v>
      </c>
      <c r="Z50" s="39">
        <v>0.224409071418287</v>
      </c>
      <c r="AA50" s="39">
        <v>6.9198743520518402</v>
      </c>
      <c r="AB50" s="39">
        <v>5.7264189272858204</v>
      </c>
      <c r="AC50" s="39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 hidden="1">
      <c r="D51" s="26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34.632886211208401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16.301486439884801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spans="4:42" ht="16" hidden="1">
      <c r="D52" s="26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638.60537203023796</v>
      </c>
      <c r="M52" s="8">
        <f t="shared" si="3"/>
        <v>31.7055542107632</v>
      </c>
      <c r="N52" s="8">
        <f t="shared" si="4"/>
        <v>96.772845212383004</v>
      </c>
      <c r="O52" s="8">
        <f t="shared" si="5"/>
        <v>1.5913871112311</v>
      </c>
      <c r="P52" s="8">
        <f t="shared" si="6"/>
        <v>85.898517107631505</v>
      </c>
      <c r="Q52" s="8">
        <f t="shared" si="7"/>
        <v>4.08798826673865E-2</v>
      </c>
      <c r="R52" s="8">
        <f t="shared" si="8"/>
        <v>28.0064525827935</v>
      </c>
      <c r="W52" s="39">
        <v>255.44214881209501</v>
      </c>
      <c r="X52" s="39">
        <v>12.682221684305301</v>
      </c>
      <c r="Y52" s="39">
        <v>38.709138084953203</v>
      </c>
      <c r="Z52" s="39">
        <v>0.63655484449244104</v>
      </c>
      <c r="AA52" s="39">
        <v>34.359406843052597</v>
      </c>
      <c r="AB52" s="39">
        <v>1.6351953066954601E-2</v>
      </c>
      <c r="AC52" s="39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 hidden="1">
      <c r="D53" s="26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0.18788696904247701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0.97916702663787003</v>
      </c>
      <c r="Q53" s="8">
        <f t="shared" si="7"/>
        <v>6.6766970170386299</v>
      </c>
      <c r="R53" s="8">
        <f t="shared" si="8"/>
        <v>2.7838592079433599</v>
      </c>
      <c r="W53" s="39">
        <v>5.6366090712742997E-2</v>
      </c>
      <c r="X53" s="39">
        <v>0.62708980561555105</v>
      </c>
      <c r="Y53" s="10">
        <v>0</v>
      </c>
      <c r="Z53" s="39">
        <v>5.8825701943844497E-2</v>
      </c>
      <c r="AA53" s="39">
        <v>0.29375010799136098</v>
      </c>
      <c r="AB53" s="39">
        <v>2.0030091051115901</v>
      </c>
      <c r="AC53" s="39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26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6.1272107724165599</v>
      </c>
      <c r="M54" s="8">
        <f t="shared" si="3"/>
        <v>236.35594320173999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180.70020756087899</v>
      </c>
      <c r="W54" s="39">
        <v>5.9433944492440602</v>
      </c>
      <c r="X54" s="39">
        <v>229.26526490568801</v>
      </c>
      <c r="Y54" s="39">
        <v>14.5397207703384</v>
      </c>
      <c r="Z54" s="39">
        <v>109.441060799136</v>
      </c>
      <c r="AA54" s="39">
        <v>128.481250899928</v>
      </c>
      <c r="AB54" s="39">
        <v>783.17535565154799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 hidden="1">
      <c r="D55" s="26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15.908915948164401</v>
      </c>
      <c r="Q55" s="8">
        <f t="shared" si="7"/>
        <v>0</v>
      </c>
      <c r="R55" s="36">
        <v>4.1177882028437702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264.04124794816403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spans="4:42" ht="16">
      <c r="D56" s="26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8.7120642044636405</v>
      </c>
      <c r="M56" s="8">
        <f t="shared" si="3"/>
        <v>2.7944653077141801</v>
      </c>
      <c r="N56" s="8">
        <f t="shared" si="4"/>
        <v>0.53646256335493203</v>
      </c>
      <c r="O56" s="8">
        <f t="shared" si="5"/>
        <v>6.2455583369330499E-2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0.19163846430165599</v>
      </c>
      <c r="W56" s="39">
        <v>8.7120642044636405</v>
      </c>
      <c r="X56" s="39">
        <v>2.7944653077141801</v>
      </c>
      <c r="Y56" s="39">
        <v>0.53646256335493203</v>
      </c>
      <c r="Z56" s="39">
        <v>6.2455583369330499E-2</v>
      </c>
      <c r="AA56" s="39">
        <v>29.7328837257019</v>
      </c>
      <c r="AB56" s="39">
        <v>0.10631580611951</v>
      </c>
      <c r="AC56" s="39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26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48.134285601151902</v>
      </c>
      <c r="M57" s="8">
        <f t="shared" si="3"/>
        <v>8.4943183641828703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64.206473650107995</v>
      </c>
      <c r="Q57" s="8">
        <f t="shared" si="7"/>
        <v>53.922104139668797</v>
      </c>
      <c r="R57" s="8">
        <f t="shared" si="8"/>
        <v>18.011653152987801</v>
      </c>
      <c r="W57" s="39">
        <v>48.134285601151902</v>
      </c>
      <c r="X57" s="39">
        <v>8.4943183641828703</v>
      </c>
      <c r="Y57" s="39">
        <v>22.1797403347732</v>
      </c>
      <c r="Z57" s="39">
        <v>2.57354938084953</v>
      </c>
      <c r="AA57" s="39">
        <v>64.206473650107995</v>
      </c>
      <c r="AB57" s="39">
        <v>53.922104139668797</v>
      </c>
      <c r="AC57" s="39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 hidden="1">
      <c r="D58" s="26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12.796014213720101</v>
      </c>
      <c r="M58" s="8">
        <f t="shared" si="3"/>
        <v>38.926525256505101</v>
      </c>
      <c r="N58" s="8">
        <f t="shared" si="4"/>
        <v>1.6192999969145301</v>
      </c>
      <c r="O58" s="8">
        <f t="shared" si="5"/>
        <v>0.79408610387740297</v>
      </c>
      <c r="P58" s="8">
        <f t="shared" si="6"/>
        <v>11.361981291782399</v>
      </c>
      <c r="Q58" s="8">
        <f t="shared" si="7"/>
        <v>13.509841972642199</v>
      </c>
      <c r="R58" s="8">
        <f t="shared" si="8"/>
        <v>6.1634520212897099</v>
      </c>
      <c r="W58" s="39">
        <v>4.4786049748020202</v>
      </c>
      <c r="X58" s="39">
        <v>13.624283839776799</v>
      </c>
      <c r="Y58" s="39">
        <v>0.56675499892008596</v>
      </c>
      <c r="Z58" s="39">
        <v>0.27793013635709102</v>
      </c>
      <c r="AA58" s="39">
        <v>3.97669345212383</v>
      </c>
      <c r="AB58" s="39">
        <v>4.7284446904247703</v>
      </c>
      <c r="AC58" s="39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 hidden="1">
      <c r="D59" s="26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34.632886211208401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42.884573358341797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16.296137876169901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spans="4:42" ht="16" hidden="1">
      <c r="D60" s="26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640.26546265298703</v>
      </c>
      <c r="M60" s="8">
        <f t="shared" si="3"/>
        <v>33.169165718142501</v>
      </c>
      <c r="N60" s="8">
        <f t="shared" si="4"/>
        <v>98.344366360691197</v>
      </c>
      <c r="O60" s="8">
        <f t="shared" si="5"/>
        <v>1.58806034917207</v>
      </c>
      <c r="P60" s="8">
        <f t="shared" si="6"/>
        <v>108.705422786177</v>
      </c>
      <c r="Q60" s="8">
        <f t="shared" si="7"/>
        <v>4.9540083198344201E-2</v>
      </c>
      <c r="R60" s="8">
        <f t="shared" si="8"/>
        <v>26.4221414353852</v>
      </c>
      <c r="W60" s="39">
        <v>256.10618506119499</v>
      </c>
      <c r="X60" s="39">
        <v>13.267666287257001</v>
      </c>
      <c r="Y60" s="39">
        <v>39.337746544276499</v>
      </c>
      <c r="Z60" s="39">
        <v>0.63522413966882696</v>
      </c>
      <c r="AA60" s="39">
        <v>43.4821691144708</v>
      </c>
      <c r="AB60" s="39">
        <v>1.9816033279337699E-2</v>
      </c>
      <c r="AC60" s="39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 hidden="1">
      <c r="D61" s="26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0.18788696904247701</v>
      </c>
      <c r="M61" s="8">
        <f t="shared" si="3"/>
        <v>2.2409955727141799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0.97916702663787003</v>
      </c>
      <c r="Q61" s="8">
        <f t="shared" si="7"/>
        <v>3.85952723782097</v>
      </c>
      <c r="R61" s="8">
        <f t="shared" si="8"/>
        <v>2.8715951862250999</v>
      </c>
      <c r="W61" s="39">
        <v>5.6366090712742997E-2</v>
      </c>
      <c r="X61" s="39">
        <v>0.67229867181425496</v>
      </c>
      <c r="Y61" s="10">
        <v>0</v>
      </c>
      <c r="Z61" s="39">
        <v>5.8825701943844497E-2</v>
      </c>
      <c r="AA61" s="39">
        <v>0.29375010799136098</v>
      </c>
      <c r="AB61" s="39">
        <v>1.1578581713462901</v>
      </c>
      <c r="AC61" s="39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26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6.1272107724165599</v>
      </c>
      <c r="M62" s="8">
        <f t="shared" si="3"/>
        <v>236.67029512554399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135.62619647747701</v>
      </c>
      <c r="Q62" s="8">
        <f t="shared" si="7"/>
        <v>839.00951845501902</v>
      </c>
      <c r="R62" s="8">
        <f t="shared" si="8"/>
        <v>180.451249203239</v>
      </c>
      <c r="W62" s="39">
        <v>5.9433944492440602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813.83923290136795</v>
      </c>
      <c r="AC62" s="39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 hidden="1">
      <c r="D63" s="26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14.847921167746801</v>
      </c>
      <c r="Q63" s="8">
        <f t="shared" si="7"/>
        <v>0</v>
      </c>
      <c r="R63" s="36">
        <v>4.5583361457883198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17.788577645788301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spans="4:42" ht="16">
      <c r="D64" s="26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10.010907253419701</v>
      </c>
      <c r="M64" s="8">
        <f t="shared" si="3"/>
        <v>3.31862918678546</v>
      </c>
      <c r="N64" s="8">
        <f t="shared" si="4"/>
        <v>0.62595206155507599</v>
      </c>
      <c r="O64" s="8">
        <f t="shared" si="5"/>
        <v>0.10003783218142499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0.22483464581353499</v>
      </c>
      <c r="W64" s="39">
        <v>10.010907253419701</v>
      </c>
      <c r="X64" s="39">
        <v>3.31862918678546</v>
      </c>
      <c r="Y64" s="39">
        <v>0.62595206155507599</v>
      </c>
      <c r="Z64" s="39">
        <v>0.10003783218142499</v>
      </c>
      <c r="AA64" s="39">
        <v>30.0548820086393</v>
      </c>
      <c r="AB64" s="39">
        <v>0.190223798164147</v>
      </c>
      <c r="AC64" s="39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26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54.683313570914301</v>
      </c>
      <c r="M65" s="8">
        <f t="shared" si="3"/>
        <v>9.5587735308495301</v>
      </c>
      <c r="N65" s="8">
        <f t="shared" si="4"/>
        <v>25.4366181785457</v>
      </c>
      <c r="O65" s="8">
        <f t="shared" si="5"/>
        <v>2.8335463981281501</v>
      </c>
      <c r="P65" s="8">
        <f t="shared" si="6"/>
        <v>73.040190568754497</v>
      </c>
      <c r="Q65" s="8">
        <f t="shared" si="7"/>
        <v>53.922104139668797</v>
      </c>
      <c r="R65" s="8">
        <f t="shared" si="8"/>
        <v>25.2029221054716</v>
      </c>
      <c r="W65" s="39">
        <v>54.683313570914301</v>
      </c>
      <c r="X65" s="39">
        <v>9.5587735308495301</v>
      </c>
      <c r="Y65" s="39">
        <v>25.4366181785457</v>
      </c>
      <c r="Z65" s="39">
        <v>2.8335463981281501</v>
      </c>
      <c r="AA65" s="39">
        <v>73.040190568754497</v>
      </c>
      <c r="AB65" s="39">
        <v>53.922104139668797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 hidden="1">
      <c r="D66" s="26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11.316538208371901</v>
      </c>
      <c r="M66" s="8">
        <f t="shared" si="3"/>
        <v>38.174442201686901</v>
      </c>
      <c r="N66" s="8">
        <f t="shared" si="4"/>
        <v>1.59322520621207</v>
      </c>
      <c r="O66" s="8">
        <f t="shared" si="5"/>
        <v>0.74161674472899397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5.1965721751517204</v>
      </c>
      <c r="W66" s="39">
        <v>3.9607883729301698</v>
      </c>
      <c r="X66" s="39">
        <v>13.3610547705904</v>
      </c>
      <c r="Y66" s="39">
        <v>0.55762882217422605</v>
      </c>
      <c r="Z66" s="39">
        <v>0.25956586065514797</v>
      </c>
      <c r="AA66" s="39">
        <v>4.2412789740820704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 hidden="1">
      <c r="D67" s="26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27.388484710696801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42.882209844264999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16.295239740820701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spans="4:42" ht="16" hidden="1">
      <c r="D68" s="26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654.94032064434703</v>
      </c>
      <c r="M68" s="8">
        <f t="shared" si="3"/>
        <v>35.294155056695502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137.80635556155499</v>
      </c>
      <c r="Q68" s="8">
        <f t="shared" si="7"/>
        <v>0.15554906749460001</v>
      </c>
      <c r="R68" s="8">
        <f t="shared" si="8"/>
        <v>27.151188651907699</v>
      </c>
      <c r="W68" s="39">
        <v>261.97612825773899</v>
      </c>
      <c r="X68" s="39">
        <v>14.1176620226782</v>
      </c>
      <c r="Y68" s="39">
        <v>42.339686789056898</v>
      </c>
      <c r="Z68" s="39">
        <v>0.64218431101511897</v>
      </c>
      <c r="AA68" s="39">
        <v>55.122542224622002</v>
      </c>
      <c r="AB68" s="39">
        <v>6.2219626997840199E-2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 hidden="1">
      <c r="D69" s="26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0.18788696904247701</v>
      </c>
      <c r="M69" s="8">
        <f t="shared" si="3"/>
        <v>2.5133188672906202</v>
      </c>
      <c r="N69" s="8">
        <f t="shared" si="4"/>
        <v>0</v>
      </c>
      <c r="O69" s="8">
        <f t="shared" si="5"/>
        <v>0.19693627309815201</v>
      </c>
      <c r="P69" s="8">
        <f t="shared" si="6"/>
        <v>0.97916702663787003</v>
      </c>
      <c r="Q69" s="8">
        <f t="shared" si="7"/>
        <v>3.8665778185745001</v>
      </c>
      <c r="R69" s="8">
        <f t="shared" si="8"/>
        <v>2.9666522433405298</v>
      </c>
      <c r="W69" s="39">
        <v>5.6366090712742997E-2</v>
      </c>
      <c r="X69" s="39">
        <v>0.753995660187185</v>
      </c>
      <c r="Y69" s="10">
        <v>0</v>
      </c>
      <c r="Z69" s="39">
        <v>5.9080881929445599E-2</v>
      </c>
      <c r="AA69" s="39">
        <v>0.29375010799136098</v>
      </c>
      <c r="AB69" s="39">
        <v>1.15997334557235</v>
      </c>
      <c r="AC69" s="39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26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6.1272107724165599</v>
      </c>
      <c r="M70" s="8">
        <f t="shared" si="3"/>
        <v>236.82273541968101</v>
      </c>
      <c r="N70" s="8">
        <f t="shared" si="4"/>
        <v>14.7773697015579</v>
      </c>
      <c r="O70" s="8">
        <f t="shared" si="5"/>
        <v>122.91068680278801</v>
      </c>
      <c r="P70" s="8">
        <f t="shared" si="6"/>
        <v>137.02241588920299</v>
      </c>
      <c r="Q70" s="8">
        <f t="shared" si="7"/>
        <v>860.66345661419302</v>
      </c>
      <c r="R70" s="8">
        <f t="shared" si="8"/>
        <v>180.24706172689699</v>
      </c>
      <c r="W70" s="39">
        <v>5.9433944492440602</v>
      </c>
      <c r="X70" s="39">
        <v>229.71805335709101</v>
      </c>
      <c r="Y70" s="39">
        <v>14.3340486105112</v>
      </c>
      <c r="Z70" s="39">
        <v>119.223366198704</v>
      </c>
      <c r="AA70" s="39">
        <v>132.91174341252699</v>
      </c>
      <c r="AB70" s="39">
        <v>834.84355291576696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 hidden="1">
      <c r="D71" s="26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5.1572281456084204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255.70619503239701</v>
      </c>
      <c r="AB71" s="10">
        <v>0</v>
      </c>
      <c r="AC71" s="39">
        <v>17.998344895608401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spans="4:42" ht="16">
      <c r="D72" s="26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3.8421914235997101</v>
      </c>
      <c r="N72" s="8">
        <f t="shared" si="4"/>
        <v>0.715441560115191</v>
      </c>
      <c r="O72" s="8">
        <f t="shared" si="5"/>
        <v>0.13762008099351999</v>
      </c>
      <c r="P72" s="8">
        <f t="shared" si="6"/>
        <v>30.376880295176399</v>
      </c>
      <c r="Q72" s="8">
        <f t="shared" si="7"/>
        <v>0.27413179024478002</v>
      </c>
      <c r="R72" s="8">
        <f t="shared" si="8"/>
        <v>0.25803082732541399</v>
      </c>
      <c r="W72" s="39">
        <v>11.3097503059755</v>
      </c>
      <c r="X72" s="39">
        <v>3.8421914235997101</v>
      </c>
      <c r="Y72" s="39">
        <v>0.715441560115191</v>
      </c>
      <c r="Z72" s="39">
        <v>0.13762008099351999</v>
      </c>
      <c r="AA72" s="39">
        <v>30.376880295176399</v>
      </c>
      <c r="AB72" s="39">
        <v>0.27413179024478002</v>
      </c>
      <c r="AC72" s="39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26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58.825627285817099</v>
      </c>
      <c r="M73" s="8">
        <f t="shared" si="3"/>
        <v>10.1990797106551</v>
      </c>
      <c r="N73" s="8">
        <f t="shared" si="4"/>
        <v>27.669166511878998</v>
      </c>
      <c r="O73" s="8">
        <f t="shared" si="5"/>
        <v>3.1059245039596801</v>
      </c>
      <c r="P73" s="8">
        <f t="shared" si="6"/>
        <v>78.600759107271401</v>
      </c>
      <c r="Q73" s="8">
        <f t="shared" si="7"/>
        <v>53.922104139668797</v>
      </c>
      <c r="R73" s="8">
        <f t="shared" si="8"/>
        <v>32.364038876529897</v>
      </c>
      <c r="W73" s="39">
        <v>58.825627285817099</v>
      </c>
      <c r="X73" s="39">
        <v>10.1990797106551</v>
      </c>
      <c r="Y73" s="39">
        <v>27.669166511878998</v>
      </c>
      <c r="Z73" s="39">
        <v>3.1059245039596801</v>
      </c>
      <c r="AA73" s="39">
        <v>78.600759107271401</v>
      </c>
      <c r="AB73" s="39">
        <v>53.922104139668797</v>
      </c>
      <c r="AC73" s="39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 hidden="1">
      <c r="D74" s="26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10.598924478041701</v>
      </c>
      <c r="M74" s="8">
        <f t="shared" si="3"/>
        <v>37.957314458603399</v>
      </c>
      <c r="N74" s="8">
        <f t="shared" si="4"/>
        <v>0.95281135688573404</v>
      </c>
      <c r="O74" s="8">
        <f t="shared" si="5"/>
        <v>0.82867427748637101</v>
      </c>
      <c r="P74" s="8">
        <f t="shared" si="6"/>
        <v>11.3600980253008</v>
      </c>
      <c r="Q74" s="8">
        <f t="shared" si="7"/>
        <v>13.785274637457601</v>
      </c>
      <c r="R74" s="8">
        <f t="shared" si="8"/>
        <v>4.6111708665021096</v>
      </c>
      <c r="W74" s="39">
        <v>3.7096235673146101</v>
      </c>
      <c r="X74" s="39">
        <v>13.285060060511199</v>
      </c>
      <c r="Y74" s="39">
        <v>0.33348397491000698</v>
      </c>
      <c r="Z74" s="39">
        <v>0.29003599712022998</v>
      </c>
      <c r="AA74" s="39">
        <v>3.9760343088552901</v>
      </c>
      <c r="AB74" s="39">
        <v>4.8248461231101496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 hidden="1">
      <c r="D75" s="26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32.022018017505999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12.168366846652299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spans="4:42" ht="16" hidden="1">
      <c r="D76" s="26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658.97155732541501</v>
      </c>
      <c r="M76" s="8">
        <f t="shared" ref="M76:M139" si="135">X76/AK76</f>
        <v>42.909539002879697</v>
      </c>
      <c r="N76" s="8">
        <f t="shared" ref="N76:N139" si="136">Y76/AL76</f>
        <v>103.939488480921</v>
      </c>
      <c r="O76" s="8">
        <f t="shared" ref="O76:O139" si="137">Z76/AM76</f>
        <v>1.3584265874729999</v>
      </c>
      <c r="P76" s="8">
        <f t="shared" ref="P76:P139" si="138">AA76/AN76</f>
        <v>166.59371661267099</v>
      </c>
      <c r="Q76" s="8">
        <f t="shared" ref="Q76:Q139" si="139">AB76/AO76</f>
        <v>6.3896973461122997</v>
      </c>
      <c r="R76" s="8">
        <f t="shared" ref="R76:R139" si="140">AC76/AP76</f>
        <v>18.0894968295536</v>
      </c>
      <c r="W76" s="39">
        <v>263.58862293016603</v>
      </c>
      <c r="X76" s="39">
        <v>17.163815601151899</v>
      </c>
      <c r="Y76" s="39">
        <v>41.575795392368597</v>
      </c>
      <c r="Z76" s="39">
        <v>0.54337063498920102</v>
      </c>
      <c r="AA76" s="39">
        <v>66.637486645068407</v>
      </c>
      <c r="AB76" s="39">
        <v>2.5558789384449199</v>
      </c>
      <c r="AC76" s="39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 hidden="1">
      <c r="D77" s="26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6.2541396688265E-3</v>
      </c>
      <c r="O77" s="8">
        <f t="shared" si="137"/>
        <v>0.170656493280538</v>
      </c>
      <c r="P77" s="8">
        <f t="shared" si="138"/>
        <v>0.77689816414686697</v>
      </c>
      <c r="Q77" s="8">
        <f t="shared" si="139"/>
        <v>5.8144108171346298</v>
      </c>
      <c r="R77" s="8">
        <f t="shared" si="140"/>
        <v>5.0119813903287698</v>
      </c>
      <c r="W77" s="39">
        <v>4.2818520518358501E-2</v>
      </c>
      <c r="X77" s="39">
        <v>0.69293764254859602</v>
      </c>
      <c r="Y77" s="39">
        <v>1.8762419006479499E-3</v>
      </c>
      <c r="Z77" s="39">
        <v>5.1196947984161301E-2</v>
      </c>
      <c r="AA77" s="39">
        <v>0.23306944924406001</v>
      </c>
      <c r="AB77" s="39">
        <v>1.7443232451403901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26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6.1272107724165599</v>
      </c>
      <c r="M78" s="8">
        <f t="shared" si="135"/>
        <v>236.93995972590201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138.94743199513101</v>
      </c>
      <c r="Q78" s="8">
        <f t="shared" si="139"/>
        <v>880.34243540929106</v>
      </c>
      <c r="R78" s="8">
        <f t="shared" si="140"/>
        <v>181.09689429501299</v>
      </c>
      <c r="W78" s="39">
        <v>5.9433944492440602</v>
      </c>
      <c r="X78" s="39">
        <v>229.83176093412499</v>
      </c>
      <c r="Y78" s="39">
        <v>14.2419381569474</v>
      </c>
      <c r="Z78" s="39">
        <v>122.215019978402</v>
      </c>
      <c r="AA78" s="39">
        <v>134.779009035277</v>
      </c>
      <c r="AB78" s="39">
        <v>853.93216234701197</v>
      </c>
      <c r="AC78" s="39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 hidden="1">
      <c r="D79" s="26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39.414472571634299</v>
      </c>
      <c r="Q79" s="8">
        <f t="shared" si="139"/>
        <v>0</v>
      </c>
      <c r="R79" s="36">
        <v>5.9115020496760202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266.28430457163398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spans="4:42" ht="16">
      <c r="D80" s="26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4.3657429806587498</v>
      </c>
      <c r="N80" s="8">
        <f t="shared" si="136"/>
        <v>0.80493105831533496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0.35803978228941702</v>
      </c>
      <c r="R80" s="8">
        <f t="shared" si="140"/>
        <v>0.29122700883369301</v>
      </c>
      <c r="W80" s="39">
        <v>12.6085933585313</v>
      </c>
      <c r="X80" s="39">
        <v>4.3657429806587498</v>
      </c>
      <c r="Y80" s="39">
        <v>0.80493105831533496</v>
      </c>
      <c r="Z80" s="39">
        <v>0.175202329769618</v>
      </c>
      <c r="AA80" s="39">
        <v>30.6988785781137</v>
      </c>
      <c r="AB80" s="39">
        <v>0.35803978228941702</v>
      </c>
      <c r="AC80" s="39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26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10.840238843124601</v>
      </c>
      <c r="N81" s="8">
        <f t="shared" si="136"/>
        <v>29.845972717782601</v>
      </c>
      <c r="O81" s="8">
        <f t="shared" si="137"/>
        <v>3.3705472275017998</v>
      </c>
      <c r="P81" s="8">
        <f t="shared" si="138"/>
        <v>85.373114722822194</v>
      </c>
      <c r="Q81" s="8">
        <f t="shared" si="139"/>
        <v>53.922104139668797</v>
      </c>
      <c r="R81" s="8">
        <f t="shared" si="140"/>
        <v>39.624677893808503</v>
      </c>
      <c r="W81" s="39">
        <v>62.9679409647228</v>
      </c>
      <c r="X81" s="39">
        <v>10.840238843124601</v>
      </c>
      <c r="Y81" s="39">
        <v>29.845972717782601</v>
      </c>
      <c r="Z81" s="39">
        <v>3.3705472275017998</v>
      </c>
      <c r="AA81" s="39">
        <v>85.373114722822194</v>
      </c>
      <c r="AB81" s="39">
        <v>53.922104139668797</v>
      </c>
      <c r="AC81" s="39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 hidden="1">
      <c r="D82" s="26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9.0888709647228296</v>
      </c>
      <c r="M82" s="8">
        <f t="shared" si="135"/>
        <v>40.417179075388297</v>
      </c>
      <c r="N82" s="8">
        <f t="shared" si="136"/>
        <v>0.87452106602900304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4.7561436385374902</v>
      </c>
      <c r="W82" s="39">
        <v>3.18110483765299</v>
      </c>
      <c r="X82" s="39">
        <v>14.146012676385901</v>
      </c>
      <c r="Y82" s="39">
        <v>0.30608237311015102</v>
      </c>
      <c r="Z82" s="39">
        <v>0.28125269978401701</v>
      </c>
      <c r="AA82" s="39">
        <v>5.2951763858891301</v>
      </c>
      <c r="AB82" s="39">
        <v>4.8440723074154102</v>
      </c>
      <c r="AC82" s="39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 hidden="1">
      <c r="D83" s="26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9.9991826759122393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24.153281800613801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9.1782470842332593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spans="4:42" ht="16" hidden="1">
      <c r="D84" s="26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652.68994159467297</v>
      </c>
      <c r="M84" s="8">
        <f t="shared" si="135"/>
        <v>78.462518593592506</v>
      </c>
      <c r="N84" s="8">
        <f t="shared" si="136"/>
        <v>121.971641558675</v>
      </c>
      <c r="O84" s="8">
        <f t="shared" si="137"/>
        <v>0.99512388768898496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16.035161895698401</v>
      </c>
      <c r="W84" s="39">
        <v>261.07597663786902</v>
      </c>
      <c r="X84" s="39">
        <v>31.385007437437</v>
      </c>
      <c r="Y84" s="39">
        <v>48.788656623470096</v>
      </c>
      <c r="Z84" s="39">
        <v>0.39804955507559397</v>
      </c>
      <c r="AA84" s="39">
        <v>75.215800035997106</v>
      </c>
      <c r="AB84" s="39">
        <v>1.9747767177825799</v>
      </c>
      <c r="AC84" s="39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 hidden="1">
      <c r="D85" s="26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9.2773487401008006E-2</v>
      </c>
      <c r="M85" s="8">
        <f t="shared" si="135"/>
        <v>2.21103217782577</v>
      </c>
      <c r="N85" s="8">
        <f t="shared" si="136"/>
        <v>4.0651907847372298E-3</v>
      </c>
      <c r="O85" s="8">
        <f t="shared" si="137"/>
        <v>0.12165689680825501</v>
      </c>
      <c r="P85" s="8">
        <f t="shared" si="138"/>
        <v>0.50498372786177004</v>
      </c>
      <c r="Q85" s="8">
        <f t="shared" si="139"/>
        <v>3.7900876733861302</v>
      </c>
      <c r="R85" s="8">
        <f t="shared" si="140"/>
        <v>3.7971116875450002</v>
      </c>
      <c r="W85" s="39">
        <v>2.78320462203024E-2</v>
      </c>
      <c r="X85" s="39">
        <v>0.66330965334773195</v>
      </c>
      <c r="Y85" s="39">
        <v>1.21955723542117E-3</v>
      </c>
      <c r="Z85" s="39">
        <v>3.6497069042476599E-2</v>
      </c>
      <c r="AA85" s="39">
        <v>0.15149511835853099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26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6.1272107724165599</v>
      </c>
      <c r="M86" s="8">
        <f t="shared" si="135"/>
        <v>237.07793669108599</v>
      </c>
      <c r="N86" s="8">
        <f t="shared" si="136"/>
        <v>15.2473780439833</v>
      </c>
      <c r="O86" s="8">
        <f t="shared" si="137"/>
        <v>144.54783727817201</v>
      </c>
      <c r="P86" s="8">
        <f t="shared" si="138"/>
        <v>140.08355766590199</v>
      </c>
      <c r="Q86" s="8">
        <f t="shared" si="139"/>
        <v>895.197634580986</v>
      </c>
      <c r="R86" s="8">
        <f t="shared" si="140"/>
        <v>181.73869793480401</v>
      </c>
      <c r="W86" s="39">
        <v>5.9433944492440602</v>
      </c>
      <c r="X86" s="39">
        <v>229.96559859035301</v>
      </c>
      <c r="Y86" s="39">
        <v>14.789956702663799</v>
      </c>
      <c r="Z86" s="39">
        <v>140.211402159827</v>
      </c>
      <c r="AA86" s="39">
        <v>135.881050935925</v>
      </c>
      <c r="AB86" s="39">
        <v>868.34170554355603</v>
      </c>
      <c r="AC86" s="39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 hidden="1">
      <c r="D87" s="26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54.814963896328301</v>
      </c>
      <c r="Q87" s="8">
        <f t="shared" si="139"/>
        <v>0</v>
      </c>
      <c r="R87" s="36">
        <v>6.6940335635348696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274.59729589632798</v>
      </c>
      <c r="AB87" s="10">
        <v>0</v>
      </c>
      <c r="AC87" s="39">
        <v>18.756900813534902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spans="4:42" ht="16">
      <c r="D88" s="26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13.907436407487401</v>
      </c>
      <c r="M88" s="8">
        <f t="shared" si="135"/>
        <v>4.8892898779193699</v>
      </c>
      <c r="N88" s="8">
        <f t="shared" si="136"/>
        <v>0.89442055687544997</v>
      </c>
      <c r="O88" s="8">
        <f t="shared" si="137"/>
        <v>0.21278457858171301</v>
      </c>
      <c r="P88" s="8">
        <f t="shared" si="138"/>
        <v>31.020876864650798</v>
      </c>
      <c r="Q88" s="8">
        <f t="shared" si="139"/>
        <v>0.44194777429805598</v>
      </c>
      <c r="R88" s="8">
        <f t="shared" si="140"/>
        <v>0.32442319034197298</v>
      </c>
      <c r="W88" s="39">
        <v>13.907436407487401</v>
      </c>
      <c r="X88" s="39">
        <v>4.8892898779193699</v>
      </c>
      <c r="Y88" s="39">
        <v>0.89442055687544997</v>
      </c>
      <c r="Z88" s="39">
        <v>0.21278457858171301</v>
      </c>
      <c r="AA88" s="39">
        <v>31.020876864650798</v>
      </c>
      <c r="AB88" s="39">
        <v>0.44194777429805598</v>
      </c>
      <c r="AC88" s="39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26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67.110254643628494</v>
      </c>
      <c r="M89" s="8">
        <f t="shared" si="135"/>
        <v>11.4831750785817</v>
      </c>
      <c r="N89" s="8">
        <f t="shared" si="136"/>
        <v>32.339718070554397</v>
      </c>
      <c r="O89" s="8">
        <f t="shared" si="137"/>
        <v>3.6860198920086402</v>
      </c>
      <c r="P89" s="8">
        <f t="shared" si="138"/>
        <v>91.475662850971901</v>
      </c>
      <c r="Q89" s="8">
        <f t="shared" si="139"/>
        <v>53.922104139668797</v>
      </c>
      <c r="R89" s="8">
        <f t="shared" si="140"/>
        <v>46.797190140028803</v>
      </c>
      <c r="W89" s="39">
        <v>67.110254643628494</v>
      </c>
      <c r="X89" s="39">
        <v>11.4831750785817</v>
      </c>
      <c r="Y89" s="39">
        <v>32.339718070554397</v>
      </c>
      <c r="Z89" s="39">
        <v>3.6860198920086402</v>
      </c>
      <c r="AA89" s="39">
        <v>91.475662850971901</v>
      </c>
      <c r="AB89" s="39">
        <v>53.922104139668797</v>
      </c>
      <c r="AC89" s="39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 hidden="1">
      <c r="D90" s="26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10.846799681168401</v>
      </c>
      <c r="M90" s="8">
        <f t="shared" si="135"/>
        <v>35.6937071819397</v>
      </c>
      <c r="N90" s="8">
        <f t="shared" si="136"/>
        <v>0.79492712372724605</v>
      </c>
      <c r="O90" s="8">
        <f t="shared" si="137"/>
        <v>0.76473664074874004</v>
      </c>
      <c r="P90" s="8">
        <f t="shared" si="138"/>
        <v>11.331893448524101</v>
      </c>
      <c r="Q90" s="8">
        <f t="shared" si="139"/>
        <v>13.895262357297099</v>
      </c>
      <c r="R90" s="8">
        <f t="shared" si="140"/>
        <v>4.1947029860125404</v>
      </c>
      <c r="W90" s="39">
        <v>3.7963798884089299</v>
      </c>
      <c r="X90" s="39">
        <v>12.4927975136789</v>
      </c>
      <c r="Y90" s="39">
        <v>0.27822449330453602</v>
      </c>
      <c r="Z90" s="39">
        <v>0.26765782426205897</v>
      </c>
      <c r="AA90" s="39">
        <v>3.96616270698344</v>
      </c>
      <c r="AB90" s="10">
        <v>4.8633418250540004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 hidden="1">
      <c r="D91" s="26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7.8530813534917097E-4</v>
      </c>
      <c r="W91" s="10">
        <v>0</v>
      </c>
      <c r="X91" s="10">
        <v>0</v>
      </c>
      <c r="Y91" s="39">
        <v>2.3571274298056202</v>
      </c>
      <c r="Z91" s="10">
        <v>0</v>
      </c>
      <c r="AA91" s="10">
        <v>0</v>
      </c>
      <c r="AB91" s="10">
        <v>0</v>
      </c>
      <c r="AC91" s="39">
        <v>2.9841709143268498E-4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spans="4:42" ht="16" hidden="1">
      <c r="D92" s="26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650.69121931245502</v>
      </c>
      <c r="M92" s="8">
        <f t="shared" si="135"/>
        <v>94.955235961122995</v>
      </c>
      <c r="N92" s="8">
        <f t="shared" si="136"/>
        <v>126.185941864651</v>
      </c>
      <c r="O92" s="8">
        <f t="shared" si="137"/>
        <v>0.11104018178545701</v>
      </c>
      <c r="P92" s="8">
        <f t="shared" si="138"/>
        <v>219.698509989201</v>
      </c>
      <c r="Q92" s="8">
        <f t="shared" si="139"/>
        <v>1.5273179130669501</v>
      </c>
      <c r="R92" s="8">
        <f t="shared" si="140"/>
        <v>12.326515983171401</v>
      </c>
      <c r="W92" s="39">
        <v>260.27648772498202</v>
      </c>
      <c r="X92" s="39">
        <v>37.982094384449198</v>
      </c>
      <c r="Y92" s="39">
        <v>50.474376745860297</v>
      </c>
      <c r="Z92" s="39">
        <v>4.4416072714182901E-2</v>
      </c>
      <c r="AA92" s="39">
        <v>87.879403995680306</v>
      </c>
      <c r="AB92" s="39">
        <v>0.61092716522678203</v>
      </c>
      <c r="AC92" s="39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 hidden="1">
      <c r="D93" s="26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1.8871269496040299</v>
      </c>
      <c r="N93" s="8">
        <f t="shared" si="136"/>
        <v>0</v>
      </c>
      <c r="O93" s="8">
        <f t="shared" si="137"/>
        <v>9.4013678905687705E-3</v>
      </c>
      <c r="P93" s="8">
        <f t="shared" si="138"/>
        <v>0.16393161699064099</v>
      </c>
      <c r="Q93" s="8">
        <f t="shared" si="139"/>
        <v>3.8620158387329</v>
      </c>
      <c r="R93" s="8">
        <f t="shared" si="140"/>
        <v>1.5004060574753999</v>
      </c>
      <c r="W93" s="10">
        <v>0</v>
      </c>
      <c r="X93" s="39">
        <v>0.56613808488120898</v>
      </c>
      <c r="Y93" s="10">
        <v>0</v>
      </c>
      <c r="Z93" s="39">
        <v>2.82041036717063E-3</v>
      </c>
      <c r="AA93" s="39">
        <v>4.9179485097192201E-2</v>
      </c>
      <c r="AB93" s="39">
        <v>1.1586047516198701</v>
      </c>
      <c r="AC93" s="39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26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6.1272107724165599</v>
      </c>
      <c r="M94" s="8">
        <f t="shared" si="135"/>
        <v>237.143626424112</v>
      </c>
      <c r="N94" s="8">
        <f t="shared" si="136"/>
        <v>15.372333043872001</v>
      </c>
      <c r="O94" s="8">
        <f t="shared" si="137"/>
        <v>148.773664506839</v>
      </c>
      <c r="P94" s="8">
        <f t="shared" si="138"/>
        <v>141.78322189070201</v>
      </c>
      <c r="Q94" s="8">
        <f t="shared" si="139"/>
        <v>912.09663816585396</v>
      </c>
      <c r="R94" s="8">
        <f t="shared" si="140"/>
        <v>182.70692377813899</v>
      </c>
      <c r="W94" s="39">
        <v>5.9433944492440602</v>
      </c>
      <c r="X94" s="39">
        <v>230.02931763138901</v>
      </c>
      <c r="Y94" s="39">
        <v>14.9111630525558</v>
      </c>
      <c r="Z94" s="39">
        <v>144.31045457163401</v>
      </c>
      <c r="AA94" s="39">
        <v>137.529725233981</v>
      </c>
      <c r="AB94" s="39">
        <v>884.73373902087803</v>
      </c>
      <c r="AC94" s="39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 hidden="1">
      <c r="D95" s="26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83.257410368610095</v>
      </c>
      <c r="Q95" s="8">
        <f t="shared" si="139"/>
        <v>0</v>
      </c>
      <c r="R95" s="36">
        <v>7.7980837095032198</v>
      </c>
      <c r="W95" s="10">
        <v>0</v>
      </c>
      <c r="X95" s="10">
        <v>0</v>
      </c>
      <c r="Y95" s="10">
        <v>0</v>
      </c>
      <c r="Z95" s="10">
        <v>0</v>
      </c>
      <c r="AA95" s="39">
        <v>295.95224236860997</v>
      </c>
      <c r="AB95" s="10">
        <v>0</v>
      </c>
      <c r="AC95" s="39">
        <v>19.471826209503199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spans="4:42" ht="16">
      <c r="D96" s="26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5.4180663999604004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31.342875147588199</v>
      </c>
      <c r="Q96" s="8">
        <f t="shared" si="139"/>
        <v>0.52585576637869003</v>
      </c>
      <c r="R96" s="8">
        <f t="shared" si="140"/>
        <v>0.44910983279337702</v>
      </c>
      <c r="W96" s="39">
        <v>15.2062794600432</v>
      </c>
      <c r="X96" s="39">
        <v>5.4180663999604004</v>
      </c>
      <c r="Y96" s="39">
        <v>1.20470241396688</v>
      </c>
      <c r="Z96" s="39">
        <v>0.250366827393808</v>
      </c>
      <c r="AA96" s="39">
        <v>31.342875147588199</v>
      </c>
      <c r="AB96" s="39">
        <v>0.52585576637869003</v>
      </c>
      <c r="AC96" s="39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26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71.252568322534202</v>
      </c>
      <c r="M97" s="8">
        <f t="shared" si="135"/>
        <v>12.1445251689345</v>
      </c>
      <c r="N97" s="8">
        <f t="shared" si="136"/>
        <v>34.711750446364299</v>
      </c>
      <c r="O97" s="8">
        <f t="shared" si="137"/>
        <v>3.9506931353491699</v>
      </c>
      <c r="P97" s="8">
        <f t="shared" si="138"/>
        <v>102.751420950324</v>
      </c>
      <c r="Q97" s="8">
        <f t="shared" si="139"/>
        <v>53.922104139668797</v>
      </c>
      <c r="R97" s="8">
        <f t="shared" si="140"/>
        <v>53.993641133549303</v>
      </c>
      <c r="W97" s="39">
        <v>71.252568322534202</v>
      </c>
      <c r="X97" s="39">
        <v>12.1445251689345</v>
      </c>
      <c r="Y97" s="39">
        <v>34.711750446364299</v>
      </c>
      <c r="Z97" s="39">
        <v>3.9506931353491699</v>
      </c>
      <c r="AA97" s="39">
        <v>102.751420950324</v>
      </c>
      <c r="AB97" s="39">
        <v>53.922104139668797</v>
      </c>
      <c r="AC97" s="39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 hidden="1">
      <c r="D98" s="26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32.974786204875102</v>
      </c>
      <c r="N98" s="8">
        <f t="shared" si="136"/>
        <v>0.12995988892317201</v>
      </c>
      <c r="O98" s="8">
        <f t="shared" si="137"/>
        <v>0.831761981590043</v>
      </c>
      <c r="P98" s="8">
        <f t="shared" si="138"/>
        <v>12.357297130515301</v>
      </c>
      <c r="Q98" s="8">
        <f t="shared" si="139"/>
        <v>13.970500164558301</v>
      </c>
      <c r="R98" s="8">
        <f t="shared" si="140"/>
        <v>4.2182559863313704</v>
      </c>
      <c r="W98" s="39">
        <v>4.1627045140388796</v>
      </c>
      <c r="X98" s="39">
        <v>11.5411751717063</v>
      </c>
      <c r="Y98" s="39">
        <v>4.5485961123110097E-2</v>
      </c>
      <c r="Z98" s="39">
        <v>0.29111669355651498</v>
      </c>
      <c r="AA98" s="39">
        <v>4.3250539956803502</v>
      </c>
      <c r="AB98" s="39">
        <v>4.8896750575953902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 hidden="1">
      <c r="D99" s="26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2.3571274298056202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spans="4:42" ht="16" hidden="1">
      <c r="D100" s="26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554.36168268538495</v>
      </c>
      <c r="M100" s="8">
        <f t="shared" si="135"/>
        <v>91.914193747300203</v>
      </c>
      <c r="N100" s="8">
        <f t="shared" si="136"/>
        <v>107.76266603671699</v>
      </c>
      <c r="O100" s="8">
        <f t="shared" si="137"/>
        <v>0.116798972642188</v>
      </c>
      <c r="P100" s="8">
        <f t="shared" si="138"/>
        <v>182.96209935205201</v>
      </c>
      <c r="Q100" s="8">
        <f t="shared" si="139"/>
        <v>1.5202328419726401</v>
      </c>
      <c r="R100" s="8">
        <f t="shared" si="140"/>
        <v>3.8469515777357701</v>
      </c>
      <c r="W100" s="39">
        <v>221.74467307415401</v>
      </c>
      <c r="X100" s="39">
        <v>36.765677498920098</v>
      </c>
      <c r="Y100" s="39">
        <v>43.105066414686803</v>
      </c>
      <c r="Z100" s="39">
        <v>4.6719589056875399E-2</v>
      </c>
      <c r="AA100" s="39">
        <v>73.184839740820706</v>
      </c>
      <c r="AB100" s="39">
        <v>0.60809313678905696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 hidden="1">
      <c r="D101" s="26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2.2032492807775399</v>
      </c>
      <c r="N101" s="8">
        <f t="shared" si="136"/>
        <v>0</v>
      </c>
      <c r="O101" s="8">
        <f t="shared" si="137"/>
        <v>1.0931078905687499E-2</v>
      </c>
      <c r="P101" s="8">
        <f t="shared" si="138"/>
        <v>0.16393161699064099</v>
      </c>
      <c r="Q101" s="8">
        <f t="shared" si="139"/>
        <v>3.8744588432925302</v>
      </c>
      <c r="R101" s="8">
        <f t="shared" si="140"/>
        <v>1.57043801655868</v>
      </c>
      <c r="W101" s="10">
        <v>0</v>
      </c>
      <c r="X101" s="39">
        <v>0.66097478423326095</v>
      </c>
      <c r="Y101" s="10">
        <v>0</v>
      </c>
      <c r="Z101" s="39">
        <v>3.2793236717062598E-3</v>
      </c>
      <c r="AA101" s="39">
        <v>4.9179485097192201E-2</v>
      </c>
      <c r="AB101" s="39">
        <v>1.16233765298776</v>
      </c>
      <c r="AC101" s="39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26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6.1272107724165599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151.41859570409599</v>
      </c>
      <c r="P102" s="8">
        <f t="shared" si="138"/>
        <v>143.756633675492</v>
      </c>
      <c r="Q102" s="8">
        <f t="shared" si="139"/>
        <v>920.97680746365097</v>
      </c>
      <c r="R102" s="8">
        <f t="shared" si="140"/>
        <v>181.627719678549</v>
      </c>
      <c r="W102" s="39">
        <v>5.9433944492440602</v>
      </c>
      <c r="X102" s="39">
        <v>230.07996982469399</v>
      </c>
      <c r="Y102" s="39">
        <v>14.814867084233301</v>
      </c>
      <c r="Z102" s="39">
        <v>146.876037832973</v>
      </c>
      <c r="AA102" s="39">
        <v>139.443934665227</v>
      </c>
      <c r="AB102" s="39">
        <v>893.34750323974094</v>
      </c>
      <c r="AC102" s="39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 hidden="1">
      <c r="D103" s="26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4.8010488588912903</v>
      </c>
      <c r="N103" s="8">
        <f t="shared" si="136"/>
        <v>4.3502844348452099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7.7393484163067097</v>
      </c>
      <c r="W103" s="10">
        <v>0</v>
      </c>
      <c r="X103" s="39">
        <v>4.8010488588912903</v>
      </c>
      <c r="Y103" s="39">
        <v>4.3502844348452099</v>
      </c>
      <c r="Z103" s="39">
        <v>0.224360016954644</v>
      </c>
      <c r="AA103" s="39">
        <v>314.87256871850298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spans="4:42" ht="16">
      <c r="D104" s="26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27.920583164146901</v>
      </c>
      <c r="M104" s="8">
        <f t="shared" si="135"/>
        <v>8.8684364442440593</v>
      </c>
      <c r="N104" s="8">
        <f t="shared" si="136"/>
        <v>2.1524052674586001</v>
      </c>
      <c r="O104" s="8">
        <f t="shared" si="137"/>
        <v>0.32520462969762398</v>
      </c>
      <c r="P104" s="8">
        <f t="shared" si="138"/>
        <v>33.190586105111599</v>
      </c>
      <c r="Q104" s="8">
        <f t="shared" si="139"/>
        <v>0.870490116630669</v>
      </c>
      <c r="R104" s="8">
        <f t="shared" si="140"/>
        <v>0.73497764002879795</v>
      </c>
      <c r="W104" s="39">
        <v>27.920583164146901</v>
      </c>
      <c r="X104" s="39">
        <v>8.8684364442440593</v>
      </c>
      <c r="Y104" s="39">
        <v>2.1524052674586001</v>
      </c>
      <c r="Z104" s="39">
        <v>0.32520462969762398</v>
      </c>
      <c r="AA104" s="39">
        <v>33.190586105111599</v>
      </c>
      <c r="AB104" s="39">
        <v>0.870490116630669</v>
      </c>
      <c r="AC104" s="39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26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36.924312526997802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54.374844420446401</v>
      </c>
      <c r="R105" s="8">
        <f t="shared" si="140"/>
        <v>67.815715230021596</v>
      </c>
      <c r="W105" s="39">
        <v>94.0789572354212</v>
      </c>
      <c r="X105" s="39">
        <v>15.6672951114471</v>
      </c>
      <c r="Y105" s="39">
        <v>36.924312526997802</v>
      </c>
      <c r="Z105" s="39">
        <v>3.95497268898488</v>
      </c>
      <c r="AA105" s="39">
        <v>127.609813822894</v>
      </c>
      <c r="AB105" s="39">
        <v>54.374844420446401</v>
      </c>
      <c r="AC105" s="39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 hidden="1">
      <c r="D106" s="26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38.189170723850602</v>
      </c>
      <c r="N106" s="8">
        <f t="shared" si="136"/>
        <v>10.492980170729201</v>
      </c>
      <c r="O106" s="8">
        <f t="shared" si="137"/>
        <v>0.85733927707497704</v>
      </c>
      <c r="P106" s="8">
        <f t="shared" si="138"/>
        <v>11.9277028180603</v>
      </c>
      <c r="Q106" s="8">
        <f t="shared" si="139"/>
        <v>14.353836542219501</v>
      </c>
      <c r="R106" s="8">
        <f t="shared" si="140"/>
        <v>3.1300401221022298</v>
      </c>
      <c r="W106" s="39">
        <v>9.3318741864650807</v>
      </c>
      <c r="X106" s="39">
        <v>13.3662097533477</v>
      </c>
      <c r="Y106" s="39">
        <v>3.67254305975522</v>
      </c>
      <c r="Z106" s="39">
        <v>0.30006874697624197</v>
      </c>
      <c r="AA106" s="39">
        <v>4.1746959863210904</v>
      </c>
      <c r="AB106" s="39">
        <v>5.0238427897768201</v>
      </c>
      <c r="AC106" s="39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 hidden="1">
      <c r="D107" s="26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2.3571274298056202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spans="4:42" ht="16" hidden="1">
      <c r="D108" s="26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480.29978068754502</v>
      </c>
      <c r="M108" s="8">
        <f t="shared" si="135"/>
        <v>53.162575074693997</v>
      </c>
      <c r="N108" s="8">
        <f t="shared" si="136"/>
        <v>91.251237131029498</v>
      </c>
      <c r="O108" s="8">
        <f t="shared" si="137"/>
        <v>0.126643447804176</v>
      </c>
      <c r="P108" s="8">
        <f t="shared" si="138"/>
        <v>145.79463858891299</v>
      </c>
      <c r="Q108" s="8">
        <f t="shared" si="139"/>
        <v>1.49533061555076</v>
      </c>
      <c r="R108" s="8">
        <f t="shared" si="140"/>
        <v>2.3364487850971898</v>
      </c>
      <c r="W108" s="39">
        <v>192.11991227501801</v>
      </c>
      <c r="X108" s="39">
        <v>21.2650300298776</v>
      </c>
      <c r="Y108" s="39">
        <v>36.500494852411798</v>
      </c>
      <c r="Z108" s="39">
        <v>5.0657379121670301E-2</v>
      </c>
      <c r="AA108" s="39">
        <v>58.3178554355651</v>
      </c>
      <c r="AB108" s="39">
        <v>0.59813224622030203</v>
      </c>
      <c r="AC108" s="39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 hidden="1">
      <c r="D109" s="26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2.0814725430765502</v>
      </c>
      <c r="N109" s="8">
        <f t="shared" si="136"/>
        <v>0</v>
      </c>
      <c r="O109" s="8">
        <f t="shared" si="137"/>
        <v>1.3071307775378E-2</v>
      </c>
      <c r="P109" s="8">
        <f t="shared" si="138"/>
        <v>0.16393161699064099</v>
      </c>
      <c r="Q109" s="8">
        <f t="shared" si="139"/>
        <v>3.8744588432925302</v>
      </c>
      <c r="R109" s="8">
        <f t="shared" si="140"/>
        <v>1.3325837937364999</v>
      </c>
      <c r="W109" s="10">
        <v>0</v>
      </c>
      <c r="X109" s="39">
        <v>0.62444176292296605</v>
      </c>
      <c r="Y109" s="10">
        <v>0</v>
      </c>
      <c r="Z109" s="39">
        <v>3.9213923326133901E-3</v>
      </c>
      <c r="AA109" s="39">
        <v>4.9179485097192201E-2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26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15.387021186346299</v>
      </c>
      <c r="O110" s="8">
        <f t="shared" si="137"/>
        <v>155.461512955253</v>
      </c>
      <c r="P110" s="8">
        <f t="shared" si="138"/>
        <v>146.64281375015801</v>
      </c>
      <c r="Q110" s="8">
        <f t="shared" si="139"/>
        <v>929.67619514150203</v>
      </c>
      <c r="R110" s="8">
        <f t="shared" si="140"/>
        <v>180.64647562364101</v>
      </c>
      <c r="W110" s="39">
        <v>5.9269222174226099</v>
      </c>
      <c r="X110" s="39">
        <v>230.13351107451399</v>
      </c>
      <c r="Y110" s="39">
        <v>14.925410550755901</v>
      </c>
      <c r="Z110" s="39">
        <v>150.79766756659501</v>
      </c>
      <c r="AA110" s="39">
        <v>142.243529337653</v>
      </c>
      <c r="AB110" s="39">
        <v>901.78590928725703</v>
      </c>
      <c r="AC110" s="39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 hidden="1">
      <c r="D111" s="26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9.5423217170626309</v>
      </c>
      <c r="N111" s="8">
        <f t="shared" si="136"/>
        <v>8.4806451115910697</v>
      </c>
      <c r="O111" s="8">
        <f t="shared" si="137"/>
        <v>0.45387452267818601</v>
      </c>
      <c r="P111" s="36">
        <v>139.92562167170601</v>
      </c>
      <c r="Q111" s="8">
        <f t="shared" si="139"/>
        <v>0</v>
      </c>
      <c r="R111" s="36">
        <v>7.7797977307414703</v>
      </c>
      <c r="W111" s="10">
        <v>0</v>
      </c>
      <c r="X111" s="39">
        <v>9.5423217170626309</v>
      </c>
      <c r="Y111" s="39">
        <v>8.4806451115910697</v>
      </c>
      <c r="Z111" s="39">
        <v>0.45387452267818601</v>
      </c>
      <c r="AA111" s="39">
        <v>338.44545367170599</v>
      </c>
      <c r="AB111" s="10">
        <v>0</v>
      </c>
      <c r="AC111" s="39">
        <v>18.675290730741501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spans="4:42" ht="16">
      <c r="D112" s="26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3.1001081205903498</v>
      </c>
      <c r="O112" s="8">
        <f t="shared" si="137"/>
        <v>0.40004243196544298</v>
      </c>
      <c r="P112" s="8">
        <f t="shared" si="138"/>
        <v>35.081433560115201</v>
      </c>
      <c r="Q112" s="8">
        <f t="shared" si="139"/>
        <v>1.21512446688265</v>
      </c>
      <c r="R112" s="8">
        <f t="shared" si="140"/>
        <v>0.98304909143268504</v>
      </c>
      <c r="W112" s="39">
        <v>40.6348868610511</v>
      </c>
      <c r="X112" s="39">
        <v>12.318806567167</v>
      </c>
      <c r="Y112" s="39">
        <v>3.1001081205903498</v>
      </c>
      <c r="Z112" s="39">
        <v>0.40004243196544298</v>
      </c>
      <c r="AA112" s="39">
        <v>35.081433560115201</v>
      </c>
      <c r="AB112" s="39">
        <v>1.21512446688265</v>
      </c>
      <c r="AC112" s="39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26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116.85957476601899</v>
      </c>
      <c r="M113" s="8">
        <f t="shared" si="135"/>
        <v>19.189879391576699</v>
      </c>
      <c r="N113" s="8">
        <f t="shared" si="136"/>
        <v>39.079623902087803</v>
      </c>
      <c r="O113" s="8">
        <f t="shared" si="137"/>
        <v>3.9795150791936602</v>
      </c>
      <c r="P113" s="8">
        <f t="shared" si="138"/>
        <v>155.71843376529901</v>
      </c>
      <c r="Q113" s="8">
        <f t="shared" si="139"/>
        <v>54.827584701223898</v>
      </c>
      <c r="R113" s="8">
        <f t="shared" si="140"/>
        <v>79.700926219942403</v>
      </c>
      <c r="W113" s="39">
        <v>116.85957476601899</v>
      </c>
      <c r="X113" s="39">
        <v>19.189879391576699</v>
      </c>
      <c r="Y113" s="39">
        <v>39.079623902087803</v>
      </c>
      <c r="Z113" s="39">
        <v>3.9795150791936602</v>
      </c>
      <c r="AA113" s="39">
        <v>155.71843376529901</v>
      </c>
      <c r="AB113" s="39">
        <v>54.827584701223898</v>
      </c>
      <c r="AC113" s="39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 hidden="1">
      <c r="D114" s="26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41.060340861874003</v>
      </c>
      <c r="M114" s="8">
        <f t="shared" si="135"/>
        <v>33.784378818265999</v>
      </c>
      <c r="N114" s="8">
        <f t="shared" si="136"/>
        <v>20.286174020364101</v>
      </c>
      <c r="O114" s="8">
        <f t="shared" si="137"/>
        <v>0.81869012866399105</v>
      </c>
      <c r="P114" s="8">
        <f t="shared" si="138"/>
        <v>24.567373423840401</v>
      </c>
      <c r="Q114" s="8">
        <f t="shared" si="139"/>
        <v>17.906977486372501</v>
      </c>
      <c r="R114" s="8">
        <f t="shared" si="140"/>
        <v>3.8041366296410599</v>
      </c>
      <c r="W114" s="39">
        <v>14.3711193016559</v>
      </c>
      <c r="X114" s="39">
        <v>11.824532586393101</v>
      </c>
      <c r="Y114" s="39">
        <v>7.1001609071274299</v>
      </c>
      <c r="Z114" s="39">
        <v>0.28654154503239698</v>
      </c>
      <c r="AA114" s="39">
        <v>8.5985806983441293</v>
      </c>
      <c r="AB114" s="39">
        <v>6.2674421202303803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 hidden="1">
      <c r="D115" s="26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2.3571274298056202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spans="4:42" ht="16" hidden="1">
      <c r="D116" s="26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389.52808693304502</v>
      </c>
      <c r="M116" s="8">
        <f t="shared" si="135"/>
        <v>26.845162236050999</v>
      </c>
      <c r="N116" s="8">
        <f t="shared" si="136"/>
        <v>78.849554877609705</v>
      </c>
      <c r="O116" s="8">
        <f t="shared" si="137"/>
        <v>0.13854976925845899</v>
      </c>
      <c r="P116" s="8">
        <f t="shared" si="138"/>
        <v>129.92261924046099</v>
      </c>
      <c r="Q116" s="8">
        <f t="shared" si="139"/>
        <v>1.43313563534917</v>
      </c>
      <c r="R116" s="8">
        <f t="shared" si="140"/>
        <v>1.5674018417926601</v>
      </c>
      <c r="W116" s="39">
        <v>155.81123477321799</v>
      </c>
      <c r="X116" s="39">
        <v>10.7380648944204</v>
      </c>
      <c r="Y116" s="39">
        <v>31.539821951043901</v>
      </c>
      <c r="Z116" s="39">
        <v>5.5419907703383703E-2</v>
      </c>
      <c r="AA116" s="39">
        <v>51.969047696184298</v>
      </c>
      <c r="AB116" s="39">
        <v>0.57325425413966902</v>
      </c>
      <c r="AC116" s="39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 hidden="1">
      <c r="D117" s="26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1.8996164701223901</v>
      </c>
      <c r="N117" s="8">
        <f t="shared" si="136"/>
        <v>0</v>
      </c>
      <c r="O117" s="8">
        <f t="shared" si="137"/>
        <v>1.38782097432205E-2</v>
      </c>
      <c r="P117" s="8">
        <f t="shared" si="138"/>
        <v>0.16393161699064099</v>
      </c>
      <c r="Q117" s="8">
        <f t="shared" si="139"/>
        <v>3.8744588432925302</v>
      </c>
      <c r="R117" s="8">
        <f t="shared" si="140"/>
        <v>1.48261887473002</v>
      </c>
      <c r="W117" s="10">
        <v>0</v>
      </c>
      <c r="X117" s="39">
        <v>0.56988494103671705</v>
      </c>
      <c r="Y117" s="10">
        <v>0</v>
      </c>
      <c r="Z117" s="39">
        <v>4.1634629229661598E-3</v>
      </c>
      <c r="AA117" s="39">
        <v>4.9179485097192201E-2</v>
      </c>
      <c r="AB117" s="39">
        <v>1.16233765298776</v>
      </c>
      <c r="AC117" s="39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26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6.0654639657693403</v>
      </c>
      <c r="M118" s="8">
        <f t="shared" si="135"/>
        <v>237.130793069627</v>
      </c>
      <c r="N118" s="8">
        <f t="shared" si="136"/>
        <v>15.006589662517699</v>
      </c>
      <c r="O118" s="8">
        <f t="shared" si="137"/>
        <v>159.15593288207</v>
      </c>
      <c r="P118" s="8">
        <f t="shared" si="138"/>
        <v>149.08221367445299</v>
      </c>
      <c r="Q118" s="8">
        <f t="shared" si="139"/>
        <v>938.14619395396801</v>
      </c>
      <c r="R118" s="8">
        <f t="shared" si="140"/>
        <v>180.33254866625199</v>
      </c>
      <c r="W118" s="39">
        <v>5.8835000467962599</v>
      </c>
      <c r="X118" s="39">
        <v>230.01686927753801</v>
      </c>
      <c r="Y118" s="39">
        <v>14.556391972642199</v>
      </c>
      <c r="Z118" s="39">
        <v>154.38125489560801</v>
      </c>
      <c r="AA118" s="39">
        <v>144.60974726421901</v>
      </c>
      <c r="AB118" s="39">
        <v>910.00180813534905</v>
      </c>
      <c r="AC118" s="39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 hidden="1">
      <c r="D119" s="26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14.074620561555101</v>
      </c>
      <c r="N119" s="8">
        <f t="shared" si="136"/>
        <v>12.4169501763859</v>
      </c>
      <c r="O119" s="8">
        <f t="shared" si="137"/>
        <v>0.70700498020158398</v>
      </c>
      <c r="P119" s="36">
        <v>168.72088002303801</v>
      </c>
      <c r="Q119" s="8">
        <f t="shared" si="139"/>
        <v>0</v>
      </c>
      <c r="R119" s="36">
        <v>8.0177210012599005</v>
      </c>
      <c r="W119" s="10">
        <v>0</v>
      </c>
      <c r="X119" s="39">
        <v>14.074620561555101</v>
      </c>
      <c r="Y119" s="39">
        <v>12.4169501763859</v>
      </c>
      <c r="Z119" s="39">
        <v>0.70700498020158398</v>
      </c>
      <c r="AA119" s="39">
        <v>360.15321202303801</v>
      </c>
      <c r="AB119" s="10">
        <v>0</v>
      </c>
      <c r="AC119" s="39">
        <v>18.524089251259898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spans="4:42" ht="16">
      <c r="D120" s="26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4.0478109755219602</v>
      </c>
      <c r="O120" s="8">
        <f t="shared" si="137"/>
        <v>0.47488023434125298</v>
      </c>
      <c r="P120" s="8">
        <f t="shared" si="138"/>
        <v>36.908577033837297</v>
      </c>
      <c r="Q120" s="8">
        <f t="shared" si="139"/>
        <v>1.5597588167746601</v>
      </c>
      <c r="R120" s="8">
        <f t="shared" si="140"/>
        <v>1.2151269020878299</v>
      </c>
      <c r="W120" s="39">
        <v>53.3100558675306</v>
      </c>
      <c r="X120" s="10">
        <v>15.76917495518</v>
      </c>
      <c r="Y120" s="39">
        <v>4.0478109755219602</v>
      </c>
      <c r="Z120" s="39">
        <v>0.47488023434125298</v>
      </c>
      <c r="AA120" s="39">
        <v>36.908577033837297</v>
      </c>
      <c r="AB120" s="39">
        <v>1.5597588167746601</v>
      </c>
      <c r="AC120" s="39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26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22.711498703887699</v>
      </c>
      <c r="N121" s="8">
        <f t="shared" si="136"/>
        <v>41.270426745860298</v>
      </c>
      <c r="O121" s="8">
        <f t="shared" si="137"/>
        <v>4.01667804535637</v>
      </c>
      <c r="P121" s="8">
        <f t="shared" si="138"/>
        <v>183.11811659467199</v>
      </c>
      <c r="Q121" s="8">
        <f t="shared" si="139"/>
        <v>55.280324946004299</v>
      </c>
      <c r="R121" s="8">
        <f t="shared" si="140"/>
        <v>90.8235599780417</v>
      </c>
      <c r="W121" s="39">
        <v>139.055545932325</v>
      </c>
      <c r="X121" s="39">
        <v>22.711498703887699</v>
      </c>
      <c r="Y121" s="39">
        <v>41.270426745860298</v>
      </c>
      <c r="Z121" s="39">
        <v>4.01667804535637</v>
      </c>
      <c r="AA121" s="39">
        <v>183.11811659467199</v>
      </c>
      <c r="AB121" s="39">
        <v>55.280324946004299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 hidden="1">
      <c r="D122" s="26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52.677021330864903</v>
      </c>
      <c r="M122" s="8">
        <f t="shared" si="135"/>
        <v>51.329726921526301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27.800833929856999</v>
      </c>
      <c r="Q122" s="8">
        <f t="shared" si="139"/>
        <v>18.1251942507457</v>
      </c>
      <c r="R122" s="8">
        <f t="shared" si="140"/>
        <v>4.0740927160649996</v>
      </c>
      <c r="W122" s="39">
        <v>18.436957465802699</v>
      </c>
      <c r="X122" s="39">
        <v>17.965404422534199</v>
      </c>
      <c r="Y122" s="39">
        <v>10.1473244888409</v>
      </c>
      <c r="Z122" s="39">
        <v>0.28313666558675299</v>
      </c>
      <c r="AA122" s="39">
        <v>9.7302918754499608</v>
      </c>
      <c r="AB122" s="39">
        <v>6.3438179877609802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 hidden="1">
      <c r="D123" s="26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2.3571274298056202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spans="4:42" ht="16" hidden="1">
      <c r="D124" s="26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299.21641864650701</v>
      </c>
      <c r="M124" s="8">
        <f t="shared" si="135"/>
        <v>22.040020473722102</v>
      </c>
      <c r="N124" s="8">
        <f t="shared" si="136"/>
        <v>67.554217143628506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0.50780536987041003</v>
      </c>
      <c r="W124" s="39">
        <v>119.68656745860299</v>
      </c>
      <c r="X124" s="39">
        <v>8.8160081894888407</v>
      </c>
      <c r="Y124" s="39">
        <v>27.0216868574514</v>
      </c>
      <c r="Z124" s="39">
        <v>6.0905335061195102E-2</v>
      </c>
      <c r="AA124" s="39">
        <v>41.184902087833002</v>
      </c>
      <c r="AB124" s="39">
        <v>0.46710037041036701</v>
      </c>
      <c r="AC124" s="39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 hidden="1">
      <c r="D125" s="26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1.9453614542836599</v>
      </c>
      <c r="N125" s="8">
        <f t="shared" si="136"/>
        <v>0</v>
      </c>
      <c r="O125" s="8">
        <f t="shared" si="137"/>
        <v>1.5056107343412501E-2</v>
      </c>
      <c r="P125" s="8">
        <f t="shared" si="138"/>
        <v>0.16393161699064099</v>
      </c>
      <c r="Q125" s="8">
        <f t="shared" si="139"/>
        <v>3.8744588432925302</v>
      </c>
      <c r="R125" s="8">
        <f t="shared" si="140"/>
        <v>1.6766478636309099</v>
      </c>
      <c r="W125" s="10">
        <v>0</v>
      </c>
      <c r="X125" s="39">
        <v>0.58360843628509695</v>
      </c>
      <c r="Y125" s="10">
        <v>0</v>
      </c>
      <c r="Z125" s="39">
        <v>4.5168322030237603E-3</v>
      </c>
      <c r="AA125" s="39">
        <v>4.9179485097192201E-2</v>
      </c>
      <c r="AB125" s="39">
        <v>1.16233765298776</v>
      </c>
      <c r="AC125" s="39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26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5.8510299518306601</v>
      </c>
      <c r="M126" s="8">
        <f t="shared" si="135"/>
        <v>236.128977603111</v>
      </c>
      <c r="N126" s="8">
        <f t="shared" si="136"/>
        <v>14.485700893619301</v>
      </c>
      <c r="O126" s="8">
        <f t="shared" si="137"/>
        <v>162.80437866001699</v>
      </c>
      <c r="P126" s="8">
        <f t="shared" si="138"/>
        <v>151.386540008758</v>
      </c>
      <c r="Q126" s="8">
        <f t="shared" si="139"/>
        <v>946.52765321042398</v>
      </c>
      <c r="R126" s="8">
        <f t="shared" si="140"/>
        <v>179.50579723490199</v>
      </c>
      <c r="W126" s="39">
        <v>5.6754990532757397</v>
      </c>
      <c r="X126" s="39">
        <v>229.04510827501801</v>
      </c>
      <c r="Y126" s="39">
        <v>14.051129866810699</v>
      </c>
      <c r="Z126" s="39">
        <v>157.920247300216</v>
      </c>
      <c r="AA126" s="39">
        <v>146.844943808495</v>
      </c>
      <c r="AB126" s="39">
        <v>918.131823614111</v>
      </c>
      <c r="AC126" s="39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 hidden="1">
      <c r="D127" s="26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18.129066447084199</v>
      </c>
      <c r="N127" s="8">
        <f t="shared" si="136"/>
        <v>16.035832519798401</v>
      </c>
      <c r="O127" s="8">
        <f t="shared" si="137"/>
        <v>0.98618657451403902</v>
      </c>
      <c r="P127" s="36">
        <v>214.988555688985</v>
      </c>
      <c r="Q127" s="8">
        <f t="shared" si="139"/>
        <v>0</v>
      </c>
      <c r="R127" s="36">
        <v>8.1958012948163805</v>
      </c>
      <c r="W127" s="10">
        <v>0</v>
      </c>
      <c r="X127" s="39">
        <v>18.129066447084199</v>
      </c>
      <c r="Y127" s="39">
        <v>16.035832519798401</v>
      </c>
      <c r="Z127" s="39">
        <v>0.98618657451403902</v>
      </c>
      <c r="AA127" s="39">
        <v>399.333387688985</v>
      </c>
      <c r="AB127" s="10">
        <v>0</v>
      </c>
      <c r="AC127" s="39">
        <v>18.313044794816399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spans="4:42" ht="16">
      <c r="D128" s="26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65.633893304535604</v>
      </c>
      <c r="M128" s="8">
        <f t="shared" si="135"/>
        <v>19.219543146814299</v>
      </c>
      <c r="N128" s="8">
        <f t="shared" si="136"/>
        <v>4.9944309323254101</v>
      </c>
      <c r="O128" s="8">
        <f t="shared" si="137"/>
        <v>0.54971803671706299</v>
      </c>
      <c r="P128" s="8">
        <f t="shared" si="138"/>
        <v>38.685018106551503</v>
      </c>
      <c r="Q128" s="8">
        <f t="shared" si="139"/>
        <v>1.9043931670266401</v>
      </c>
      <c r="R128" s="8">
        <f t="shared" si="140"/>
        <v>1.3820843838012999</v>
      </c>
      <c r="W128" s="39">
        <v>65.633893304535604</v>
      </c>
      <c r="X128" s="39">
        <v>19.219543146814299</v>
      </c>
      <c r="Y128" s="39">
        <v>4.9944309323254101</v>
      </c>
      <c r="Z128" s="39">
        <v>0.54971803671706299</v>
      </c>
      <c r="AA128" s="39">
        <v>38.685018106551503</v>
      </c>
      <c r="AB128" s="39">
        <v>1.9043931670266401</v>
      </c>
      <c r="AC128" s="39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26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26.231059601619901</v>
      </c>
      <c r="N129" s="8">
        <f t="shared" si="136"/>
        <v>44.609155831533499</v>
      </c>
      <c r="O129" s="8">
        <f t="shared" si="137"/>
        <v>4.0528921346292304</v>
      </c>
      <c r="P129" s="8">
        <f t="shared" si="138"/>
        <v>210.50692285817101</v>
      </c>
      <c r="Q129" s="8">
        <f t="shared" si="139"/>
        <v>55.733065226781903</v>
      </c>
      <c r="R129" s="8">
        <f t="shared" si="140"/>
        <v>100.003342832613</v>
      </c>
      <c r="W129" s="39">
        <v>160.265581677466</v>
      </c>
      <c r="X129" s="39">
        <v>26.231059601619901</v>
      </c>
      <c r="Y129" s="39">
        <v>44.609155831533499</v>
      </c>
      <c r="Z129" s="39">
        <v>4.0528921346292304</v>
      </c>
      <c r="AA129" s="39">
        <v>210.50692285817101</v>
      </c>
      <c r="AB129" s="39">
        <v>55.733065226781903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 hidden="1">
      <c r="D130" s="26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64.047145130103999</v>
      </c>
      <c r="M130" s="8">
        <f t="shared" si="135"/>
        <v>57.3563338776097</v>
      </c>
      <c r="N130" s="8">
        <f t="shared" si="136"/>
        <v>37.535728540573999</v>
      </c>
      <c r="O130" s="8">
        <f t="shared" si="137"/>
        <v>0.77563966522678296</v>
      </c>
      <c r="P130" s="8">
        <f t="shared" si="138"/>
        <v>26.064567962563</v>
      </c>
      <c r="Q130" s="8">
        <f t="shared" si="139"/>
        <v>17.385929281086099</v>
      </c>
      <c r="R130" s="8">
        <f t="shared" si="140"/>
        <v>3.2518774712537102</v>
      </c>
      <c r="W130" s="39">
        <v>22.4165007955364</v>
      </c>
      <c r="X130" s="39">
        <v>20.074716857163398</v>
      </c>
      <c r="Y130" s="39">
        <v>13.137504989200901</v>
      </c>
      <c r="Z130" s="39">
        <v>0.27147388282937401</v>
      </c>
      <c r="AA130" s="39">
        <v>9.1225987868970506</v>
      </c>
      <c r="AB130" s="39">
        <v>6.0850752483801296</v>
      </c>
      <c r="AC130" s="39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 hidden="1">
      <c r="D131" s="26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spans="4:42" ht="16" hidden="1">
      <c r="D132" s="26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244.63645617350599</v>
      </c>
      <c r="M132" s="8">
        <f t="shared" si="135"/>
        <v>8.4961133814164693</v>
      </c>
      <c r="N132" s="8">
        <f t="shared" si="136"/>
        <v>38.639031569474497</v>
      </c>
      <c r="O132" s="8">
        <f t="shared" si="137"/>
        <v>9.1412800575954003E-4</v>
      </c>
      <c r="P132" s="8">
        <f t="shared" si="138"/>
        <v>84.734356074513997</v>
      </c>
      <c r="Q132" s="8">
        <f t="shared" si="139"/>
        <v>0</v>
      </c>
      <c r="R132" s="8">
        <f t="shared" si="140"/>
        <v>0.262839609701225</v>
      </c>
      <c r="W132" s="39">
        <v>97.854582469402402</v>
      </c>
      <c r="X132" s="39">
        <v>3.3984453525665899</v>
      </c>
      <c r="Y132" s="39">
        <v>15.455612627789799</v>
      </c>
      <c r="Z132" s="39">
        <v>3.6565120230381599E-4</v>
      </c>
      <c r="AA132" s="39">
        <v>33.893742429805599</v>
      </c>
      <c r="AB132" s="10">
        <v>0</v>
      </c>
      <c r="AC132" s="39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 hidden="1">
      <c r="D133" s="26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1.0856716013918899</v>
      </c>
      <c r="N133" s="8">
        <f t="shared" si="136"/>
        <v>0</v>
      </c>
      <c r="O133" s="8">
        <f t="shared" si="137"/>
        <v>0</v>
      </c>
      <c r="P133" s="8">
        <f t="shared" si="138"/>
        <v>0.16393161699064099</v>
      </c>
      <c r="Q133" s="8">
        <f t="shared" si="139"/>
        <v>3.8663552183825298</v>
      </c>
      <c r="R133" s="8">
        <f t="shared" si="140"/>
        <v>0.90422481125510001</v>
      </c>
      <c r="W133" s="10">
        <v>0</v>
      </c>
      <c r="X133" s="39">
        <v>0.32570148041756702</v>
      </c>
      <c r="Y133" s="10">
        <v>0</v>
      </c>
      <c r="Z133" s="10">
        <v>0</v>
      </c>
      <c r="AA133" s="39">
        <v>4.9179485097192201E-2</v>
      </c>
      <c r="AB133" s="39">
        <v>1.15990656551476</v>
      </c>
      <c r="AC133" s="39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26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5.3039016944623798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180.59225857807601</v>
      </c>
      <c r="P134" s="8">
        <f t="shared" si="138"/>
        <v>154.263321457995</v>
      </c>
      <c r="Q134" s="8">
        <f t="shared" si="139"/>
        <v>963.39083186747098</v>
      </c>
      <c r="R134" s="8">
        <f t="shared" si="140"/>
        <v>178.53477137263999</v>
      </c>
      <c r="W134" s="39">
        <v>5.1447846436285101</v>
      </c>
      <c r="X134" s="39">
        <v>225.17326313606901</v>
      </c>
      <c r="Y134" s="39">
        <v>14.265053912887</v>
      </c>
      <c r="Z134" s="39">
        <v>175.17449082073401</v>
      </c>
      <c r="AA134" s="39">
        <v>149.63542181425501</v>
      </c>
      <c r="AB134" s="39">
        <v>934.48910691144704</v>
      </c>
      <c r="AC134" s="39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 hidden="1">
      <c r="D135" s="26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18.161211360691102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10.472024449064101</v>
      </c>
      <c r="W135" s="10">
        <v>0</v>
      </c>
      <c r="X135" s="39">
        <v>20.3066372930166</v>
      </c>
      <c r="Y135" s="39">
        <v>18.161211360691102</v>
      </c>
      <c r="Z135" s="39">
        <v>1.57492710187185</v>
      </c>
      <c r="AA135" s="39">
        <v>413.81140712743002</v>
      </c>
      <c r="AB135" s="10">
        <v>0</v>
      </c>
      <c r="AC135" s="39">
        <v>20.200143199064101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spans="4:42" ht="16">
      <c r="D136" s="26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77.633279805615601</v>
      </c>
      <c r="M136" s="8">
        <f t="shared" si="135"/>
        <v>22.876508049625599</v>
      </c>
      <c r="N136" s="8">
        <f t="shared" si="136"/>
        <v>5.9389049748020204</v>
      </c>
      <c r="O136" s="8">
        <f t="shared" si="137"/>
        <v>0.62455583909287204</v>
      </c>
      <c r="P136" s="8">
        <f t="shared" si="138"/>
        <v>40.712662706983402</v>
      </c>
      <c r="Q136" s="8">
        <f t="shared" si="139"/>
        <v>2.2490275172786198</v>
      </c>
      <c r="R136" s="8">
        <f t="shared" si="140"/>
        <v>1.5791582380489599</v>
      </c>
      <c r="W136" s="39">
        <v>77.633279805615601</v>
      </c>
      <c r="X136" s="39">
        <v>22.876508049625599</v>
      </c>
      <c r="Y136" s="39">
        <v>5.9389049748020204</v>
      </c>
      <c r="Z136" s="39">
        <v>0.62455583909287204</v>
      </c>
      <c r="AA136" s="39">
        <v>40.712662706983402</v>
      </c>
      <c r="AB136" s="39">
        <v>2.2490275172786198</v>
      </c>
      <c r="AC136" s="39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26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177.61988682505401</v>
      </c>
      <c r="M137" s="8">
        <f t="shared" si="135"/>
        <v>29.789923353383699</v>
      </c>
      <c r="N137" s="8">
        <f t="shared" si="136"/>
        <v>46.791541864650803</v>
      </c>
      <c r="O137" s="8">
        <f t="shared" si="137"/>
        <v>4.7496290352771799</v>
      </c>
      <c r="P137" s="8">
        <f t="shared" si="138"/>
        <v>239.740501043916</v>
      </c>
      <c r="Q137" s="8">
        <f t="shared" si="139"/>
        <v>56.185805507559401</v>
      </c>
      <c r="R137" s="8">
        <f t="shared" si="140"/>
        <v>108.247658102592</v>
      </c>
      <c r="W137" s="39">
        <v>177.61988682505401</v>
      </c>
      <c r="X137" s="39">
        <v>29.789923353383699</v>
      </c>
      <c r="Y137" s="39">
        <v>46.791541864650803</v>
      </c>
      <c r="Z137" s="39">
        <v>4.7496290352771799</v>
      </c>
      <c r="AA137" s="39">
        <v>239.740501043916</v>
      </c>
      <c r="AB137" s="39">
        <v>56.185805507559401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 hidden="1">
      <c r="D138" s="26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71.370187688984899</v>
      </c>
      <c r="M138" s="8">
        <f t="shared" si="135"/>
        <v>39.658335583359097</v>
      </c>
      <c r="N138" s="8">
        <f t="shared" si="136"/>
        <v>46.869524087216</v>
      </c>
      <c r="O138" s="8">
        <f t="shared" si="137"/>
        <v>0.65708114779389104</v>
      </c>
      <c r="P138" s="8">
        <f t="shared" si="138"/>
        <v>24.641278309163798</v>
      </c>
      <c r="Q138" s="8">
        <f t="shared" si="139"/>
        <v>17.198250015427298</v>
      </c>
      <c r="R138" s="8">
        <f t="shared" si="140"/>
        <v>2.3830274863725198</v>
      </c>
      <c r="W138" s="39">
        <v>24.9795656911447</v>
      </c>
      <c r="X138" s="39">
        <v>13.880417454175699</v>
      </c>
      <c r="Y138" s="39">
        <v>16.4043334305256</v>
      </c>
      <c r="Z138" s="39">
        <v>0.22997840172786199</v>
      </c>
      <c r="AA138" s="39">
        <v>8.6244474082073399</v>
      </c>
      <c r="AB138" s="39">
        <v>6.0193875053995702</v>
      </c>
      <c r="AC138" s="39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 hidden="1">
      <c r="D139" s="26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spans="4:42" ht="16" hidden="1">
      <c r="D140" s="26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231.06019375449901</v>
      </c>
      <c r="M140" s="8">
        <f t="shared" ref="M140:M199" si="272">X140/AK140</f>
        <v>8.5295445720482306</v>
      </c>
      <c r="N140" s="8">
        <f t="shared" ref="N140:N199" si="273">Y140/AL140</f>
        <v>35.584340199784002</v>
      </c>
      <c r="O140" s="8">
        <f t="shared" ref="O140:O199" si="274">Z140/AM140</f>
        <v>5.6853875989920795E-4</v>
      </c>
      <c r="P140" s="8">
        <f t="shared" ref="P140:P170" si="275">AA140/AN140</f>
        <v>88.721076412887001</v>
      </c>
      <c r="Q140" s="8">
        <f t="shared" ref="Q140:Q199" si="276">AB140/AO140</f>
        <v>0</v>
      </c>
      <c r="R140" s="8">
        <f t="shared" ref="R140:R170" si="277">AC140/AP140</f>
        <v>0.17714399026277899</v>
      </c>
      <c r="W140" s="39">
        <v>92.4240775017998</v>
      </c>
      <c r="X140" s="39">
        <v>3.4118178288192902</v>
      </c>
      <c r="Y140" s="39">
        <v>14.2337360799136</v>
      </c>
      <c r="Z140" s="39">
        <v>2.27415503959683E-4</v>
      </c>
      <c r="AA140" s="39">
        <v>35.4884305651548</v>
      </c>
      <c r="AB140" s="10">
        <v>0</v>
      </c>
      <c r="AC140" s="39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 hidden="1">
      <c r="D141" s="26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0.69176117698584005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0.68378114422846303</v>
      </c>
      <c r="W141" s="10">
        <v>0</v>
      </c>
      <c r="X141" s="39">
        <v>0.20752835309575199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26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5.2573595258771002</v>
      </c>
      <c r="M142" s="8">
        <f t="shared" si="272"/>
        <v>231.085649911677</v>
      </c>
      <c r="N142" s="8">
        <f t="shared" si="273"/>
        <v>14.808267811152501</v>
      </c>
      <c r="O142" s="8">
        <f t="shared" si="274"/>
        <v>182.02552084493001</v>
      </c>
      <c r="P142" s="8">
        <f t="shared" si="275"/>
        <v>155.204987122679</v>
      </c>
      <c r="Q142" s="8">
        <f t="shared" si="276"/>
        <v>966.91729309077903</v>
      </c>
      <c r="R142" s="8">
        <f t="shared" si="277"/>
        <v>179.30712140678199</v>
      </c>
      <c r="W142" s="39">
        <v>5.0996387401007901</v>
      </c>
      <c r="X142" s="39">
        <v>224.15308041432701</v>
      </c>
      <c r="Y142" s="39">
        <v>14.3640197768179</v>
      </c>
      <c r="Z142" s="39">
        <v>176.564755219582</v>
      </c>
      <c r="AA142" s="39">
        <v>150.54883750899899</v>
      </c>
      <c r="AB142" s="39">
        <v>937.90977429805605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 hidden="1">
      <c r="D143" s="26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26.789879874010101</v>
      </c>
      <c r="N143" s="8">
        <f t="shared" si="273"/>
        <v>19.519286378689699</v>
      </c>
      <c r="O143" s="8">
        <f t="shared" si="274"/>
        <v>5.1471386465082798</v>
      </c>
      <c r="P143" s="36">
        <v>280.89371695608298</v>
      </c>
      <c r="Q143" s="8">
        <f t="shared" si="276"/>
        <v>4.4245164074873999</v>
      </c>
      <c r="R143" s="36">
        <v>14.321544544636399</v>
      </c>
      <c r="W143" s="10">
        <v>0</v>
      </c>
      <c r="X143" s="39">
        <v>26.789879874010101</v>
      </c>
      <c r="Y143" s="39">
        <v>19.519286378689699</v>
      </c>
      <c r="Z143" s="39">
        <v>5.1471386465082798</v>
      </c>
      <c r="AA143" s="39">
        <v>451.06354895608303</v>
      </c>
      <c r="AB143" s="39">
        <v>4.4245164074873999</v>
      </c>
      <c r="AC143" s="39">
        <v>23.660538544636399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spans="4:42" ht="16">
      <c r="D144" s="26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78.303010007199404</v>
      </c>
      <c r="M144" s="8">
        <f t="shared" si="272"/>
        <v>23.793722875539999</v>
      </c>
      <c r="N144" s="8">
        <f t="shared" si="273"/>
        <v>5.9951224442044602</v>
      </c>
      <c r="O144" s="8">
        <f t="shared" si="274"/>
        <v>0.63529362455003602</v>
      </c>
      <c r="P144" s="8">
        <f t="shared" si="275"/>
        <v>41.051565730741501</v>
      </c>
      <c r="Q144" s="8">
        <f t="shared" si="276"/>
        <v>2.4063550021598301</v>
      </c>
      <c r="R144" s="8">
        <f t="shared" si="277"/>
        <v>1.61195017786177</v>
      </c>
      <c r="W144" s="39">
        <v>78.303010007199404</v>
      </c>
      <c r="X144" s="10">
        <v>23.793722875539999</v>
      </c>
      <c r="Y144" s="39">
        <v>5.9951224442044602</v>
      </c>
      <c r="Z144" s="39">
        <v>0.63529362455003602</v>
      </c>
      <c r="AA144" s="39">
        <v>41.051565730741501</v>
      </c>
      <c r="AB144" s="39">
        <v>2.4063550021598301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26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177.11612199423999</v>
      </c>
      <c r="M145" s="8">
        <f t="shared" si="272"/>
        <v>35.920014372102202</v>
      </c>
      <c r="N145" s="8">
        <f t="shared" si="273"/>
        <v>46.856652519798402</v>
      </c>
      <c r="O145" s="8">
        <f t="shared" si="274"/>
        <v>4.7963101907847401</v>
      </c>
      <c r="P145" s="8">
        <f t="shared" si="275"/>
        <v>256.76639323254102</v>
      </c>
      <c r="Q145" s="8">
        <f t="shared" si="276"/>
        <v>58.1952862491001</v>
      </c>
      <c r="R145" s="8">
        <f t="shared" si="277"/>
        <v>110.571471273938</v>
      </c>
      <c r="W145" s="39">
        <v>177.11612199423999</v>
      </c>
      <c r="X145" s="39">
        <v>35.920014372102202</v>
      </c>
      <c r="Y145" s="39">
        <v>46.856652519798402</v>
      </c>
      <c r="Z145" s="39">
        <v>4.7963101907847401</v>
      </c>
      <c r="AA145" s="39">
        <v>256.76639323254102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 hidden="1">
      <c r="D146" s="26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57.596766142137099</v>
      </c>
      <c r="O146" s="8">
        <f t="shared" si="274"/>
        <v>0.63087712393294304</v>
      </c>
      <c r="P146" s="8">
        <f t="shared" si="275"/>
        <v>25.252638887174701</v>
      </c>
      <c r="Q146" s="8">
        <f t="shared" si="276"/>
        <v>17.050051979841601</v>
      </c>
      <c r="R146" s="8">
        <f t="shared" si="277"/>
        <v>2.2385180258150799</v>
      </c>
      <c r="W146" s="39">
        <v>29.059687293016601</v>
      </c>
      <c r="X146" s="39">
        <v>13.398153763729299</v>
      </c>
      <c r="Y146" s="39">
        <v>20.158868149747999</v>
      </c>
      <c r="Z146" s="39">
        <v>0.22080699337653001</v>
      </c>
      <c r="AA146" s="39">
        <v>8.8384236105111604</v>
      </c>
      <c r="AB146" s="39">
        <v>5.96751819294456</v>
      </c>
      <c r="AC146" s="39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 hidden="1">
      <c r="D147" s="26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spans="4:42" ht="16" hidden="1">
      <c r="D148" s="26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221.11544411447099</v>
      </c>
      <c r="M148" s="8">
        <f t="shared" si="272"/>
        <v>8.5055195380759496</v>
      </c>
      <c r="N148" s="8">
        <f t="shared" si="273"/>
        <v>32.048186699063997</v>
      </c>
      <c r="O148" s="8">
        <f t="shared" si="274"/>
        <v>0</v>
      </c>
      <c r="P148" s="8">
        <f t="shared" si="275"/>
        <v>95.614986411087003</v>
      </c>
      <c r="Q148" s="8">
        <f t="shared" si="276"/>
        <v>0</v>
      </c>
      <c r="R148" s="8">
        <f t="shared" si="277"/>
        <v>0.15787115656047501</v>
      </c>
      <c r="W148" s="39">
        <v>88.446177645788296</v>
      </c>
      <c r="X148" s="39">
        <v>3.4022078152303799</v>
      </c>
      <c r="Y148" s="39">
        <v>12.8192746796256</v>
      </c>
      <c r="Z148" s="10">
        <v>0</v>
      </c>
      <c r="AA148" s="39">
        <v>38.245994564434802</v>
      </c>
      <c r="AB148" s="10">
        <v>0</v>
      </c>
      <c r="AC148" s="39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 hidden="1">
      <c r="D149" s="26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0.74255252519798298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3.8633739320854299</v>
      </c>
      <c r="R149" s="8">
        <f t="shared" si="277"/>
        <v>0.620346222102233</v>
      </c>
      <c r="W149" s="10">
        <v>0</v>
      </c>
      <c r="X149" s="39">
        <v>0.22276575755939501</v>
      </c>
      <c r="Y149" s="10">
        <v>0</v>
      </c>
      <c r="Z149" s="10">
        <v>0</v>
      </c>
      <c r="AA149" s="10">
        <v>0</v>
      </c>
      <c r="AB149" s="39">
        <v>1.1590121796256301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26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5.1972003295406504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183.29486810952099</v>
      </c>
      <c r="P150" s="8">
        <f t="shared" si="275"/>
        <v>156.01792882961101</v>
      </c>
      <c r="Q150" s="8">
        <f t="shared" si="276"/>
        <v>970.06021947110196</v>
      </c>
      <c r="R150" s="8">
        <f t="shared" si="277"/>
        <v>179.81350875769101</v>
      </c>
      <c r="W150" s="39">
        <v>5.0412843196544301</v>
      </c>
      <c r="X150" s="39">
        <v>223.68117983513301</v>
      </c>
      <c r="Y150" s="39">
        <v>14.4411671274298</v>
      </c>
      <c r="Z150" s="39">
        <v>177.796022066235</v>
      </c>
      <c r="AA150" s="39">
        <v>151.337390964723</v>
      </c>
      <c r="AB150" s="39">
        <v>940.95841288696897</v>
      </c>
      <c r="AC150" s="39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 hidden="1">
      <c r="D151" s="26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33.103223639308901</v>
      </c>
      <c r="N151" s="8">
        <f t="shared" si="273"/>
        <v>20.955950449964</v>
      </c>
      <c r="O151" s="8">
        <f t="shared" si="274"/>
        <v>8.6832633945284403</v>
      </c>
      <c r="P151" s="36">
        <v>325.35071119654401</v>
      </c>
      <c r="Q151" s="8">
        <f t="shared" si="276"/>
        <v>9.2139753275737899</v>
      </c>
      <c r="R151" s="36">
        <v>18.1275281632469</v>
      </c>
      <c r="W151" s="10">
        <v>0</v>
      </c>
      <c r="X151" s="39">
        <v>33.103223639308901</v>
      </c>
      <c r="Y151" s="39">
        <v>20.955950449964</v>
      </c>
      <c r="Z151" s="39">
        <v>8.6832633945284403</v>
      </c>
      <c r="AA151" s="39">
        <v>488.43304319654402</v>
      </c>
      <c r="AB151" s="39">
        <v>9.2139753275737899</v>
      </c>
      <c r="AC151" s="39">
        <v>27.077397413246899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spans="4:42" ht="16">
      <c r="D152" s="26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78.575324910007197</v>
      </c>
      <c r="M152" s="8">
        <f t="shared" si="272"/>
        <v>24.710937705018001</v>
      </c>
      <c r="N152" s="8">
        <f t="shared" si="273"/>
        <v>6.0501849856011498</v>
      </c>
      <c r="O152" s="8">
        <f t="shared" si="274"/>
        <v>0.64603140964722805</v>
      </c>
      <c r="P152" s="8">
        <f t="shared" si="275"/>
        <v>41.337067278617702</v>
      </c>
      <c r="Q152" s="8">
        <f t="shared" si="276"/>
        <v>2.5636824874010098</v>
      </c>
      <c r="R152" s="8">
        <f t="shared" si="277"/>
        <v>1.6362531581353501</v>
      </c>
      <c r="W152" s="39">
        <v>78.575324910007197</v>
      </c>
      <c r="X152" s="39">
        <v>24.710937705018001</v>
      </c>
      <c r="Y152" s="39">
        <v>6.0501849856011498</v>
      </c>
      <c r="Z152" s="39">
        <v>0.64603140964722805</v>
      </c>
      <c r="AA152" s="39">
        <v>41.337067278617702</v>
      </c>
      <c r="AB152" s="39">
        <v>2.5636824874010098</v>
      </c>
      <c r="AC152" s="39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26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177.04466249100099</v>
      </c>
      <c r="M153" s="8">
        <f t="shared" si="272"/>
        <v>42.050105394420399</v>
      </c>
      <c r="N153" s="8">
        <f t="shared" si="273"/>
        <v>46.964964974802001</v>
      </c>
      <c r="O153" s="8">
        <f t="shared" si="274"/>
        <v>4.8365487688984903</v>
      </c>
      <c r="P153" s="8">
        <f t="shared" si="275"/>
        <v>273.23416223902097</v>
      </c>
      <c r="Q153" s="8">
        <f t="shared" si="276"/>
        <v>60.204766990640699</v>
      </c>
      <c r="R153" s="8">
        <f t="shared" si="277"/>
        <v>112.446170165227</v>
      </c>
      <c r="W153" s="39">
        <v>177.04466249100099</v>
      </c>
      <c r="X153" s="39">
        <v>42.050105394420399</v>
      </c>
      <c r="Y153" s="39">
        <v>46.964964974802001</v>
      </c>
      <c r="Z153" s="39">
        <v>4.8365487688984903</v>
      </c>
      <c r="AA153" s="39">
        <v>273.23416223902097</v>
      </c>
      <c r="AB153" s="39">
        <v>60.204766990640699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 hidden="1">
      <c r="D154" s="26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94.177123254139701</v>
      </c>
      <c r="M154" s="8">
        <f t="shared" si="272"/>
        <v>37.029939575336897</v>
      </c>
      <c r="N154" s="8">
        <f t="shared" si="273"/>
        <v>68.345690980150295</v>
      </c>
      <c r="O154" s="8">
        <f t="shared" si="274"/>
        <v>0.59655423459837398</v>
      </c>
      <c r="P154" s="8">
        <f t="shared" si="275"/>
        <v>26.425806767458599</v>
      </c>
      <c r="Q154" s="8">
        <f t="shared" si="276"/>
        <v>16.971784078988001</v>
      </c>
      <c r="R154" s="8">
        <f t="shared" si="277"/>
        <v>2.22497593263396</v>
      </c>
      <c r="W154" s="39">
        <v>32.961993138948898</v>
      </c>
      <c r="X154" s="39">
        <v>12.960478851367901</v>
      </c>
      <c r="Y154" s="39">
        <v>23.920991843052601</v>
      </c>
      <c r="Z154" s="39">
        <v>0.20879398210943101</v>
      </c>
      <c r="AA154" s="39">
        <v>9.2490323686105107</v>
      </c>
      <c r="AB154" s="39">
        <v>5.9401244276457899</v>
      </c>
      <c r="AC154" s="39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 hidden="1">
      <c r="D155" s="26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spans="4:42" ht="16" hidden="1">
      <c r="D156" s="26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215.30438867890601</v>
      </c>
      <c r="M156" s="8">
        <f t="shared" si="272"/>
        <v>8.2469712864470708</v>
      </c>
      <c r="N156" s="8">
        <f t="shared" si="273"/>
        <v>28.318041702663798</v>
      </c>
      <c r="O156" s="8">
        <f t="shared" si="274"/>
        <v>0</v>
      </c>
      <c r="P156" s="8">
        <f t="shared" si="275"/>
        <v>102.08914803815701</v>
      </c>
      <c r="Q156" s="8">
        <f t="shared" si="276"/>
        <v>0</v>
      </c>
      <c r="R156" s="8">
        <f t="shared" si="277"/>
        <v>8.6872493664506695E-2</v>
      </c>
      <c r="W156" s="39">
        <v>86.121755471562295</v>
      </c>
      <c r="X156" s="39">
        <v>3.2987885145788298</v>
      </c>
      <c r="Y156" s="39">
        <v>11.327216681065501</v>
      </c>
      <c r="Z156" s="10">
        <v>0</v>
      </c>
      <c r="AA156" s="39">
        <v>40.835659215262801</v>
      </c>
      <c r="AB156" s="10">
        <v>0</v>
      </c>
      <c r="AC156" s="39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 hidden="1">
      <c r="D157" s="26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0.80144297758579297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0.38012271442284701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1.1586047516198701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26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5.1063656416765104</v>
      </c>
      <c r="M158" s="8">
        <f t="shared" si="272"/>
        <v>229.96821893596999</v>
      </c>
      <c r="N158" s="8">
        <f t="shared" si="273"/>
        <v>14.9060924272449</v>
      </c>
      <c r="O158" s="8">
        <f t="shared" si="274"/>
        <v>184.66863114456001</v>
      </c>
      <c r="P158" s="8">
        <f t="shared" si="275"/>
        <v>156.67743470419299</v>
      </c>
      <c r="Q158" s="8">
        <f t="shared" si="276"/>
        <v>972.72828816993604</v>
      </c>
      <c r="R158" s="8">
        <f t="shared" si="277"/>
        <v>180.22522777047899</v>
      </c>
      <c r="W158" s="39">
        <v>4.9531746724262096</v>
      </c>
      <c r="X158" s="39">
        <v>223.06917236789101</v>
      </c>
      <c r="Y158" s="39">
        <v>14.4589096544276</v>
      </c>
      <c r="Z158" s="39">
        <v>179.12857221022301</v>
      </c>
      <c r="AA158" s="39">
        <v>151.97711166306701</v>
      </c>
      <c r="AB158" s="39">
        <v>943.54643952483798</v>
      </c>
      <c r="AC158" s="39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 hidden="1">
      <c r="D159" s="26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39.097295428365697</v>
      </c>
      <c r="N159" s="8">
        <f t="shared" si="273"/>
        <v>22.249630979121701</v>
      </c>
      <c r="O159" s="8">
        <f t="shared" si="274"/>
        <v>12.2539586213103</v>
      </c>
      <c r="P159" s="36">
        <v>371.60157152771802</v>
      </c>
      <c r="Q159" s="8">
        <f t="shared" si="276"/>
        <v>14.069433405327599</v>
      </c>
      <c r="R159" s="36">
        <v>21.780694495680301</v>
      </c>
      <c r="W159" s="10">
        <v>0</v>
      </c>
      <c r="X159" s="39">
        <v>39.097295428365697</v>
      </c>
      <c r="Y159" s="39">
        <v>22.249630979121701</v>
      </c>
      <c r="Z159" s="39">
        <v>12.2539586213103</v>
      </c>
      <c r="AA159" s="39">
        <v>527.59640352771805</v>
      </c>
      <c r="AB159" s="39">
        <v>14.069433405327599</v>
      </c>
      <c r="AC159" s="39">
        <v>30.341438995680299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spans="4:42" ht="16">
      <c r="D160" s="26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79.044823326133894</v>
      </c>
      <c r="M160" s="8">
        <f t="shared" si="272"/>
        <v>25.628152534531999</v>
      </c>
      <c r="N160" s="8">
        <f t="shared" si="273"/>
        <v>6.1034846040316797</v>
      </c>
      <c r="O160" s="8">
        <f t="shared" si="274"/>
        <v>0.65676919510439202</v>
      </c>
      <c r="P160" s="8">
        <f t="shared" si="275"/>
        <v>41.6873816054716</v>
      </c>
      <c r="Q160" s="8">
        <f t="shared" si="276"/>
        <v>2.7210099726421899</v>
      </c>
      <c r="R160" s="8">
        <f t="shared" si="277"/>
        <v>1.63964546904248</v>
      </c>
      <c r="W160" s="39">
        <v>79.044823326133894</v>
      </c>
      <c r="X160" s="39">
        <v>25.628152534531999</v>
      </c>
      <c r="Y160" s="39">
        <v>6.1034846040316797</v>
      </c>
      <c r="Z160" s="39">
        <v>0.65676919510439202</v>
      </c>
      <c r="AA160" s="39">
        <v>41.6873816054716</v>
      </c>
      <c r="AB160" s="39">
        <v>2.7210099726421899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26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176.75261738660899</v>
      </c>
      <c r="M161" s="8">
        <f t="shared" si="272"/>
        <v>48.180196431137503</v>
      </c>
      <c r="N161" s="8">
        <f t="shared" si="273"/>
        <v>48.312469690424798</v>
      </c>
      <c r="O161" s="8">
        <f t="shared" si="274"/>
        <v>4.9034946760259199</v>
      </c>
      <c r="P161" s="8">
        <f t="shared" si="275"/>
        <v>290.06238830093599</v>
      </c>
      <c r="Q161" s="8">
        <f t="shared" si="276"/>
        <v>62.214247732181398</v>
      </c>
      <c r="R161" s="8">
        <f t="shared" si="277"/>
        <v>114.21034906731499</v>
      </c>
      <c r="W161" s="39">
        <v>176.75261738660899</v>
      </c>
      <c r="X161" s="39">
        <v>48.180196431137503</v>
      </c>
      <c r="Y161" s="39">
        <v>48.312469690424798</v>
      </c>
      <c r="Z161" s="39">
        <v>4.9034946760259199</v>
      </c>
      <c r="AA161" s="39">
        <v>290.06238830093599</v>
      </c>
      <c r="AB161" s="39">
        <v>62.214247732181398</v>
      </c>
      <c r="AC161" s="39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 hidden="1">
      <c r="D162" s="26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36.461262291772002</v>
      </c>
      <c r="N162" s="8">
        <f t="shared" si="273"/>
        <v>79.048824190064906</v>
      </c>
      <c r="O162" s="8">
        <f t="shared" si="274"/>
        <v>0.56492296749974302</v>
      </c>
      <c r="P162" s="8">
        <f t="shared" si="275"/>
        <v>27.247343258253601</v>
      </c>
      <c r="Q162" s="8">
        <f t="shared" si="276"/>
        <v>16.868955394425601</v>
      </c>
      <c r="R162" s="8">
        <f t="shared" si="277"/>
        <v>2.1771014670472102</v>
      </c>
      <c r="W162" s="39">
        <v>36.826343808495302</v>
      </c>
      <c r="X162" s="39">
        <v>12.761441802120199</v>
      </c>
      <c r="Y162" s="39">
        <v>27.667088466522699</v>
      </c>
      <c r="Z162" s="39">
        <v>0.19772303862491</v>
      </c>
      <c r="AA162" s="39">
        <v>9.5365701403887702</v>
      </c>
      <c r="AB162" s="39">
        <v>5.9041343880489601</v>
      </c>
      <c r="AC162" s="39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 hidden="1">
      <c r="D163" s="26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spans="4:42" ht="16" hidden="1">
      <c r="D164" s="26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213.58155039596801</v>
      </c>
      <c r="M164" s="8">
        <f t="shared" si="272"/>
        <v>8.9048864894708508</v>
      </c>
      <c r="N164" s="8">
        <f t="shared" si="273"/>
        <v>25.814299667026798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5.7256870824333998E-2</v>
      </c>
      <c r="W164" s="39">
        <v>85.432620158387294</v>
      </c>
      <c r="X164" s="39">
        <v>3.5619545957883401</v>
      </c>
      <c r="Y164" s="39">
        <v>10.325719866810701</v>
      </c>
      <c r="Z164" s="10">
        <v>0</v>
      </c>
      <c r="AA164" s="39">
        <v>44.106339560835103</v>
      </c>
      <c r="AB164" s="10">
        <v>0</v>
      </c>
      <c r="AC164" s="39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 hidden="1">
      <c r="D165" s="26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0.86995940143988304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0.29933147624190098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1.1586047516198701</v>
      </c>
      <c r="AC165" s="39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26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5.0193546903876598</v>
      </c>
      <c r="M166" s="8">
        <f t="shared" si="272"/>
        <v>229.73422508145799</v>
      </c>
      <c r="N166" s="8">
        <f t="shared" si="273"/>
        <v>15.045731480038199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975.69317019586902</v>
      </c>
      <c r="R166" s="8">
        <f t="shared" si="277"/>
        <v>180.865447348831</v>
      </c>
      <c r="W166" s="39">
        <v>4.8687740496760297</v>
      </c>
      <c r="X166" s="39">
        <v>222.842198329014</v>
      </c>
      <c r="Y166" s="39">
        <v>14.5943595356371</v>
      </c>
      <c r="Z166" s="39">
        <v>179.995314182865</v>
      </c>
      <c r="AA166" s="39">
        <v>152.41981090712699</v>
      </c>
      <c r="AB166" s="39">
        <v>946.42237508999301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 hidden="1">
      <c r="D167" s="26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44.967276421886197</v>
      </c>
      <c r="N167" s="8">
        <f t="shared" si="273"/>
        <v>23.557080975521998</v>
      </c>
      <c r="O167" s="8">
        <f t="shared" si="274"/>
        <v>15.8899430201584</v>
      </c>
      <c r="P167" s="36">
        <v>419.47645813678901</v>
      </c>
      <c r="Q167" s="8">
        <f t="shared" si="276"/>
        <v>18.877288574514001</v>
      </c>
      <c r="R167" s="36">
        <v>25.925420573974101</v>
      </c>
      <c r="W167" s="10">
        <v>0</v>
      </c>
      <c r="X167" s="39">
        <v>44.967276421886197</v>
      </c>
      <c r="Y167" s="39">
        <v>23.557080975521998</v>
      </c>
      <c r="Z167" s="39">
        <v>15.8899430201584</v>
      </c>
      <c r="AA167" s="39">
        <v>568.383790136789</v>
      </c>
      <c r="AB167" s="39">
        <v>18.877288574514001</v>
      </c>
      <c r="AC167" s="39">
        <v>34.097040323974099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spans="4:42" ht="16">
      <c r="D168" s="26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79.434339668826496</v>
      </c>
      <c r="M168" s="8">
        <f t="shared" si="272"/>
        <v>26.545367364046101</v>
      </c>
      <c r="N168" s="8">
        <f t="shared" si="273"/>
        <v>6.1585727825773899</v>
      </c>
      <c r="O168" s="8">
        <f t="shared" si="274"/>
        <v>0.667506980561555</v>
      </c>
      <c r="P168" s="8">
        <f t="shared" si="275"/>
        <v>41.982247696184302</v>
      </c>
      <c r="Q168" s="8">
        <f t="shared" si="276"/>
        <v>2.8783374575234002</v>
      </c>
      <c r="R168" s="8">
        <f t="shared" si="277"/>
        <v>1.6475868155867499</v>
      </c>
      <c r="W168" s="39">
        <v>79.434339668826496</v>
      </c>
      <c r="X168" s="39">
        <v>26.545367364046101</v>
      </c>
      <c r="Y168" s="39">
        <v>6.1585727825773899</v>
      </c>
      <c r="Z168" s="39">
        <v>0.667506980561555</v>
      </c>
      <c r="AA168" s="39">
        <v>41.982247696184302</v>
      </c>
      <c r="AB168" s="39">
        <v>2.8783374575234002</v>
      </c>
      <c r="AC168" s="39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26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54.310287431857397</v>
      </c>
      <c r="N169" s="8">
        <f t="shared" si="273"/>
        <v>48.407787580993499</v>
      </c>
      <c r="O169" s="8">
        <f t="shared" si="274"/>
        <v>4.9814822534197303</v>
      </c>
      <c r="P169" s="8">
        <f t="shared" si="275"/>
        <v>306.57670763138901</v>
      </c>
      <c r="Q169" s="8">
        <f t="shared" si="276"/>
        <v>64.223728437725001</v>
      </c>
      <c r="R169" s="8">
        <f t="shared" si="277"/>
        <v>116.125327134269</v>
      </c>
      <c r="W169" s="39">
        <v>176.751875305976</v>
      </c>
      <c r="X169" s="39">
        <v>54.310287431857397</v>
      </c>
      <c r="Y169" s="39">
        <v>48.407787580993499</v>
      </c>
      <c r="Z169" s="39">
        <v>4.9814822534197303</v>
      </c>
      <c r="AA169" s="39">
        <v>306.57670763138901</v>
      </c>
      <c r="AB169" s="39">
        <v>64.223728437725001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 hidden="1">
      <c r="D170" s="26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116.64059827213801</v>
      </c>
      <c r="M170" s="8">
        <f t="shared" si="272"/>
        <v>36.035279332479703</v>
      </c>
      <c r="N170" s="8">
        <f t="shared" si="273"/>
        <v>89.740439247146</v>
      </c>
      <c r="O170" s="8">
        <f t="shared" si="274"/>
        <v>0.54610548740100895</v>
      </c>
      <c r="P170" s="8">
        <f t="shared" si="275"/>
        <v>28.395209009564901</v>
      </c>
      <c r="Q170" s="8">
        <f t="shared" si="276"/>
        <v>16.8775035894271</v>
      </c>
      <c r="R170" s="8">
        <f t="shared" si="277"/>
        <v>2.3179482478864499</v>
      </c>
      <c r="W170" s="39">
        <v>40.824209395248403</v>
      </c>
      <c r="X170" s="39">
        <v>12.6123477663679</v>
      </c>
      <c r="Y170" s="39">
        <v>31.4091537365011</v>
      </c>
      <c r="Z170" s="39">
        <v>0.191136920590353</v>
      </c>
      <c r="AA170" s="39">
        <v>9.9383231533477296</v>
      </c>
      <c r="AB170" s="39">
        <v>5.9071262562994997</v>
      </c>
      <c r="AC170" s="39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 hidden="1">
      <c r="D171" s="26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spans="4:42" ht="16" hidden="1">
      <c r="D172" s="26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233.10708464722799</v>
      </c>
      <c r="M172" s="8">
        <f t="shared" ref="M172:M174" si="346">X172/AK172*1.1</f>
        <v>8.8397142711123102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133.86641609071299</v>
      </c>
      <c r="Q172" s="8">
        <f t="shared" ref="Q172:Q174" si="350">AB172/AO172*1.1</f>
        <v>0</v>
      </c>
      <c r="R172" s="8">
        <f t="shared" ref="R172:R174" si="351">AC172/AP172*1.1</f>
        <v>3.3553934380849602E-2</v>
      </c>
      <c r="W172" s="39">
        <v>84.766212598992098</v>
      </c>
      <c r="X172" s="39">
        <v>3.2144415531317501</v>
      </c>
      <c r="Y172" s="39">
        <v>9.5132843232541404</v>
      </c>
      <c r="Z172" s="10">
        <v>0</v>
      </c>
      <c r="AA172" s="39">
        <v>48.6786967602592</v>
      </c>
      <c r="AB172" s="10">
        <v>0</v>
      </c>
      <c r="AC172" s="39">
        <v>1.2201430683945301E-2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spans="4:42" ht="16" hidden="1">
      <c r="D173" s="26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0.88938896660906996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4.3197482883369496</v>
      </c>
      <c r="R173" s="8">
        <f t="shared" si="351"/>
        <v>0.19751720611951101</v>
      </c>
      <c r="W173" s="10">
        <v>0</v>
      </c>
      <c r="X173" s="39">
        <v>0.24256062725701899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5.3868328941684702E-2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spans="4:42" ht="16">
      <c r="D174" s="26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5.5066845494422303</v>
      </c>
      <c r="M174" s="8">
        <f t="shared" si="346"/>
        <v>251.991895132633</v>
      </c>
      <c r="N174" s="8">
        <f t="shared" si="347"/>
        <v>16.881301468088701</v>
      </c>
      <c r="O174" s="8">
        <f t="shared" si="348"/>
        <v>204.55230704430201</v>
      </c>
      <c r="P174" s="8">
        <f t="shared" si="349"/>
        <v>173.197559873974</v>
      </c>
      <c r="Q174" s="8">
        <f t="shared" si="350"/>
        <v>1075.7404847364801</v>
      </c>
      <c r="R174" s="8">
        <f t="shared" si="351"/>
        <v>199.40354881068501</v>
      </c>
      <c r="W174" s="39">
        <v>4.8558945572354197</v>
      </c>
      <c r="X174" s="39">
        <v>222.21103479877601</v>
      </c>
      <c r="Y174" s="39">
        <v>14.886238567314599</v>
      </c>
      <c r="Z174" s="39">
        <v>180.37794348452101</v>
      </c>
      <c r="AA174" s="39">
        <v>152.72875734341301</v>
      </c>
      <c r="AB174" s="39">
        <v>948.60751835853102</v>
      </c>
      <c r="AC174" s="39">
        <v>175.83767486033099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spans="4:42" ht="16" hidden="1">
      <c r="D175" s="26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0.77317010871130298</v>
      </c>
      <c r="M175" s="8">
        <f t="shared" si="272"/>
        <v>50.659103347732199</v>
      </c>
      <c r="N175" s="8">
        <f t="shared" si="273"/>
        <v>25.101405964722801</v>
      </c>
      <c r="O175" s="8">
        <f t="shared" si="274"/>
        <v>20.071478380129602</v>
      </c>
      <c r="P175" s="36">
        <v>469.36069787760999</v>
      </c>
      <c r="Q175" s="8">
        <f t="shared" si="276"/>
        <v>24.004328362131002</v>
      </c>
      <c r="R175" s="36">
        <v>29.574519557235401</v>
      </c>
      <c r="W175" s="39">
        <v>0.77317010871130298</v>
      </c>
      <c r="X175" s="39">
        <v>50.659103347732199</v>
      </c>
      <c r="Y175" s="39">
        <v>25.101405964722801</v>
      </c>
      <c r="Z175" s="39">
        <v>20.071478380129602</v>
      </c>
      <c r="AA175" s="39">
        <v>611.18052987760996</v>
      </c>
      <c r="AB175" s="39">
        <v>24.004328362131002</v>
      </c>
      <c r="AC175" s="39">
        <v>37.357014557235402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spans="4:42" ht="16">
      <c r="D176" s="26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88.355161727861699</v>
      </c>
      <c r="M176" s="8">
        <f t="shared" ref="M176:R176" si="360">X176/AK176*1.1</f>
        <v>30.332142928912901</v>
      </c>
      <c r="N176" s="8">
        <f t="shared" si="360"/>
        <v>6.8396824528437703</v>
      </c>
      <c r="O176" s="8">
        <f t="shared" si="360"/>
        <v>0.74606924262059005</v>
      </c>
      <c r="P176" s="8">
        <f t="shared" si="360"/>
        <v>46.486772455003702</v>
      </c>
      <c r="Q176" s="8">
        <f t="shared" si="360"/>
        <v>3.3392314370410401</v>
      </c>
      <c r="R176" s="8">
        <f t="shared" si="360"/>
        <v>1.8192806561375101</v>
      </c>
      <c r="W176" s="39">
        <v>80.322874298056107</v>
      </c>
      <c r="X176" s="39">
        <v>27.574675389920799</v>
      </c>
      <c r="Y176" s="39">
        <v>6.2178931389488801</v>
      </c>
      <c r="Z176" s="39">
        <v>0.67824476601871797</v>
      </c>
      <c r="AA176" s="39">
        <v>42.260702231821497</v>
      </c>
      <c r="AB176" s="39">
        <v>3.0356649427645799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spans="4:42" ht="16">
      <c r="D177" s="26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66.590379632008705</v>
      </c>
      <c r="N177" s="8">
        <f t="shared" ref="N177:N182" si="365">Y177/AL177*1.1</f>
        <v>53.350514442044599</v>
      </c>
      <c r="O177" s="8">
        <f t="shared" ref="O177:O182" si="366">Z177/AM177*1.1</f>
        <v>5.5293980701943797</v>
      </c>
      <c r="P177" s="8">
        <f t="shared" ref="P177:P182" si="367">AA177/AN177*1.1</f>
        <v>355.471013808495</v>
      </c>
      <c r="Q177" s="8">
        <f t="shared" ref="Q177:Q182" si="368">AB177/AO177*1.1</f>
        <v>72.856530097192305</v>
      </c>
      <c r="R177" s="8">
        <f t="shared" ref="R177:R182" si="369">AC177/AP177*1.1</f>
        <v>129.54395012091399</v>
      </c>
      <c r="W177" s="39">
        <v>176.65596511879099</v>
      </c>
      <c r="X177" s="39">
        <v>60.536708756371503</v>
      </c>
      <c r="Y177" s="39">
        <v>48.500467674585998</v>
      </c>
      <c r="Z177" s="39">
        <v>5.0267255183585302</v>
      </c>
      <c r="AA177" s="39">
        <v>323.15546709863202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spans="4:42" ht="16" hidden="1">
      <c r="D178" s="26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38.158533826131702</v>
      </c>
      <c r="N178" s="8">
        <f t="shared" si="365"/>
        <v>110.499015560012</v>
      </c>
      <c r="O178" s="8">
        <f t="shared" si="366"/>
        <v>0.57976566308752497</v>
      </c>
      <c r="P178" s="8">
        <f t="shared" si="367"/>
        <v>32.923885204154999</v>
      </c>
      <c r="Q178" s="8">
        <f t="shared" si="368"/>
        <v>18.677974929548501</v>
      </c>
      <c r="R178" s="8">
        <f t="shared" si="369"/>
        <v>2.6071539264630301</v>
      </c>
      <c r="W178" s="39">
        <v>44.8130499640029</v>
      </c>
      <c r="X178" s="39">
        <v>12.141351671951</v>
      </c>
      <c r="Y178" s="39">
        <v>35.1587776781857</v>
      </c>
      <c r="Z178" s="39">
        <v>0.18447089280057599</v>
      </c>
      <c r="AA178" s="39">
        <v>10.4757816558675</v>
      </c>
      <c r="AB178" s="39">
        <v>5.9429920230381601</v>
      </c>
      <c r="AC178" s="39">
        <v>0.82954897660187199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spans="4:42" ht="16" hidden="1">
      <c r="D179" s="26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spans="4:42" ht="16" hidden="1">
      <c r="D180" s="26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225.98426955543599</v>
      </c>
      <c r="M180" s="8">
        <f t="shared" si="364"/>
        <v>14.046334396256301</v>
      </c>
      <c r="N180" s="8">
        <f t="shared" si="365"/>
        <v>26.479292636789101</v>
      </c>
      <c r="O180" s="8">
        <f t="shared" si="366"/>
        <v>0</v>
      </c>
      <c r="P180" s="8">
        <f t="shared" si="367"/>
        <v>168.38082158927301</v>
      </c>
      <c r="Q180" s="8">
        <f t="shared" si="368"/>
        <v>0</v>
      </c>
      <c r="R180" s="8">
        <f t="shared" si="369"/>
        <v>0.20044539740820699</v>
      </c>
      <c r="W180" s="39">
        <v>82.176098020158406</v>
      </c>
      <c r="X180" s="39">
        <v>5.10775796227502</v>
      </c>
      <c r="Y180" s="39">
        <v>9.6288336861051107</v>
      </c>
      <c r="Z180" s="10">
        <v>0</v>
      </c>
      <c r="AA180" s="39">
        <v>61.229389668826499</v>
      </c>
      <c r="AB180" s="10">
        <v>0</v>
      </c>
      <c r="AC180" s="39">
        <v>7.2889235421166307E-2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spans="4:42" ht="16" hidden="1">
      <c r="D181" s="26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0.94983738624430003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4.2474181037916798</v>
      </c>
      <c r="R181" s="8">
        <f t="shared" si="369"/>
        <v>0</v>
      </c>
      <c r="W181" s="10">
        <v>0</v>
      </c>
      <c r="X181" s="39">
        <v>0.25904655988480901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spans="4:42" ht="16">
      <c r="D182" s="26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5.3720695501473203</v>
      </c>
      <c r="M182" s="8">
        <f t="shared" si="364"/>
        <v>252.716624827065</v>
      </c>
      <c r="N182" s="8">
        <f t="shared" si="365"/>
        <v>16.899351561607102</v>
      </c>
      <c r="O182" s="8">
        <f t="shared" si="366"/>
        <v>204.57838911031399</v>
      </c>
      <c r="P182" s="8">
        <f t="shared" si="367"/>
        <v>172.752641090156</v>
      </c>
      <c r="Q182" s="8">
        <f t="shared" si="368"/>
        <v>1076.7605677154099</v>
      </c>
      <c r="R182" s="8">
        <f t="shared" si="369"/>
        <v>199.74740952873501</v>
      </c>
      <c r="W182" s="39">
        <v>4.7371886033117301</v>
      </c>
      <c r="X182" s="39">
        <v>222.85011462022999</v>
      </c>
      <c r="Y182" s="39">
        <v>14.902155467962601</v>
      </c>
      <c r="Z182" s="39">
        <v>180.40094312455</v>
      </c>
      <c r="AA182" s="39">
        <v>152.33641987041</v>
      </c>
      <c r="AB182" s="39">
        <v>949.50704607631405</v>
      </c>
      <c r="AC182" s="39">
        <v>176.14089749352101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spans="4:42" ht="16" hidden="1">
      <c r="D183" s="26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5.1629891216702699</v>
      </c>
      <c r="M183" s="8">
        <f t="shared" si="272"/>
        <v>50.541701295896303</v>
      </c>
      <c r="N183" s="8">
        <f t="shared" si="273"/>
        <v>24.850911796256302</v>
      </c>
      <c r="O183" s="8">
        <f t="shared" si="274"/>
        <v>23.534682001439901</v>
      </c>
      <c r="P183" s="36">
        <v>476.37338902231801</v>
      </c>
      <c r="Q183" s="8">
        <f t="shared" si="276"/>
        <v>32.587405637148997</v>
      </c>
      <c r="R183" s="36">
        <v>29.717854098452101</v>
      </c>
      <c r="W183" s="39">
        <v>5.1629891216702699</v>
      </c>
      <c r="X183" s="39">
        <v>50.541701295896303</v>
      </c>
      <c r="Y183" s="39">
        <v>24.850911796256302</v>
      </c>
      <c r="Z183" s="39">
        <v>23.534682001439901</v>
      </c>
      <c r="AA183" s="39">
        <v>611.10572102231799</v>
      </c>
      <c r="AB183" s="39">
        <v>32.587405637148997</v>
      </c>
      <c r="AC183" s="39">
        <v>37.111224348452097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spans="4:42" ht="16">
      <c r="D184" s="26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90.755919845212404</v>
      </c>
      <c r="M184" s="8">
        <f t="shared" ref="M184:R184" si="384">X184/AK184*1.1</f>
        <v>33.540744393819303</v>
      </c>
      <c r="N184" s="8">
        <f t="shared" si="384"/>
        <v>7.18266946940245</v>
      </c>
      <c r="O184" s="8">
        <f t="shared" si="384"/>
        <v>0.86165727627789801</v>
      </c>
      <c r="P184" s="8">
        <f t="shared" si="384"/>
        <v>50.753745313175003</v>
      </c>
      <c r="Q184" s="8">
        <f t="shared" si="384"/>
        <v>3.8361559500000002</v>
      </c>
      <c r="R184" s="8">
        <f t="shared" si="384"/>
        <v>1.8335377537616999</v>
      </c>
      <c r="W184" s="39">
        <v>82.505381677465806</v>
      </c>
      <c r="X184" s="39">
        <v>30.491585812562999</v>
      </c>
      <c r="Y184" s="39">
        <v>6.5296995176385897</v>
      </c>
      <c r="Z184" s="39">
        <v>0.78332479661627097</v>
      </c>
      <c r="AA184" s="39">
        <v>46.139768466522703</v>
      </c>
      <c r="AB184" s="10">
        <v>3.4874144999999999</v>
      </c>
      <c r="AC184" s="39">
        <v>1.6668525034197299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spans="4:42" ht="16">
      <c r="D185" s="26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195.13531193304499</v>
      </c>
      <c r="M185" s="8">
        <f t="shared" ref="M185:M190" si="388">X185/AK185*1.1</f>
        <v>70.948127356990597</v>
      </c>
      <c r="N185" s="8">
        <f t="shared" ref="N185:N190" si="389">Y185/AL185*1.1</f>
        <v>55.208715734341297</v>
      </c>
      <c r="O185" s="8">
        <f t="shared" ref="O185:O190" si="390">Z185/AM185*1.1</f>
        <v>5.5769133977681697</v>
      </c>
      <c r="P185" s="8">
        <f t="shared" ref="P185:P190" si="391">AA185/AN185*1.1</f>
        <v>417.63760424766002</v>
      </c>
      <c r="Q185" s="8">
        <f t="shared" ref="Q185:Q190" si="392">AB185/AO185*1.1</f>
        <v>72.856530097192305</v>
      </c>
      <c r="R185" s="8">
        <f t="shared" ref="R185:R190" si="393">AC185/AP185*1.1</f>
        <v>130.726279763463</v>
      </c>
      <c r="W185" s="39">
        <v>177.39573812095</v>
      </c>
      <c r="X185" s="39">
        <v>64.498297597264198</v>
      </c>
      <c r="Y185" s="39">
        <v>50.189741576673903</v>
      </c>
      <c r="Z185" s="39">
        <v>5.0699212706983401</v>
      </c>
      <c r="AA185" s="39">
        <v>379.67054931605497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spans="4:42" ht="16" hidden="1">
      <c r="D186" s="26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41.348192140563597</v>
      </c>
      <c r="N186" s="8">
        <f t="shared" si="389"/>
        <v>122.39318987966701</v>
      </c>
      <c r="O186" s="8">
        <f t="shared" si="390"/>
        <v>0.65004032927080002</v>
      </c>
      <c r="P186" s="8">
        <f t="shared" si="391"/>
        <v>36.592403984367003</v>
      </c>
      <c r="Q186" s="8">
        <f t="shared" si="392"/>
        <v>18.809680148102402</v>
      </c>
      <c r="R186" s="8">
        <f t="shared" si="393"/>
        <v>2.7426151839967101</v>
      </c>
      <c r="W186" s="39">
        <v>49.583006947444197</v>
      </c>
      <c r="X186" s="39">
        <v>13.156242953815701</v>
      </c>
      <c r="Y186" s="39">
        <v>38.943287688984903</v>
      </c>
      <c r="Z186" s="39">
        <v>0.20683101385889099</v>
      </c>
      <c r="AA186" s="39">
        <v>11.6430376313895</v>
      </c>
      <c r="AB186" s="39">
        <v>5.9848982289416801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spans="4:42" ht="16" hidden="1">
      <c r="D187" s="26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spans="4:42" ht="16" hidden="1">
      <c r="D188" s="26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218.74161306695501</v>
      </c>
      <c r="M188" s="8">
        <f t="shared" si="388"/>
        <v>16.845333608783299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217.47527340712699</v>
      </c>
      <c r="Q188" s="8">
        <f t="shared" si="392"/>
        <v>0</v>
      </c>
      <c r="R188" s="8">
        <f t="shared" si="393"/>
        <v>0.41499100424766</v>
      </c>
      <c r="W188" s="39">
        <v>79.542404751619898</v>
      </c>
      <c r="X188" s="39">
        <v>6.1255758577393804</v>
      </c>
      <c r="Y188" s="10">
        <v>9.5048281749460006</v>
      </c>
      <c r="Z188" s="10">
        <v>0</v>
      </c>
      <c r="AA188" s="39">
        <v>79.081917602591801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spans="4:42" ht="16" hidden="1">
      <c r="D189" s="26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4.2510304290856604</v>
      </c>
      <c r="R189" s="8">
        <f t="shared" si="393"/>
        <v>2.1525954555987501</v>
      </c>
      <c r="W189" s="10">
        <v>0</v>
      </c>
      <c r="X189" s="39">
        <v>0.27620013301655899</v>
      </c>
      <c r="Y189" s="10">
        <v>0</v>
      </c>
      <c r="Z189" s="10">
        <v>0</v>
      </c>
      <c r="AA189" s="10">
        <v>0</v>
      </c>
      <c r="AB189" s="39">
        <v>1.1593719352051799</v>
      </c>
      <c r="AC189" s="39">
        <v>0.58707148789056895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spans="4:42" ht="16">
      <c r="D190" s="26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5.3609812002256296</v>
      </c>
      <c r="M190" s="8">
        <f t="shared" si="388"/>
        <v>252.697784824097</v>
      </c>
      <c r="N190" s="8">
        <f t="shared" si="389"/>
        <v>16.907936346700499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1079.4668924094301</v>
      </c>
      <c r="R190" s="8">
        <f t="shared" si="393"/>
        <v>201.45524341442001</v>
      </c>
      <c r="W190" s="39">
        <v>4.7274106947444201</v>
      </c>
      <c r="X190" s="39">
        <v>222.83350116306701</v>
      </c>
      <c r="Y190" s="39">
        <v>14.909725687545</v>
      </c>
      <c r="Z190" s="39">
        <v>180.39873448524099</v>
      </c>
      <c r="AA190" s="39">
        <v>151.85765262779</v>
      </c>
      <c r="AB190" s="39">
        <v>951.89353239740797</v>
      </c>
      <c r="AC190" s="39">
        <v>177.64689646544301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spans="4:42" ht="16" hidden="1">
      <c r="D191" s="26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9.4562923362130995</v>
      </c>
      <c r="M191" s="8">
        <f t="shared" si="272"/>
        <v>50.074867710583099</v>
      </c>
      <c r="N191" s="8">
        <f t="shared" si="273"/>
        <v>24.637380345572399</v>
      </c>
      <c r="O191" s="8">
        <f t="shared" si="274"/>
        <v>27.2428120482361</v>
      </c>
      <c r="P191" s="36">
        <v>483.90276807199399</v>
      </c>
      <c r="Q191" s="8">
        <f t="shared" si="276"/>
        <v>41.5714145428366</v>
      </c>
      <c r="R191" s="36">
        <v>15.946611037077</v>
      </c>
      <c r="W191" s="39">
        <v>9.4562923362130995</v>
      </c>
      <c r="X191" s="39">
        <v>50.074867710583099</v>
      </c>
      <c r="Y191" s="39">
        <v>24.637380345572399</v>
      </c>
      <c r="Z191" s="39">
        <v>27.2428120482361</v>
      </c>
      <c r="AA191" s="39">
        <v>611.547600071994</v>
      </c>
      <c r="AB191" s="39">
        <v>41.5714145428366</v>
      </c>
      <c r="AC191" s="39">
        <v>22.950856537077001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spans="4:42" ht="16">
      <c r="D192" s="26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93.053622930165602</v>
      </c>
      <c r="M192" s="8">
        <f t="shared" ref="M192:R192" si="408">X192/AK192*1.1</f>
        <v>36.749345858725697</v>
      </c>
      <c r="N192" s="8">
        <f t="shared" si="408"/>
        <v>7.5217404740820797</v>
      </c>
      <c r="O192" s="8">
        <f t="shared" si="408"/>
        <v>0.97724530993520498</v>
      </c>
      <c r="P192" s="8">
        <f t="shared" si="408"/>
        <v>54.9723313174946</v>
      </c>
      <c r="Q192" s="8">
        <f t="shared" si="408"/>
        <v>4.3330804625630002</v>
      </c>
      <c r="R192" s="8">
        <f t="shared" si="408"/>
        <v>1.93098004566235</v>
      </c>
      <c r="W192" s="39">
        <v>84.594202663786902</v>
      </c>
      <c r="X192" s="39">
        <v>33.408496235205199</v>
      </c>
      <c r="Y192" s="39">
        <v>6.8379458855291597</v>
      </c>
      <c r="Z192" s="39">
        <v>0.88840482721382297</v>
      </c>
      <c r="AA192" s="39">
        <v>49.9748466522678</v>
      </c>
      <c r="AB192" s="39">
        <v>3.93916405687545</v>
      </c>
      <c r="AC192" s="39">
        <v>1.7554364051475899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spans="4:42" ht="16">
      <c r="D193" s="26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195.80219750539899</v>
      </c>
      <c r="M193" s="8">
        <f t="shared" ref="M193:M198" si="412">X193/AK193*1.1</f>
        <v>75.3058751215695</v>
      </c>
      <c r="N193" s="8">
        <f t="shared" ref="N193:N198" si="413">Y193/AL193*1.1</f>
        <v>57.126645323974103</v>
      </c>
      <c r="O193" s="8">
        <f t="shared" ref="O193:O198" si="414">Z193/AM193*1.1</f>
        <v>5.5998578970482402</v>
      </c>
      <c r="P193" s="8">
        <f t="shared" ref="P193:P198" si="415">AA193/AN193*1.1</f>
        <v>479.18246684665303</v>
      </c>
      <c r="Q193" s="8">
        <f t="shared" ref="Q193:Q198" si="416">AB193/AO193*1.1</f>
        <v>72.856530097192305</v>
      </c>
      <c r="R193" s="8">
        <f t="shared" ref="R193:R198" si="417">AC193/AP193*1.1</f>
        <v>133.52363797872599</v>
      </c>
      <c r="W193" s="39">
        <v>178.001997732181</v>
      </c>
      <c r="X193" s="39">
        <v>68.459886474154104</v>
      </c>
      <c r="Y193" s="39">
        <v>51.933313930885497</v>
      </c>
      <c r="Z193" s="39">
        <v>5.0907799064074899</v>
      </c>
      <c r="AA193" s="39">
        <v>435.62042440604802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spans="4:42" ht="16" hidden="1">
      <c r="D194" s="26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170.40891800884501</v>
      </c>
      <c r="M194" s="8">
        <f t="shared" si="412"/>
        <v>41.9710159497901</v>
      </c>
      <c r="N194" s="8">
        <f t="shared" si="413"/>
        <v>134.25773308649599</v>
      </c>
      <c r="O194" s="8">
        <f t="shared" si="414"/>
        <v>0.71679492519798405</v>
      </c>
      <c r="P194" s="8">
        <f t="shared" si="415"/>
        <v>40.719116490795003</v>
      </c>
      <c r="Q194" s="8">
        <f t="shared" si="416"/>
        <v>19.412665732798501</v>
      </c>
      <c r="R194" s="8">
        <f t="shared" si="417"/>
        <v>4.3579544724879096</v>
      </c>
      <c r="W194" s="39">
        <v>54.221019366450697</v>
      </c>
      <c r="X194" s="39">
        <v>13.3544141658423</v>
      </c>
      <c r="Y194" s="39">
        <v>42.718369618430501</v>
      </c>
      <c r="Z194" s="39">
        <v>0.228071112562995</v>
      </c>
      <c r="AA194" s="39">
        <v>12.9560825197984</v>
      </c>
      <c r="AB194" s="39">
        <v>6.1767572786177096</v>
      </c>
      <c r="AC194" s="39">
        <v>1.3866218776097901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spans="4:42" ht="16" hidden="1">
      <c r="D195" s="26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spans="4:42" ht="16" hidden="1">
      <c r="D196" s="26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212.08480477861801</v>
      </c>
      <c r="M196" s="8">
        <f t="shared" si="412"/>
        <v>19.542738061879</v>
      </c>
      <c r="N196" s="8">
        <f t="shared" si="413"/>
        <v>26.007148967782602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0.51899968467422597</v>
      </c>
      <c r="W196" s="39">
        <v>77.121747192224603</v>
      </c>
      <c r="X196" s="39">
        <v>7.1064502043196498</v>
      </c>
      <c r="Y196" s="39">
        <v>9.4571450791936602</v>
      </c>
      <c r="Z196" s="10">
        <v>0</v>
      </c>
      <c r="AA196" s="39">
        <v>92.850134485241199</v>
      </c>
      <c r="AB196" s="10">
        <v>0</v>
      </c>
      <c r="AC196" s="39">
        <v>0.18872715806335499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spans="4:42" ht="16" hidden="1">
      <c r="D197" s="26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4.2400050395968503</v>
      </c>
      <c r="R197" s="8">
        <f t="shared" si="417"/>
        <v>2.4967710430513601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1.1563650107991399</v>
      </c>
      <c r="AC197" s="39">
        <v>0.68093755719582405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spans="4:42" ht="16">
      <c r="D198" s="26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5.3339755727995302</v>
      </c>
      <c r="M198" s="8">
        <f t="shared" si="412"/>
        <v>252.60571440159501</v>
      </c>
      <c r="N198" s="8">
        <f t="shared" si="413"/>
        <v>16.9180622976554</v>
      </c>
      <c r="O198" s="8">
        <f t="shared" si="414"/>
        <v>204.09919285921001</v>
      </c>
      <c r="P198" s="8">
        <f t="shared" si="415"/>
        <v>171.43249678623599</v>
      </c>
      <c r="Q198" s="8">
        <f t="shared" si="416"/>
        <v>1079.46847505808</v>
      </c>
      <c r="R198" s="8">
        <f t="shared" si="417"/>
        <v>202.08003028500801</v>
      </c>
      <c r="W198" s="39">
        <v>4.7035966414686801</v>
      </c>
      <c r="X198" s="39">
        <v>222.752311790497</v>
      </c>
      <c r="Y198" s="39">
        <v>14.9186549352052</v>
      </c>
      <c r="Z198" s="39">
        <v>179.97837915766701</v>
      </c>
      <c r="AA198" s="39">
        <v>151.17229262059001</v>
      </c>
      <c r="AB198" s="39">
        <v>951.89492800575999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spans="4:42" ht="16" hidden="1">
      <c r="D199" s="26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24.446897508999299</v>
      </c>
      <c r="O199" s="8">
        <f t="shared" si="274"/>
        <v>30.468425352771799</v>
      </c>
      <c r="P199" s="36">
        <v>487.068991974082</v>
      </c>
      <c r="Q199" s="8">
        <f t="shared" si="276"/>
        <v>49.899014074874003</v>
      </c>
      <c r="R199" s="36">
        <v>16.860335398308099</v>
      </c>
      <c r="W199" s="39">
        <v>13.7297768466523</v>
      </c>
      <c r="X199" s="39">
        <v>49.9678907847372</v>
      </c>
      <c r="Y199" s="39">
        <v>24.446897508999299</v>
      </c>
      <c r="Z199" s="39">
        <v>30.468425352771799</v>
      </c>
      <c r="AA199" s="39">
        <v>607.62632397408197</v>
      </c>
      <c r="AB199" s="39">
        <v>49.899014074874003</v>
      </c>
      <c r="AC199" s="39">
        <v>23.475456148308101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spans="4:42" ht="16">
      <c r="D200" s="26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95.366521497480207</v>
      </c>
      <c r="M200" s="8">
        <f t="shared" ref="M200:R200" si="432">X200/AK200*1.1</f>
        <v>39.957947319712098</v>
      </c>
      <c r="N200" s="8">
        <f t="shared" si="432"/>
        <v>7.8603956051115897</v>
      </c>
      <c r="O200" s="8">
        <f t="shared" si="432"/>
        <v>1.0928333439884801</v>
      </c>
      <c r="P200" s="8">
        <f t="shared" si="432"/>
        <v>59.247648534917197</v>
      </c>
      <c r="Q200" s="8">
        <f t="shared" si="432"/>
        <v>4.8300049755219598</v>
      </c>
      <c r="R200" s="8">
        <f t="shared" si="432"/>
        <v>1.9748817738480899</v>
      </c>
      <c r="W200" s="39">
        <v>86.696837724982004</v>
      </c>
      <c r="X200" s="39">
        <v>36.325406654283697</v>
      </c>
      <c r="Y200" s="39">
        <v>7.1458141864650804</v>
      </c>
      <c r="Z200" s="39">
        <v>0.99348485817134602</v>
      </c>
      <c r="AA200" s="39">
        <v>53.861498668106499</v>
      </c>
      <c r="AB200" s="39">
        <v>4.39091361411087</v>
      </c>
      <c r="AC200" s="39">
        <v>1.7953470671346301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spans="4:42" ht="16">
      <c r="D201" s="26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196.41928471562301</v>
      </c>
      <c r="M201" s="8">
        <f t="shared" ref="M201:M206" si="436">X201/AK201*1.1</f>
        <v>79.663622886148303</v>
      </c>
      <c r="N201" s="8">
        <f t="shared" ref="N201:N206" si="437">Y201/AL201*1.1</f>
        <v>59.012996123110199</v>
      </c>
      <c r="O201" s="8">
        <f t="shared" ref="O201:O206" si="438">Z201/AM201*1.1</f>
        <v>5.5878716864650801</v>
      </c>
      <c r="P201" s="8">
        <f t="shared" ref="P201:P206" si="439">AA201/AN201*1.1</f>
        <v>539.615647984161</v>
      </c>
      <c r="Q201" s="8">
        <f t="shared" ref="Q201:Q206" si="440">AB201/AO201*1.1</f>
        <v>72.856530097192305</v>
      </c>
      <c r="R201" s="8">
        <f t="shared" ref="R201:R206" si="441">AC201/AP201*1.1</f>
        <v>134.494530935169</v>
      </c>
      <c r="W201" s="39">
        <v>178.562986105112</v>
      </c>
      <c r="X201" s="39">
        <v>72.421475351043895</v>
      </c>
      <c r="Y201" s="39">
        <v>53.6481782937365</v>
      </c>
      <c r="Z201" s="39">
        <v>5.0798833513318904</v>
      </c>
      <c r="AA201" s="39">
        <v>490.55967998560101</v>
      </c>
      <c r="AB201" s="39">
        <v>66.2332091792657</v>
      </c>
      <c r="AC201" s="39">
        <v>122.26775539560801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spans="4:42" ht="16" hidden="1">
      <c r="D202" s="26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42.904643715809897</v>
      </c>
      <c r="N202" s="8">
        <f t="shared" si="437"/>
        <v>146.30120555384099</v>
      </c>
      <c r="O202" s="8">
        <f t="shared" si="438"/>
        <v>0.71495712715211401</v>
      </c>
      <c r="P202" s="8">
        <f t="shared" si="439"/>
        <v>43.770823196544399</v>
      </c>
      <c r="Q202" s="8">
        <f t="shared" si="440"/>
        <v>19.593001914018298</v>
      </c>
      <c r="R202" s="8">
        <f t="shared" si="441"/>
        <v>4.7017312308958203</v>
      </c>
      <c r="W202" s="39">
        <v>58.8573679265659</v>
      </c>
      <c r="X202" s="39">
        <v>13.6514775459395</v>
      </c>
      <c r="Y202" s="39">
        <v>46.550383585313199</v>
      </c>
      <c r="Z202" s="39">
        <v>0.22748635863930899</v>
      </c>
      <c r="AA202" s="39">
        <v>13.927080107991401</v>
      </c>
      <c r="AB202" s="39">
        <v>6.2341369726421902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spans="4:42" ht="16" hidden="1">
      <c r="D203" s="26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spans="4:42" ht="16" hidden="1">
      <c r="D204" s="26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25.381669587905002</v>
      </c>
      <c r="N204" s="8">
        <f t="shared" si="437"/>
        <v>25.113453344132498</v>
      </c>
      <c r="O204" s="8">
        <f t="shared" si="438"/>
        <v>0</v>
      </c>
      <c r="P204" s="8">
        <f t="shared" si="439"/>
        <v>271.47695737941001</v>
      </c>
      <c r="Q204" s="8">
        <f t="shared" si="440"/>
        <v>0</v>
      </c>
      <c r="R204" s="8">
        <f t="shared" si="441"/>
        <v>0.38628284342152702</v>
      </c>
      <c r="W204" s="39">
        <v>75.856093880489595</v>
      </c>
      <c r="X204" s="39">
        <v>9.2296980319654391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0.14046648851691901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spans="4:42" ht="16" hidden="1">
      <c r="D205" s="26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4.2400050395968503</v>
      </c>
      <c r="R205" s="8">
        <f t="shared" si="441"/>
        <v>3.0043818066954601E-2</v>
      </c>
      <c r="W205" s="10">
        <v>0</v>
      </c>
      <c r="X205" s="39">
        <v>0.31877782084233303</v>
      </c>
      <c r="Y205" s="10">
        <v>0</v>
      </c>
      <c r="Z205" s="10">
        <v>0</v>
      </c>
      <c r="AA205" s="10">
        <v>0</v>
      </c>
      <c r="AB205" s="39">
        <v>1.1563650107991399</v>
      </c>
      <c r="AC205" s="39">
        <v>8.1937685637149E-3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spans="4:42" ht="16">
      <c r="D206" s="26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5.3060316882278302</v>
      </c>
      <c r="M206" s="8">
        <f t="shared" si="436"/>
        <v>252.95585189070201</v>
      </c>
      <c r="N206" s="8">
        <f t="shared" si="437"/>
        <v>16.913105166143399</v>
      </c>
      <c r="O206" s="8">
        <f t="shared" si="438"/>
        <v>203.61744955207701</v>
      </c>
      <c r="P206" s="8">
        <f t="shared" si="439"/>
        <v>169.82719985452701</v>
      </c>
      <c r="Q206" s="8">
        <f t="shared" si="440"/>
        <v>1076.7114431505299</v>
      </c>
      <c r="R206" s="8">
        <f t="shared" si="441"/>
        <v>202.150705614846</v>
      </c>
      <c r="W206" s="39">
        <v>4.6789552159827199</v>
      </c>
      <c r="X206" s="39">
        <v>223.061069394528</v>
      </c>
      <c r="Y206" s="39">
        <v>14.9142836465083</v>
      </c>
      <c r="Z206" s="39">
        <v>179.55356915046801</v>
      </c>
      <c r="AA206" s="39">
        <v>149.75671259899201</v>
      </c>
      <c r="AB206" s="39">
        <v>949.46372714182905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spans="4:42" ht="16" hidden="1">
      <c r="D207" s="26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50.100450035997099</v>
      </c>
      <c r="N207" s="8">
        <f t="shared" ref="N207:N255" si="456">Y207/AL207</f>
        <v>24.167531450683899</v>
      </c>
      <c r="O207" s="8">
        <f t="shared" ref="O207:O255" si="457">Z207/AM207</f>
        <v>33.451810025198</v>
      </c>
      <c r="P207" s="36">
        <v>485.89211292440598</v>
      </c>
      <c r="Q207" s="8">
        <f t="shared" ref="Q207:Q255" si="458">AB207/AO207</f>
        <v>57.076023470122401</v>
      </c>
      <c r="R207" s="36">
        <v>32.215718856011499</v>
      </c>
      <c r="W207" s="39">
        <v>17.9524472642189</v>
      </c>
      <c r="X207" s="39">
        <v>50.100450035997099</v>
      </c>
      <c r="Y207" s="39">
        <v>24.167531450683899</v>
      </c>
      <c r="Z207" s="39">
        <v>33.451810025198</v>
      </c>
      <c r="AA207" s="39">
        <v>599.36194492440598</v>
      </c>
      <c r="AB207" s="39">
        <v>57.076023470122401</v>
      </c>
      <c r="AC207" s="39">
        <v>38.441714856011501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spans="4:42" ht="16">
      <c r="D208" s="26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97.342585730741604</v>
      </c>
      <c r="M208" s="8">
        <f t="shared" ref="M208:R208" si="461">X208/AK208*1.1</f>
        <v>43.166548792498197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63.302352991360699</v>
      </c>
      <c r="Q208" s="8">
        <f t="shared" si="461"/>
        <v>5.3269294884809204</v>
      </c>
      <c r="R208" s="8">
        <f t="shared" si="461"/>
        <v>2.0090775566054702</v>
      </c>
      <c r="W208" s="39">
        <v>88.493259755219597</v>
      </c>
      <c r="X208" s="39">
        <v>39.242317084089301</v>
      </c>
      <c r="Y208" s="39">
        <v>7.4517374226061897</v>
      </c>
      <c r="Z208" s="39">
        <v>1.0985648884089301</v>
      </c>
      <c r="AA208" s="39">
        <v>57.547593628509702</v>
      </c>
      <c r="AB208" s="39">
        <v>4.84266317134629</v>
      </c>
      <c r="AC208" s="39">
        <v>1.8264341423686099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spans="4:42" ht="16">
      <c r="D209" s="26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196.98950289776801</v>
      </c>
      <c r="M209" s="8">
        <f t="shared" ref="M209:M214" si="465">X209/AK209*1.1</f>
        <v>84.021370611130294</v>
      </c>
      <c r="N209" s="8">
        <f t="shared" ref="N209:N214" si="466">Y209/AL209*1.1</f>
        <v>60.893508171346298</v>
      </c>
      <c r="O209" s="8">
        <f t="shared" ref="O209:O214" si="467">Z209/AM209*1.1</f>
        <v>5.5790206857451397</v>
      </c>
      <c r="P209" s="8">
        <f t="shared" ref="P209:P214" si="468">AA209/AN209*1.1</f>
        <v>598.37077753779704</v>
      </c>
      <c r="Q209" s="8">
        <f t="shared" ref="Q209:Q214" si="469">AB209/AO209*1.1</f>
        <v>72.856530097192305</v>
      </c>
      <c r="R209" s="8">
        <f t="shared" ref="R209:R214" si="470">AC209/AP209*1.1</f>
        <v>135.01016020766801</v>
      </c>
      <c r="W209" s="39">
        <v>179.081366270698</v>
      </c>
      <c r="X209" s="39">
        <v>76.383064191936597</v>
      </c>
      <c r="Y209" s="39">
        <v>55.357734701223897</v>
      </c>
      <c r="Z209" s="39">
        <v>5.0718369870410402</v>
      </c>
      <c r="AA209" s="39">
        <v>543.97343412527005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spans="4:42" ht="16" hidden="1">
      <c r="D210" s="26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46.001376127697299</v>
      </c>
      <c r="N210" s="8">
        <f t="shared" si="466"/>
        <v>158.08592222565099</v>
      </c>
      <c r="O210" s="8">
        <f t="shared" si="467"/>
        <v>0.69004362198909697</v>
      </c>
      <c r="P210" s="8">
        <f t="shared" si="468"/>
        <v>44.756625954952099</v>
      </c>
      <c r="Q210" s="8">
        <f t="shared" si="469"/>
        <v>18.896746669752101</v>
      </c>
      <c r="R210" s="8">
        <f t="shared" si="470"/>
        <v>3.7358280061627198</v>
      </c>
      <c r="W210" s="39">
        <v>63.486993592512597</v>
      </c>
      <c r="X210" s="39">
        <v>14.6368014951764</v>
      </c>
      <c r="Y210" s="39">
        <v>50.300066162706997</v>
      </c>
      <c r="Z210" s="39">
        <v>0.219559334269258</v>
      </c>
      <c r="AA210" s="39">
        <v>14.240744622030199</v>
      </c>
      <c r="AB210" s="39">
        <v>6.0126012131029496</v>
      </c>
      <c r="AC210" s="39">
        <v>1.1886725474154101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spans="4:42" ht="16" hidden="1">
      <c r="D211" s="26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spans="4:42" ht="16" hidden="1">
      <c r="D212" s="26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26.659692877240801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296.99398088553102</v>
      </c>
      <c r="Q212" s="8">
        <f t="shared" si="469"/>
        <v>0</v>
      </c>
      <c r="R212" s="8">
        <f t="shared" si="470"/>
        <v>0.38670743144348402</v>
      </c>
      <c r="W212" s="39">
        <v>73.199757487401001</v>
      </c>
      <c r="X212" s="39">
        <v>9.6944337735421193</v>
      </c>
      <c r="Y212" s="39">
        <v>8.7709102951763906</v>
      </c>
      <c r="Z212" s="10">
        <v>0</v>
      </c>
      <c r="AA212" s="39">
        <v>107.99781123110201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spans="4:42" ht="16" hidden="1">
      <c r="D213" s="26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1.1923490276445901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6.7662869023278102E-2</v>
      </c>
      <c r="W213" s="10">
        <v>0</v>
      </c>
      <c r="X213" s="39">
        <v>0.32518609844852397</v>
      </c>
      <c r="Y213" s="10">
        <v>0</v>
      </c>
      <c r="Z213" s="10">
        <v>0</v>
      </c>
      <c r="AA213" s="10">
        <v>0</v>
      </c>
      <c r="AB213" s="39">
        <v>1.1558364812815001</v>
      </c>
      <c r="AC213" s="39">
        <v>1.8453509733621299E-2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spans="4:42" ht="16">
      <c r="D214" s="26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5.2423272717151699</v>
      </c>
      <c r="M214" s="8">
        <f t="shared" si="465"/>
        <v>251.804099532668</v>
      </c>
      <c r="N214" s="8">
        <f t="shared" si="466"/>
        <v>16.688624302880498</v>
      </c>
      <c r="O214" s="8">
        <f t="shared" si="467"/>
        <v>203.28783649885401</v>
      </c>
      <c r="P214" s="8">
        <f t="shared" si="468"/>
        <v>168.444602814456</v>
      </c>
      <c r="Q214" s="8">
        <f t="shared" si="469"/>
        <v>1075.2802332019601</v>
      </c>
      <c r="R214" s="8">
        <f t="shared" si="470"/>
        <v>202.743670705098</v>
      </c>
      <c r="W214" s="39">
        <v>4.6227795032397401</v>
      </c>
      <c r="X214" s="39">
        <v>222.04543322426201</v>
      </c>
      <c r="Y214" s="39">
        <v>14.7163323398128</v>
      </c>
      <c r="Z214" s="39">
        <v>179.262910367171</v>
      </c>
      <c r="AA214" s="39">
        <v>148.53751339092901</v>
      </c>
      <c r="AB214" s="39">
        <v>948.20166018718498</v>
      </c>
      <c r="AC214" s="39">
        <v>178.78305507631401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spans="4:42" ht="16" hidden="1">
      <c r="D215" s="26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23.671588556515498</v>
      </c>
      <c r="O215" s="8">
        <f t="shared" si="457"/>
        <v>36.395849280057597</v>
      </c>
      <c r="P215" s="36">
        <v>487.17344301799898</v>
      </c>
      <c r="Q215" s="8">
        <f t="shared" si="458"/>
        <v>64.302603671706294</v>
      </c>
      <c r="R215" s="36">
        <v>33.167690074694001</v>
      </c>
      <c r="W215" s="39">
        <v>21.8002052663787</v>
      </c>
      <c r="X215" s="39">
        <v>49.1338259179266</v>
      </c>
      <c r="Y215" s="39">
        <v>23.671588556515498</v>
      </c>
      <c r="Z215" s="39">
        <v>36.395849280057597</v>
      </c>
      <c r="AA215" s="39">
        <v>593.55577501799905</v>
      </c>
      <c r="AB215" s="39">
        <v>64.302603671706294</v>
      </c>
      <c r="AC215" s="39">
        <v>39.004561324694002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spans="4:42" ht="16">
      <c r="D216" s="26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98.750405921526294</v>
      </c>
      <c r="M216" s="8">
        <f t="shared" ref="M216:R216" si="486">X216/AK216*1.1</f>
        <v>46.4882702583621</v>
      </c>
      <c r="N216" s="8">
        <f t="shared" si="486"/>
        <v>8.5288791115910705</v>
      </c>
      <c r="O216" s="8">
        <f t="shared" si="486"/>
        <v>1.3240094109071301</v>
      </c>
      <c r="P216" s="8">
        <f t="shared" si="486"/>
        <v>67.334638434125296</v>
      </c>
      <c r="Q216" s="8">
        <f t="shared" si="486"/>
        <v>5.8238540014398801</v>
      </c>
      <c r="R216" s="8">
        <f t="shared" si="486"/>
        <v>2.16336714091072</v>
      </c>
      <c r="W216" s="39">
        <v>89.7730962922966</v>
      </c>
      <c r="X216" s="39">
        <v>42.262063871238297</v>
      </c>
      <c r="Y216" s="39">
        <v>7.75352646508279</v>
      </c>
      <c r="Z216" s="39">
        <v>1.20364491900648</v>
      </c>
      <c r="AA216" s="39">
        <v>61.213307667386601</v>
      </c>
      <c r="AB216" s="39">
        <v>5.29441272858171</v>
      </c>
      <c r="AC216" s="39">
        <v>1.9666974008279301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spans="4:42" ht="16">
      <c r="D217" s="26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198.05543802015799</v>
      </c>
      <c r="M217" s="8">
        <f t="shared" ref="M217:M222" si="490">X217/AK217*1.1</f>
        <v>88.429876078052501</v>
      </c>
      <c r="N217" s="8">
        <f t="shared" ref="N217:N222" si="491">Y217/AL217*1.1</f>
        <v>62.746685971922297</v>
      </c>
      <c r="O217" s="8">
        <f t="shared" ref="O217:O222" si="492">Z217/AM217*1.1</f>
        <v>5.5665065583153304</v>
      </c>
      <c r="P217" s="8">
        <f t="shared" ref="P217:P222" si="493">AA217/AN217*1.1</f>
        <v>655.336995068394</v>
      </c>
      <c r="Q217" s="8">
        <f t="shared" ref="Q217:Q222" si="494">AB217/AO217*1.1</f>
        <v>72.856530097192305</v>
      </c>
      <c r="R217" s="8">
        <f t="shared" ref="R217:R222" si="495">AC217/AP217*1.1</f>
        <v>136.08283730846</v>
      </c>
      <c r="W217" s="39">
        <v>180.050398200144</v>
      </c>
      <c r="X217" s="39">
        <v>80.390796434593199</v>
      </c>
      <c r="Y217" s="39">
        <v>57.042441792656597</v>
      </c>
      <c r="Z217" s="39">
        <v>5.06046050755939</v>
      </c>
      <c r="AA217" s="39">
        <v>595.76090460763101</v>
      </c>
      <c r="AB217" s="39">
        <v>66.2332091792657</v>
      </c>
      <c r="AC217" s="39">
        <v>123.71167028041801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spans="4:42" ht="16" hidden="1">
      <c r="D218" s="26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169.95153601768999</v>
      </c>
      <c r="O218" s="8">
        <f t="shared" si="492"/>
        <v>0.64054665488018203</v>
      </c>
      <c r="P218" s="8">
        <f t="shared" si="493"/>
        <v>46.345366578216499</v>
      </c>
      <c r="Q218" s="8">
        <f t="shared" si="494"/>
        <v>18.7965432767664</v>
      </c>
      <c r="R218" s="8">
        <f t="shared" si="495"/>
        <v>3.90367554592205</v>
      </c>
      <c r="W218" s="39">
        <v>68.062281245500401</v>
      </c>
      <c r="X218" s="39">
        <v>14.6974385206695</v>
      </c>
      <c r="Y218" s="39">
        <v>54.075488732901398</v>
      </c>
      <c r="Z218" s="39">
        <v>0.203810299280058</v>
      </c>
      <c r="AA218" s="39">
        <v>14.746253002159801</v>
      </c>
      <c r="AB218" s="39">
        <v>5.9807183153347703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spans="4:42" ht="16" hidden="1">
      <c r="D219" s="26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spans="4:42" ht="16" hidden="1">
      <c r="D220" s="26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29.457704464488899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335.17910123290198</v>
      </c>
      <c r="Q220" s="8">
        <f t="shared" si="494"/>
        <v>0</v>
      </c>
      <c r="R220" s="8">
        <f t="shared" si="495"/>
        <v>0.74935810620950405</v>
      </c>
      <c r="W220" s="39">
        <v>73.702301187904993</v>
      </c>
      <c r="X220" s="39">
        <v>10.7118925325414</v>
      </c>
      <c r="Y220" s="39">
        <v>8.8884341108711293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spans="4:42" ht="16" hidden="1">
      <c r="D221" s="26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1.2645666872450201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4.2398348656107396</v>
      </c>
      <c r="R221" s="8">
        <f t="shared" si="495"/>
        <v>0.214211801055916</v>
      </c>
      <c r="W221" s="10">
        <v>0</v>
      </c>
      <c r="X221" s="39">
        <v>0.34488182379409599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5.8421400287977002E-2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spans="4:42" ht="16">
      <c r="D222" s="26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5.3018476420030698</v>
      </c>
      <c r="M222" s="8">
        <f t="shared" si="490"/>
        <v>254.016952935473</v>
      </c>
      <c r="N222" s="8">
        <f t="shared" si="491"/>
        <v>16.705244505800302</v>
      </c>
      <c r="O222" s="8">
        <f t="shared" si="492"/>
        <v>203.44435400013299</v>
      </c>
      <c r="P222" s="8">
        <f t="shared" si="493"/>
        <v>168.12120087135301</v>
      </c>
      <c r="Q222" s="8">
        <f t="shared" si="494"/>
        <v>1075.7112390060299</v>
      </c>
      <c r="R222" s="8">
        <f t="shared" si="495"/>
        <v>203.238627566595</v>
      </c>
      <c r="W222" s="39">
        <v>4.6752656479481596</v>
      </c>
      <c r="X222" s="39">
        <v>223.99676758855301</v>
      </c>
      <c r="Y222" s="39">
        <v>14.730988336933001</v>
      </c>
      <c r="Z222" s="39">
        <v>179.40093034557199</v>
      </c>
      <c r="AA222" s="39">
        <v>148.252331677466</v>
      </c>
      <c r="AB222" s="39">
        <v>948.58172894168501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spans="4:42" ht="16" hidden="1">
      <c r="D223" s="26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26.024123930885501</v>
      </c>
      <c r="M223" s="8">
        <f t="shared" si="455"/>
        <v>49.088393052555801</v>
      </c>
      <c r="N223" s="8">
        <f t="shared" si="456"/>
        <v>23.837159406047501</v>
      </c>
      <c r="O223" s="8">
        <f t="shared" si="457"/>
        <v>38.409071094312502</v>
      </c>
      <c r="P223" s="36">
        <v>494.76528931029497</v>
      </c>
      <c r="Q223" s="8">
        <f t="shared" si="458"/>
        <v>65.204412347012195</v>
      </c>
      <c r="R223" s="36">
        <v>35.383165811015097</v>
      </c>
      <c r="W223" s="39">
        <v>26.024123930885501</v>
      </c>
      <c r="X223" s="39">
        <v>49.088393052555801</v>
      </c>
      <c r="Y223" s="39">
        <v>23.837159406047501</v>
      </c>
      <c r="Z223" s="39">
        <v>38.409071094312502</v>
      </c>
      <c r="AA223" s="39">
        <v>594.06012131029502</v>
      </c>
      <c r="AB223" s="39">
        <v>65.204412347012195</v>
      </c>
      <c r="AC223" s="39">
        <v>40.830912311015098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spans="4:42" ht="16">
      <c r="D224" s="26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98.645352991360696</v>
      </c>
      <c r="M224" s="8">
        <f t="shared" ref="M224:R224" si="511">X224/AK224*1.1</f>
        <v>47.843386448063399</v>
      </c>
      <c r="N224" s="8">
        <f t="shared" si="511"/>
        <v>8.6415349463642901</v>
      </c>
      <c r="O224" s="8">
        <f t="shared" si="511"/>
        <v>1.32991519290857</v>
      </c>
      <c r="P224" s="8">
        <f t="shared" si="511"/>
        <v>68.101300896328297</v>
      </c>
      <c r="Q224" s="8">
        <f t="shared" si="511"/>
        <v>5.9392274895608397</v>
      </c>
      <c r="R224" s="8">
        <f t="shared" si="511"/>
        <v>2.53958562867171</v>
      </c>
      <c r="W224" s="39">
        <v>89.677593628509698</v>
      </c>
      <c r="X224" s="39">
        <v>43.4939876800576</v>
      </c>
      <c r="Y224" s="39">
        <v>7.8559408603311702</v>
      </c>
      <c r="Z224" s="39">
        <v>1.20901381173506</v>
      </c>
      <c r="AA224" s="39">
        <v>61.910273542116599</v>
      </c>
      <c r="AB224" s="39">
        <v>5.3992977177825798</v>
      </c>
      <c r="AC224" s="39">
        <v>2.3087142078833698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spans="4:42" ht="16">
      <c r="D225" s="26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92.296210008938104</v>
      </c>
      <c r="N225" s="8">
        <f t="shared" ref="N225:N230" si="516">Y225/AL225*1.1</f>
        <v>62.794154060475201</v>
      </c>
      <c r="O225" s="8">
        <f t="shared" ref="O225:O230" si="517">Z225/AM225*1.1</f>
        <v>5.57376141468683</v>
      </c>
      <c r="P225" s="8">
        <f t="shared" ref="P225:P230" si="518">AA225/AN225*1.1</f>
        <v>699.78658027357903</v>
      </c>
      <c r="Q225" s="8">
        <f t="shared" ref="Q225:Q230" si="519">AB225/AO225*1.1</f>
        <v>72.856530097192305</v>
      </c>
      <c r="R225" s="8">
        <f t="shared" ref="R225:R230" si="520">AC225/AP225*1.1</f>
        <v>136.81215575266401</v>
      </c>
      <c r="W225" s="39">
        <v>180.59416637869001</v>
      </c>
      <c r="X225" s="39">
        <v>83.905645462671004</v>
      </c>
      <c r="Y225" s="39">
        <v>57.085594600432003</v>
      </c>
      <c r="Z225" s="39">
        <v>5.0670558315334802</v>
      </c>
      <c r="AA225" s="39">
        <v>636.16961843052604</v>
      </c>
      <c r="AB225" s="39">
        <v>66.2332091792657</v>
      </c>
      <c r="AC225" s="39">
        <v>124.37468704787599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spans="4:42" ht="16" hidden="1">
      <c r="D226" s="26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230.69782525969401</v>
      </c>
      <c r="M226" s="8">
        <f t="shared" si="515"/>
        <v>47.674728729692397</v>
      </c>
      <c r="N226" s="8">
        <f t="shared" si="516"/>
        <v>182.87012257533701</v>
      </c>
      <c r="O226" s="8">
        <f t="shared" si="517"/>
        <v>0.69792683404299105</v>
      </c>
      <c r="P226" s="8">
        <f t="shared" si="518"/>
        <v>48.9353362295588</v>
      </c>
      <c r="Q226" s="8">
        <f t="shared" si="519"/>
        <v>19.260926734546999</v>
      </c>
      <c r="R226" s="8">
        <f t="shared" si="520"/>
        <v>4.3282786454489397</v>
      </c>
      <c r="W226" s="39">
        <v>73.403853491720696</v>
      </c>
      <c r="X226" s="39">
        <v>15.1692318685385</v>
      </c>
      <c r="Y226" s="39">
        <v>58.1859480921526</v>
      </c>
      <c r="Z226" s="39">
        <v>0.22206762901367899</v>
      </c>
      <c r="AA226" s="39">
        <v>15.570334254859601</v>
      </c>
      <c r="AB226" s="39">
        <v>6.1284766882649402</v>
      </c>
      <c r="AC226" s="39">
        <v>1.3771795690064801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spans="4:42" ht="16" hidden="1">
      <c r="D227" s="26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spans="4:42" ht="16" hidden="1">
      <c r="D228" s="26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207.79255845032401</v>
      </c>
      <c r="M228" s="8">
        <f t="shared" si="515"/>
        <v>34.841893570554397</v>
      </c>
      <c r="N228" s="8">
        <f t="shared" si="516"/>
        <v>26.045336637868999</v>
      </c>
      <c r="O228" s="8">
        <f t="shared" si="517"/>
        <v>0</v>
      </c>
      <c r="P228" s="8">
        <f t="shared" si="518"/>
        <v>371.50150502159698</v>
      </c>
      <c r="Q228" s="8">
        <f t="shared" si="519"/>
        <v>0</v>
      </c>
      <c r="R228" s="8">
        <f t="shared" si="520"/>
        <v>0.84475200854031596</v>
      </c>
      <c r="W228" s="39">
        <v>75.560930345572402</v>
      </c>
      <c r="X228" s="39">
        <v>12.669779480201599</v>
      </c>
      <c r="Y228" s="39">
        <v>9.4710315046796296</v>
      </c>
      <c r="Z228" s="10">
        <v>0</v>
      </c>
      <c r="AA228" s="39">
        <v>135.09145637149001</v>
      </c>
      <c r="AB228" s="10">
        <v>0</v>
      </c>
      <c r="AC228" s="39">
        <v>0.30718254856011501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spans="4:42" ht="16" hidden="1">
      <c r="D229" s="26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4.2767700383969398</v>
      </c>
      <c r="R229" s="8">
        <f t="shared" si="520"/>
        <v>0.50080112337652805</v>
      </c>
      <c r="W229" s="10">
        <v>0</v>
      </c>
      <c r="X229" s="39">
        <v>0.36450379964002899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0.13658212455723501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spans="4:42" ht="16">
      <c r="D230" s="26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5.3591298564568497</v>
      </c>
      <c r="M230" s="8">
        <f t="shared" si="515"/>
        <v>256.89026594646401</v>
      </c>
      <c r="N230" s="8">
        <f t="shared" si="516"/>
        <v>16.7129873030364</v>
      </c>
      <c r="O230" s="8">
        <f t="shared" si="517"/>
        <v>203.65593008023299</v>
      </c>
      <c r="P230" s="8">
        <f t="shared" si="518"/>
        <v>167.70074362257299</v>
      </c>
      <c r="Q230" s="8">
        <f t="shared" si="519"/>
        <v>1075.9041315045299</v>
      </c>
      <c r="R230" s="8">
        <f t="shared" si="520"/>
        <v>203.64383031495601</v>
      </c>
      <c r="W230" s="39">
        <v>4.7257781461483104</v>
      </c>
      <c r="X230" s="10">
        <v>226.53050724369999</v>
      </c>
      <c r="Y230" s="39">
        <v>14.7378160763139</v>
      </c>
      <c r="Z230" s="39">
        <v>179.58750197984199</v>
      </c>
      <c r="AA230" s="39">
        <v>147.881564830814</v>
      </c>
      <c r="AB230" s="39">
        <v>948.75182505399596</v>
      </c>
      <c r="AC230" s="39">
        <v>179.57683218682499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spans="4:42" ht="16" hidden="1">
      <c r="D231" s="26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30.754172764578801</v>
      </c>
      <c r="M231" s="8">
        <f t="shared" si="455"/>
        <v>49.892939560835103</v>
      </c>
      <c r="N231" s="8">
        <f t="shared" si="456"/>
        <v>24.1296509179266</v>
      </c>
      <c r="O231" s="8">
        <f t="shared" si="457"/>
        <v>40.717251907847398</v>
      </c>
      <c r="P231" s="36">
        <v>501.61311184449198</v>
      </c>
      <c r="Q231" s="8">
        <f t="shared" si="458"/>
        <v>65.944175485961097</v>
      </c>
      <c r="R231" s="36">
        <v>37.587112083693299</v>
      </c>
      <c r="W231" s="39">
        <v>30.754172764578801</v>
      </c>
      <c r="X231" s="39">
        <v>49.892939560835103</v>
      </c>
      <c r="Y231" s="39">
        <v>24.1296509179266</v>
      </c>
      <c r="Z231" s="39">
        <v>40.717251907847398</v>
      </c>
      <c r="AA231" s="39">
        <v>593.82044384449205</v>
      </c>
      <c r="AB231" s="39">
        <v>65.944175485961097</v>
      </c>
      <c r="AC231" s="39">
        <v>42.645733833693299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spans="4:42" ht="16">
      <c r="D232" s="26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99.338027347012201</v>
      </c>
      <c r="M232" s="8">
        <f t="shared" ref="M232:R232" si="535">X232/AK232*1.1</f>
        <v>49.197370241537101</v>
      </c>
      <c r="N232" s="8">
        <f t="shared" si="535"/>
        <v>8.7518678290136798</v>
      </c>
      <c r="O232" s="8">
        <f t="shared" si="535"/>
        <v>1.3358209749100001</v>
      </c>
      <c r="P232" s="8">
        <f t="shared" si="535"/>
        <v>68.950848279337606</v>
      </c>
      <c r="Q232" s="8">
        <f t="shared" si="535"/>
        <v>6.0546009776817797</v>
      </c>
      <c r="R232" s="8">
        <f t="shared" si="535"/>
        <v>2.9128286136609098</v>
      </c>
      <c r="W232" s="39">
        <v>90.307297588192895</v>
      </c>
      <c r="X232" s="39">
        <v>44.724882037760999</v>
      </c>
      <c r="Y232" s="39">
        <v>7.9562434809215299</v>
      </c>
      <c r="Z232" s="39">
        <v>1.2143827044636399</v>
      </c>
      <c r="AA232" s="39">
        <v>62.682589344852403</v>
      </c>
      <c r="AB232" s="39">
        <v>5.5041827069834399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spans="4:42" ht="16">
      <c r="D233" s="26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198.93668603311701</v>
      </c>
      <c r="M233" s="8">
        <f t="shared" ref="M233:M238" si="539">X233/AK233*1.1</f>
        <v>96.163715728880504</v>
      </c>
      <c r="N233" s="8">
        <f t="shared" ref="N233:N238" si="540">Y233/AL233*1.1</f>
        <v>62.843936148308202</v>
      </c>
      <c r="O233" s="8">
        <f t="shared" ref="O233:O238" si="541">Z233/AM233*1.1</f>
        <v>5.58279210187185</v>
      </c>
      <c r="P233" s="8">
        <f t="shared" ref="P233:P238" si="542">AA233/AN233*1.1</f>
        <v>743.15877764578795</v>
      </c>
      <c r="Q233" s="8">
        <f t="shared" ref="Q233:Q238" si="543">AB233/AO233*1.1</f>
        <v>72.856530097192305</v>
      </c>
      <c r="R233" s="8">
        <f t="shared" ref="R233:R238" si="544">AC233/AP233*1.1</f>
        <v>137.480262273542</v>
      </c>
      <c r="W233" s="39">
        <v>180.851532757379</v>
      </c>
      <c r="X233" s="39">
        <v>87.421559753527703</v>
      </c>
      <c r="Y233" s="39">
        <v>57.1308510439165</v>
      </c>
      <c r="Z233" s="39">
        <v>5.0752655471562296</v>
      </c>
      <c r="AA233" s="39">
        <v>675.59888876889795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spans="4:42" ht="16" hidden="1">
      <c r="D234" s="26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51.086680826823098</v>
      </c>
      <c r="N234" s="8">
        <f t="shared" si="540"/>
        <v>195.834132582536</v>
      </c>
      <c r="O234" s="8">
        <f t="shared" si="541"/>
        <v>0.75657255194898798</v>
      </c>
      <c r="P234" s="8">
        <f t="shared" si="542"/>
        <v>51.434078580685103</v>
      </c>
      <c r="Q234" s="8">
        <f t="shared" si="543"/>
        <v>19.427710843361101</v>
      </c>
      <c r="R234" s="8">
        <f t="shared" si="544"/>
        <v>4.6770852687442099</v>
      </c>
      <c r="W234" s="39">
        <v>78.860638696904203</v>
      </c>
      <c r="X234" s="39">
        <v>16.254852990352799</v>
      </c>
      <c r="Y234" s="39">
        <v>62.310860367170598</v>
      </c>
      <c r="Z234" s="39">
        <v>0.24072763016558699</v>
      </c>
      <c r="AA234" s="39">
        <v>16.3653886393089</v>
      </c>
      <c r="AB234" s="39">
        <v>6.1815443592512596</v>
      </c>
      <c r="AC234" s="39">
        <v>1.4881634946004301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spans="4:42" ht="16" hidden="1">
      <c r="D235" s="26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spans="4:42" ht="16" hidden="1">
      <c r="D236" s="26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42.387642240946697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409.11561133009297</v>
      </c>
      <c r="Q236" s="8">
        <f t="shared" si="543"/>
        <v>0</v>
      </c>
      <c r="R236" s="8">
        <f t="shared" si="544"/>
        <v>1.1122190952933799</v>
      </c>
      <c r="W236" s="39">
        <v>77.913266918646499</v>
      </c>
      <c r="X236" s="39">
        <v>15.413688087617</v>
      </c>
      <c r="Y236" s="39">
        <v>10.008140784737201</v>
      </c>
      <c r="Z236" s="10">
        <v>0</v>
      </c>
      <c r="AA236" s="39">
        <v>148.76931321094301</v>
      </c>
      <c r="AB236" s="10">
        <v>0</v>
      </c>
      <c r="AC236" s="39">
        <v>0.40444330737940998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spans="4:42" ht="16" hidden="1">
      <c r="D237" s="26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1.4016212611591099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4.2788196747060203</v>
      </c>
      <c r="R237" s="8">
        <f t="shared" si="544"/>
        <v>0.98299040284377204</v>
      </c>
      <c r="W237" s="10">
        <v>0</v>
      </c>
      <c r="X237" s="39">
        <v>0.38226034395248398</v>
      </c>
      <c r="Y237" s="10">
        <v>0</v>
      </c>
      <c r="Z237" s="10">
        <v>0</v>
      </c>
      <c r="AA237" s="10">
        <v>0</v>
      </c>
      <c r="AB237" s="39">
        <v>1.1669508203743699</v>
      </c>
      <c r="AC237" s="39">
        <v>0.26808829168466503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spans="4:42" ht="16">
      <c r="D238" s="26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5.4090179054129299</v>
      </c>
      <c r="M238" s="8">
        <f t="shared" si="539"/>
        <v>259.62471654680002</v>
      </c>
      <c r="N238" s="8">
        <f t="shared" si="540"/>
        <v>16.721558755835702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1076.2721003762999</v>
      </c>
      <c r="R238" s="8">
        <f t="shared" si="544"/>
        <v>203.65740010405801</v>
      </c>
      <c r="W238" s="39">
        <v>4.7697703347732201</v>
      </c>
      <c r="X238" s="39">
        <v>228.94179550036</v>
      </c>
      <c r="Y238" s="39">
        <v>14.7453745392369</v>
      </c>
      <c r="Z238" s="39">
        <v>179.76554013678901</v>
      </c>
      <c r="AA238" s="39">
        <v>147.314622426206</v>
      </c>
      <c r="AB238" s="39">
        <v>949.07630669546404</v>
      </c>
      <c r="AC238" s="39">
        <v>179.58879827357799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spans="4:42" ht="16" hidden="1">
      <c r="D239" s="26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35.855818174946002</v>
      </c>
      <c r="M239" s="8">
        <f t="shared" si="455"/>
        <v>51.173305687545003</v>
      </c>
      <c r="N239" s="8">
        <f t="shared" si="456"/>
        <v>24.438663966882601</v>
      </c>
      <c r="O239" s="8">
        <f t="shared" si="457"/>
        <v>42.985644600432003</v>
      </c>
      <c r="P239" s="36">
        <v>508.68434870554398</v>
      </c>
      <c r="Q239" s="8">
        <f t="shared" si="458"/>
        <v>66.659719834413195</v>
      </c>
      <c r="R239" s="36">
        <v>39.782432683225302</v>
      </c>
      <c r="W239" s="39">
        <v>35.855818174946002</v>
      </c>
      <c r="X239" s="39">
        <v>51.173305687545003</v>
      </c>
      <c r="Y239" s="39">
        <v>24.438663966882601</v>
      </c>
      <c r="Z239" s="39">
        <v>42.985644600432003</v>
      </c>
      <c r="AA239" s="39">
        <v>593.80418070554401</v>
      </c>
      <c r="AB239" s="39">
        <v>66.659719834413195</v>
      </c>
      <c r="AC239" s="39">
        <v>44.451929683225302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spans="4:42" ht="16">
      <c r="D240" s="26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99.691792652987701</v>
      </c>
      <c r="M240" s="8">
        <f t="shared" ref="M240:R240" si="559">X240/AK240*1.1</f>
        <v>50.5539650845392</v>
      </c>
      <c r="N240" s="8">
        <f t="shared" si="559"/>
        <v>8.8630147393808496</v>
      </c>
      <c r="O240" s="8">
        <f t="shared" si="559"/>
        <v>1.3417267569114399</v>
      </c>
      <c r="P240" s="8">
        <f t="shared" si="559"/>
        <v>69.6042165226782</v>
      </c>
      <c r="Q240" s="8">
        <f t="shared" si="559"/>
        <v>6.1699744697624199</v>
      </c>
      <c r="R240" s="8">
        <f t="shared" si="559"/>
        <v>3.2820595050576</v>
      </c>
      <c r="W240" s="39">
        <v>90.628902411807005</v>
      </c>
      <c r="X240" s="39">
        <v>45.958150076853798</v>
      </c>
      <c r="Y240" s="39">
        <v>8.0572861267098599</v>
      </c>
      <c r="Z240" s="39">
        <v>1.2197515971922199</v>
      </c>
      <c r="AA240" s="39">
        <v>63.276560475162</v>
      </c>
      <c r="AB240" s="39">
        <v>5.6090676997840196</v>
      </c>
      <c r="AC240" s="39">
        <v>2.9836904591432698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spans="4:42" ht="16">
      <c r="D241" s="26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100.03039514212701</v>
      </c>
      <c r="N241" s="8">
        <f t="shared" ref="N241:N246" si="564">Y241/AL241*1.1</f>
        <v>62.868395507559399</v>
      </c>
      <c r="O241" s="8">
        <f t="shared" ref="O241:O246" si="565">Z241/AM241*1.1</f>
        <v>5.5945080601151904</v>
      </c>
      <c r="P241" s="8">
        <f t="shared" ref="P241:P246" si="566">AA241/AN241*1.1</f>
        <v>785.92236259899198</v>
      </c>
      <c r="Q241" s="8">
        <f t="shared" ref="Q241:Q246" si="567">AB241/AO241*1.1</f>
        <v>72.856530097192305</v>
      </c>
      <c r="R241" s="8">
        <f t="shared" ref="R241:R246" si="568">AC241/AP241*1.1</f>
        <v>138.07416965655199</v>
      </c>
      <c r="W241" s="39">
        <v>181.455780525558</v>
      </c>
      <c r="X241" s="39">
        <v>90.936722856479506</v>
      </c>
      <c r="Y241" s="39">
        <v>57.153086825053997</v>
      </c>
      <c r="Z241" s="39">
        <v>5.0859164182865397</v>
      </c>
      <c r="AA241" s="39">
        <v>714.47487508999302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spans="4:42" ht="16" hidden="1">
      <c r="D242" s="26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265.31267741437802</v>
      </c>
      <c r="M242" s="8">
        <f t="shared" si="563"/>
        <v>54.827176902159799</v>
      </c>
      <c r="N242" s="8">
        <f t="shared" si="564"/>
        <v>208.75930635606301</v>
      </c>
      <c r="O242" s="8">
        <f t="shared" si="565"/>
        <v>0.77611499752134205</v>
      </c>
      <c r="P242" s="8">
        <f t="shared" si="566"/>
        <v>54.017704400905203</v>
      </c>
      <c r="Q242" s="8">
        <f t="shared" si="567"/>
        <v>19.642490340429902</v>
      </c>
      <c r="R242" s="8">
        <f t="shared" si="568"/>
        <v>4.8797314525115798</v>
      </c>
      <c r="W242" s="39">
        <v>84.417670086393102</v>
      </c>
      <c r="X242" s="39">
        <v>17.4450108325054</v>
      </c>
      <c r="Y242" s="39">
        <v>66.423415658747302</v>
      </c>
      <c r="Z242" s="39">
        <v>0.246945681029518</v>
      </c>
      <c r="AA242" s="39">
        <v>17.187451400288001</v>
      </c>
      <c r="AB242" s="39">
        <v>6.2498832901367898</v>
      </c>
      <c r="AC242" s="39">
        <v>1.5526418257991399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spans="4:42" ht="16" hidden="1">
      <c r="D243" s="26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spans="4:42" ht="16" hidden="1">
      <c r="D244" s="26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221.20226495680299</v>
      </c>
      <c r="M244" s="8">
        <f t="shared" si="563"/>
        <v>51.809922445050297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443.68525609251299</v>
      </c>
      <c r="Q244" s="8">
        <f t="shared" si="567"/>
        <v>0</v>
      </c>
      <c r="R244" s="8">
        <f t="shared" si="568"/>
        <v>1.2911334796616301</v>
      </c>
      <c r="W244" s="39">
        <v>80.437187257019403</v>
      </c>
      <c r="X244" s="39">
        <v>18.8399717982001</v>
      </c>
      <c r="Y244" s="39">
        <v>10.462385608351299</v>
      </c>
      <c r="Z244" s="10">
        <v>0</v>
      </c>
      <c r="AA244" s="39">
        <v>161.34009312455001</v>
      </c>
      <c r="AB244" s="10">
        <v>0</v>
      </c>
      <c r="AC244" s="39">
        <v>0.46950308351331899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spans="4:42" ht="16" hidden="1">
      <c r="D245" s="26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1.52660307175426E-2</v>
      </c>
      <c r="P245" s="8">
        <f t="shared" si="566"/>
        <v>9.0458963282937302E-2</v>
      </c>
      <c r="Q245" s="8">
        <f t="shared" si="567"/>
        <v>4.4889250189584899</v>
      </c>
      <c r="R245" s="8">
        <f t="shared" si="568"/>
        <v>1.8619086692320601</v>
      </c>
      <c r="W245" s="10">
        <v>0</v>
      </c>
      <c r="X245" s="39">
        <v>0.40365784874010102</v>
      </c>
      <c r="Y245" s="10">
        <v>0</v>
      </c>
      <c r="Z245" s="39">
        <v>4.1634629229661598E-3</v>
      </c>
      <c r="AA245" s="39">
        <v>2.4670626349891998E-2</v>
      </c>
      <c r="AB245" s="39">
        <v>1.22425227789777</v>
      </c>
      <c r="AC245" s="39">
        <v>0.50779327342692604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spans="4:42" ht="16">
      <c r="D246" s="26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5.4681216762040403</v>
      </c>
      <c r="M246" s="8">
        <f t="shared" si="563"/>
        <v>262.44268463835903</v>
      </c>
      <c r="N246" s="8">
        <f t="shared" si="564"/>
        <v>16.738418299154599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4.8218891144708396</v>
      </c>
      <c r="X246" s="39">
        <v>231.42673099928001</v>
      </c>
      <c r="Y246" s="39">
        <v>14.760241591072701</v>
      </c>
      <c r="Z246" s="39">
        <v>179.89110709143301</v>
      </c>
      <c r="AA246" s="39">
        <v>146.895039452844</v>
      </c>
      <c r="AB246" s="39">
        <v>949.19782613390896</v>
      </c>
      <c r="AC246" s="39">
        <v>179.76481719150499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spans="4:42" ht="16" hidden="1">
      <c r="D247" s="26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41.154946652267803</v>
      </c>
      <c r="M247" s="8">
        <f t="shared" si="455"/>
        <v>52.751827897768202</v>
      </c>
      <c r="N247" s="8">
        <f t="shared" si="456"/>
        <v>24.662423959683199</v>
      </c>
      <c r="O247" s="8">
        <f t="shared" si="457"/>
        <v>45.070418754499599</v>
      </c>
      <c r="P247" s="36">
        <v>515.25866692008594</v>
      </c>
      <c r="Q247" s="8">
        <f t="shared" si="458"/>
        <v>67.133085637148994</v>
      </c>
      <c r="R247" s="36">
        <v>42.041867274837998</v>
      </c>
      <c r="W247" s="39">
        <v>41.154946652267803</v>
      </c>
      <c r="X247" s="39">
        <v>52.751827897768202</v>
      </c>
      <c r="Y247" s="39">
        <v>24.662423959683199</v>
      </c>
      <c r="Z247" s="39">
        <v>45.070418754499599</v>
      </c>
      <c r="AA247" s="39">
        <v>593.29099892008605</v>
      </c>
      <c r="AB247" s="39">
        <v>67.133085637148994</v>
      </c>
      <c r="AC247" s="39">
        <v>46.322239524837997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spans="4:42" ht="16">
      <c r="D248" s="26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99.757066645068406</v>
      </c>
      <c r="M248" s="8">
        <f t="shared" ref="M248:R248" si="583">X248/AK248*1.1</f>
        <v>51.908754596969104</v>
      </c>
      <c r="N248" s="8">
        <f t="shared" si="583"/>
        <v>8.9728317742980597</v>
      </c>
      <c r="O248" s="8">
        <f t="shared" si="583"/>
        <v>1.34763253891289</v>
      </c>
      <c r="P248" s="8">
        <f t="shared" si="583"/>
        <v>70.276829974801998</v>
      </c>
      <c r="Q248" s="8">
        <f t="shared" si="583"/>
        <v>6.2853479578833698</v>
      </c>
      <c r="R248" s="8">
        <f t="shared" si="583"/>
        <v>3.6628095386825001</v>
      </c>
      <c r="W248" s="39">
        <v>90.688242404607607</v>
      </c>
      <c r="X248" s="39">
        <v>47.189776906335503</v>
      </c>
      <c r="Y248" s="39">
        <v>8.1571197948164205</v>
      </c>
      <c r="Z248" s="39">
        <v>1.2251204899208099</v>
      </c>
      <c r="AA248" s="10">
        <v>63.888027249819999</v>
      </c>
      <c r="AB248" s="39">
        <v>5.7139526889848797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spans="4:42" ht="16">
      <c r="D249" s="26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200.35189946724299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5.5978363124549997</v>
      </c>
      <c r="P249" s="8">
        <f t="shared" ref="P249:P254" si="590">AA249/AN249*1.1</f>
        <v>827.82533653707696</v>
      </c>
      <c r="Q249" s="8">
        <f t="shared" ref="Q249:Q254" si="591">AB249/AO249*1.1</f>
        <v>72.856530097192305</v>
      </c>
      <c r="R249" s="8">
        <f t="shared" ref="R249:R254" si="592">AC249/AP249*1.1</f>
        <v>138.63918486245501</v>
      </c>
      <c r="W249" s="39">
        <v>182.13809042476601</v>
      </c>
      <c r="X249" s="39">
        <v>94.452913929193699</v>
      </c>
      <c r="Y249" s="39">
        <v>57.186761915046802</v>
      </c>
      <c r="Z249" s="39">
        <v>5.0889421022318198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spans="4:42" ht="16" hidden="1">
      <c r="D250" s="26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282.51256556618301</v>
      </c>
      <c r="M250" s="8">
        <f t="shared" si="587"/>
        <v>60.191424953532703</v>
      </c>
      <c r="N250" s="8">
        <f t="shared" si="588"/>
        <v>221.71390159415799</v>
      </c>
      <c r="O250" s="8">
        <f t="shared" si="589"/>
        <v>0.81702164694024604</v>
      </c>
      <c r="P250" s="8">
        <f t="shared" si="590"/>
        <v>56.185611813226402</v>
      </c>
      <c r="Q250" s="8">
        <f t="shared" si="591"/>
        <v>19.744203967911101</v>
      </c>
      <c r="R250" s="8">
        <f t="shared" si="592"/>
        <v>4.9739651136614098</v>
      </c>
      <c r="W250" s="39">
        <v>89.890361771058295</v>
      </c>
      <c r="X250" s="39">
        <v>19.151817030669498</v>
      </c>
      <c r="Y250" s="39">
        <v>70.545332325413995</v>
      </c>
      <c r="Z250" s="39">
        <v>0.25996143311735098</v>
      </c>
      <c r="AA250" s="39">
        <v>17.877240122390202</v>
      </c>
      <c r="AB250" s="39">
        <v>6.2822467170626304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spans="4:42" ht="16" hidden="1">
      <c r="D251" s="26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spans="4:42" ht="16" hidden="1">
      <c r="D252" s="26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222.19908293736501</v>
      </c>
      <c r="M252" s="8">
        <f t="shared" si="587"/>
        <v>58.749446548362101</v>
      </c>
      <c r="N252" s="8">
        <f t="shared" si="588"/>
        <v>28.592351881749401</v>
      </c>
      <c r="O252" s="8">
        <f t="shared" si="589"/>
        <v>0</v>
      </c>
      <c r="P252" s="8">
        <f t="shared" si="590"/>
        <v>465.15446679265602</v>
      </c>
      <c r="Q252" s="8">
        <f t="shared" si="591"/>
        <v>0</v>
      </c>
      <c r="R252" s="8">
        <f t="shared" si="592"/>
        <v>0.177812895329374</v>
      </c>
      <c r="W252" s="39">
        <v>80.799666522678194</v>
      </c>
      <c r="X252" s="39">
        <v>21.363435108495299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6.46592346652268E-2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spans="4:42" ht="16" hidden="1">
      <c r="D253" s="26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8.4935205183585202E-3</v>
      </c>
      <c r="M253" s="8">
        <f t="shared" si="587"/>
        <v>1.5117796787136999</v>
      </c>
      <c r="N253" s="8">
        <f t="shared" si="588"/>
        <v>2.68545716342692E-2</v>
      </c>
      <c r="O253" s="8">
        <f t="shared" si="589"/>
        <v>4.9982660755939601E-2</v>
      </c>
      <c r="P253" s="8">
        <f t="shared" si="590"/>
        <v>0.18091792656587499</v>
      </c>
      <c r="Q253" s="8">
        <f t="shared" si="591"/>
        <v>4.39604031677466</v>
      </c>
      <c r="R253" s="8">
        <f t="shared" si="592"/>
        <v>0.49268892305855599</v>
      </c>
      <c r="W253" s="39">
        <v>2.3164146868250501E-3</v>
      </c>
      <c r="X253" s="39">
        <v>0.412303548740101</v>
      </c>
      <c r="Y253" s="39">
        <v>7.3239740820734301E-3</v>
      </c>
      <c r="Z253" s="39">
        <v>1.36316347516199E-2</v>
      </c>
      <c r="AA253" s="39">
        <v>4.9341252699783997E-2</v>
      </c>
      <c r="AB253" s="39">
        <v>1.19892008639309</v>
      </c>
      <c r="AC253" s="39">
        <v>0.13436970628869699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spans="4:42" ht="16">
      <c r="D254" s="26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5.5171390030653198</v>
      </c>
      <c r="M254" s="8">
        <f t="shared" si="587"/>
        <v>267.02263095377498</v>
      </c>
      <c r="N254" s="8">
        <f t="shared" si="588"/>
        <v>17.032535029280101</v>
      </c>
      <c r="O254" s="8">
        <f t="shared" si="589"/>
        <v>204.44725170893599</v>
      </c>
      <c r="P254" s="8">
        <f t="shared" si="590"/>
        <v>166.52417367682699</v>
      </c>
      <c r="Q254" s="8">
        <f t="shared" si="591"/>
        <v>1078.7627994997499</v>
      </c>
      <c r="R254" s="8">
        <f t="shared" si="592"/>
        <v>203.99626646181699</v>
      </c>
      <c r="W254" s="39">
        <v>4.86511348452124</v>
      </c>
      <c r="X254" s="39">
        <v>235.46541093196501</v>
      </c>
      <c r="Y254" s="39">
        <v>15.0195990712743</v>
      </c>
      <c r="Z254" s="39">
        <v>180.28530377969801</v>
      </c>
      <c r="AA254" s="39">
        <v>146.844044060475</v>
      </c>
      <c r="AB254" s="39">
        <v>951.27265046796197</v>
      </c>
      <c r="AC254" s="39">
        <v>179.88761678905701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spans="4:42" ht="16" hidden="1">
      <c r="D255" s="26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46.852560871130301</v>
      </c>
      <c r="M255" s="8">
        <f t="shared" si="455"/>
        <v>54.694633369330496</v>
      </c>
      <c r="N255" s="8">
        <f t="shared" si="456"/>
        <v>24.836382361411101</v>
      </c>
      <c r="O255" s="8">
        <f t="shared" si="457"/>
        <v>47.3015178545716</v>
      </c>
      <c r="P255" s="36">
        <v>521.63209672570201</v>
      </c>
      <c r="Q255" s="8">
        <f t="shared" si="458"/>
        <v>68.027338552915793</v>
      </c>
      <c r="R255" s="36">
        <v>44.749688511519103</v>
      </c>
      <c r="W255" s="39">
        <v>46.852560871130301</v>
      </c>
      <c r="X255" s="39">
        <v>54.694633369330496</v>
      </c>
      <c r="Y255" s="39">
        <v>24.836382361411101</v>
      </c>
      <c r="Z255" s="39">
        <v>47.3015178545716</v>
      </c>
      <c r="AA255" s="39">
        <v>592.57692872570203</v>
      </c>
      <c r="AB255" s="39">
        <v>68.027338552915793</v>
      </c>
      <c r="AC255" s="39">
        <v>48.640936011519102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spans="4:42" ht="16">
      <c r="D256" s="26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52.759743676724298</v>
      </c>
      <c r="N256" s="8">
        <f t="shared" si="607"/>
        <v>9.1090430399568092</v>
      </c>
      <c r="O256" s="8">
        <f t="shared" si="607"/>
        <v>1.3535383209143299</v>
      </c>
      <c r="P256" s="8">
        <f t="shared" si="607"/>
        <v>71.309600611950998</v>
      </c>
      <c r="Q256" s="8">
        <f t="shared" si="607"/>
        <v>6.4007214460043196</v>
      </c>
      <c r="R256" s="8">
        <f t="shared" si="607"/>
        <v>4.0351910359827201</v>
      </c>
      <c r="W256" s="39">
        <v>91.372176997840199</v>
      </c>
      <c r="X256" s="39">
        <v>47.963403342476603</v>
      </c>
      <c r="Y256" s="39">
        <v>8.2809482181425498</v>
      </c>
      <c r="Z256" s="39">
        <v>1.2304893826493899</v>
      </c>
      <c r="AA256" s="39">
        <v>64.826909647228206</v>
      </c>
      <c r="AB256" s="39">
        <v>5.8188376781857496</v>
      </c>
      <c r="AC256" s="39">
        <v>3.6683554872570201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spans="4:42" ht="16">
      <c r="D257" s="26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202.36636823254199</v>
      </c>
      <c r="M257" s="8">
        <f t="shared" ref="M257:M258" si="611">X257/AK257*1.1</f>
        <v>107.882489524143</v>
      </c>
      <c r="N257" s="8">
        <f t="shared" ref="N257:N258" si="612">Y257/AL257*1.1</f>
        <v>63.050167656587398</v>
      </c>
      <c r="O257" s="8">
        <f t="shared" ref="O257:O258" si="613">Z257/AM257*1.1</f>
        <v>5.6380380694744403</v>
      </c>
      <c r="P257" s="8">
        <f t="shared" ref="P257:P258" si="614">AA257/AN257*1.1</f>
        <v>871.24931270698301</v>
      </c>
      <c r="Q257" s="8">
        <f t="shared" ref="Q257:Q258" si="615">AB257/AO257*1.1</f>
        <v>72.856530097192305</v>
      </c>
      <c r="R257" s="8">
        <f t="shared" ref="R257:R258" si="616">AC257/AP257*1.1</f>
        <v>139.59069608419799</v>
      </c>
      <c r="W257" s="39">
        <v>183.969425665947</v>
      </c>
      <c r="X257" s="39">
        <v>98.074990476493895</v>
      </c>
      <c r="Y257" s="39">
        <v>57.318334233261297</v>
      </c>
      <c r="Z257" s="39">
        <v>5.1254891540676697</v>
      </c>
      <c r="AA257" s="39">
        <v>792.04482973362099</v>
      </c>
      <c r="AB257" s="39">
        <v>66.2332091792657</v>
      </c>
      <c r="AC257" s="39">
        <v>126.90063280381599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spans="4:42" ht="16" hidden="1">
      <c r="D258" s="26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299.71337892625701</v>
      </c>
      <c r="M258" s="8">
        <f t="shared" si="611"/>
        <v>66.651549451095406</v>
      </c>
      <c r="N258" s="8">
        <f t="shared" si="612"/>
        <v>234.65518109636901</v>
      </c>
      <c r="O258" s="8">
        <f t="shared" si="613"/>
        <v>0.84295023873290098</v>
      </c>
      <c r="P258" s="8">
        <f t="shared" si="614"/>
        <v>58.0100404072816</v>
      </c>
      <c r="Q258" s="8">
        <f t="shared" si="615"/>
        <v>19.841185762624701</v>
      </c>
      <c r="R258" s="8">
        <f t="shared" si="616"/>
        <v>5.05392692025094</v>
      </c>
      <c r="W258" s="39">
        <v>95.363347840172807</v>
      </c>
      <c r="X258" s="39">
        <v>21.2073111889849</v>
      </c>
      <c r="Y258" s="39">
        <v>74.663012167026594</v>
      </c>
      <c r="Z258" s="39">
        <v>0.26821143959683202</v>
      </c>
      <c r="AA258" s="39">
        <v>18.457740129589599</v>
      </c>
      <c r="AB258" s="39">
        <v>6.3131045608351304</v>
      </c>
      <c r="AC258" s="39">
        <v>1.6080676564434799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4:42">
      <c r="T261" s="8">
        <v>451.73982022009699</v>
      </c>
      <c r="U261" s="8">
        <v>24.686203193458901</v>
      </c>
      <c r="X261" s="48">
        <v>405.09976</v>
      </c>
      <c r="Y261" s="48">
        <v>22.235700000000001</v>
      </c>
    </row>
    <row r="262" spans="4:42">
      <c r="T262" s="8">
        <v>423.12757898796701</v>
      </c>
      <c r="U262" s="8">
        <v>23.723359518667099</v>
      </c>
      <c r="X262" s="48">
        <v>394.97476</v>
      </c>
      <c r="Y262" s="48">
        <v>21.679807499999999</v>
      </c>
    </row>
    <row r="263" spans="4:42">
      <c r="T263" s="8">
        <v>401.16607178854298</v>
      </c>
      <c r="U263" s="8">
        <v>26.076802082690602</v>
      </c>
      <c r="X263" s="48">
        <v>384.84976</v>
      </c>
      <c r="Y263" s="48">
        <v>21.123915</v>
      </c>
    </row>
    <row r="264" spans="4:42">
      <c r="T264" s="8">
        <v>397.423401779286</v>
      </c>
      <c r="U264" s="8">
        <v>25.808828797696101</v>
      </c>
      <c r="X264" s="48">
        <v>374.72476</v>
      </c>
      <c r="Y264" s="48">
        <v>20.568022500000001</v>
      </c>
    </row>
    <row r="265" spans="4:42">
      <c r="T265" s="8">
        <v>412.373430834104</v>
      </c>
      <c r="U265" s="8">
        <v>26.7941045664919</v>
      </c>
      <c r="X265" s="48">
        <v>364.59976</v>
      </c>
      <c r="Y265" s="48">
        <v>20.012129999999999</v>
      </c>
    </row>
    <row r="266" spans="4:42">
      <c r="T266" s="8">
        <v>377.20178278309203</v>
      </c>
      <c r="U266" s="8">
        <v>25.338792075491099</v>
      </c>
      <c r="X266" s="48">
        <v>354.47476</v>
      </c>
      <c r="Y266" s="48">
        <v>19.4562375</v>
      </c>
    </row>
    <row r="267" spans="4:42">
      <c r="T267" s="8">
        <v>365.56107595392399</v>
      </c>
      <c r="U267" s="8">
        <v>25.4122537796976</v>
      </c>
      <c r="X267" s="48">
        <v>344.34976</v>
      </c>
      <c r="Y267" s="48">
        <v>18.900345000000002</v>
      </c>
    </row>
    <row r="268" spans="4:42">
      <c r="T268" s="8">
        <v>365.29456433199601</v>
      </c>
      <c r="U268" s="8">
        <v>25.711921279440599</v>
      </c>
      <c r="X268" s="48">
        <v>334.22476</v>
      </c>
      <c r="Y268" s="48">
        <v>18.344452499999999</v>
      </c>
    </row>
    <row r="269" spans="4:42">
      <c r="T269" s="8">
        <v>380.40614938804902</v>
      </c>
      <c r="U269" s="8">
        <v>26.233562928108601</v>
      </c>
      <c r="X269" s="48">
        <v>324.09976</v>
      </c>
      <c r="Y269" s="48">
        <v>17.78856</v>
      </c>
    </row>
    <row r="270" spans="4:42">
      <c r="T270" s="8">
        <v>392.28185128046903</v>
      </c>
      <c r="U270" s="8">
        <v>26.795572590764099</v>
      </c>
      <c r="X270" s="48">
        <v>313.97476</v>
      </c>
      <c r="Y270" s="48">
        <v>17.232667500000002</v>
      </c>
    </row>
    <row r="271" spans="4:42">
      <c r="T271" s="8">
        <v>422.78891766944298</v>
      </c>
      <c r="U271" s="8">
        <v>27.816894585004601</v>
      </c>
      <c r="X271" s="48">
        <v>303.84976</v>
      </c>
      <c r="Y271" s="48">
        <v>16.676774999999999</v>
      </c>
    </row>
    <row r="272" spans="4:42">
      <c r="T272" s="8">
        <v>449.81795531214698</v>
      </c>
      <c r="U272" s="8">
        <v>27.177094523295299</v>
      </c>
      <c r="X272" s="48">
        <v>293.72476</v>
      </c>
      <c r="Y272" s="48">
        <v>16.1208825</v>
      </c>
    </row>
    <row r="273" spans="20:25">
      <c r="T273" s="8">
        <v>483.49350524529399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514.50458860434003</v>
      </c>
      <c r="U274" s="8">
        <v>26.462984644656999</v>
      </c>
      <c r="X274" s="48">
        <v>273.47476</v>
      </c>
      <c r="Y274" s="48">
        <v>15.009097499999999</v>
      </c>
    </row>
    <row r="275" spans="20:25">
      <c r="T275" s="8">
        <v>570.47626812712099</v>
      </c>
      <c r="U275" s="8">
        <v>26.161492564023401</v>
      </c>
      <c r="X275" s="48">
        <v>263.34976</v>
      </c>
      <c r="Y275" s="48">
        <v>14.453205000000001</v>
      </c>
    </row>
    <row r="276" spans="20:25">
      <c r="T276" s="8">
        <v>591.15915303918598</v>
      </c>
      <c r="U276" s="8">
        <v>28.857347427234401</v>
      </c>
      <c r="X276" s="48">
        <v>253.22476</v>
      </c>
      <c r="Y276" s="48">
        <v>13.8973125</v>
      </c>
    </row>
    <row r="277" spans="20:25">
      <c r="T277" s="8">
        <v>644.37649850869002</v>
      </c>
      <c r="U277" s="8">
        <v>33.800769349480603</v>
      </c>
      <c r="X277" s="48">
        <v>243.09976</v>
      </c>
      <c r="Y277" s="48">
        <v>13.341419999999999</v>
      </c>
    </row>
    <row r="278" spans="20:25">
      <c r="T278" s="8">
        <v>697.76149028077702</v>
      </c>
      <c r="U278" s="8">
        <v>38.681996304638403</v>
      </c>
      <c r="X278" s="48">
        <v>232.97476</v>
      </c>
      <c r="Y278" s="48">
        <v>12.785527500000001</v>
      </c>
    </row>
    <row r="279" spans="20:25">
      <c r="T279" s="8">
        <v>753.70914789673998</v>
      </c>
      <c r="U279" s="8">
        <v>43.344912850971902</v>
      </c>
      <c r="X279" s="48">
        <v>222.84976</v>
      </c>
      <c r="Y279" s="48">
        <v>12.229635</v>
      </c>
    </row>
    <row r="280" spans="20:25">
      <c r="T280" s="8">
        <v>811.97684305255598</v>
      </c>
      <c r="U280" s="8">
        <v>48.710057605677299</v>
      </c>
      <c r="X280" s="48">
        <v>212.72476</v>
      </c>
      <c r="Y280" s="48">
        <v>11.673742499999999</v>
      </c>
    </row>
    <row r="281" spans="20:25">
      <c r="T281" s="8">
        <v>873.11504268229999</v>
      </c>
      <c r="U281" s="8">
        <v>53.367163653193401</v>
      </c>
      <c r="X281" s="48">
        <v>202.59976</v>
      </c>
      <c r="Y281" s="48">
        <v>11.117850000000001</v>
      </c>
    </row>
    <row r="282" spans="20:25">
      <c r="T282" s="8">
        <v>873.00817288902601</v>
      </c>
      <c r="U282" s="8">
        <v>53.016034783503002</v>
      </c>
      <c r="X282" s="48">
        <v>192.47476</v>
      </c>
      <c r="Y282" s="48">
        <v>10.5619575</v>
      </c>
    </row>
    <row r="283" spans="20:25">
      <c r="T283" s="8">
        <v>873.63942867427704</v>
      </c>
      <c r="U283" s="8">
        <v>32.786937910109998</v>
      </c>
      <c r="X283" s="48">
        <v>182.34976</v>
      </c>
      <c r="Y283" s="48">
        <v>10.006065</v>
      </c>
    </row>
    <row r="284" spans="20:25">
      <c r="T284" s="8">
        <v>868.03760567725999</v>
      </c>
      <c r="U284" s="8">
        <v>33.536365926154403</v>
      </c>
      <c r="X284" s="48">
        <v>172.22476</v>
      </c>
      <c r="Y284" s="48">
        <v>9.4501725000000008</v>
      </c>
    </row>
    <row r="285" spans="20:25">
      <c r="T285" s="8">
        <v>856.23134989200901</v>
      </c>
      <c r="U285" s="8">
        <v>54.916735508587898</v>
      </c>
      <c r="X285" s="48">
        <v>162.09976</v>
      </c>
      <c r="Y285" s="48">
        <v>8.8942800000000002</v>
      </c>
    </row>
    <row r="286" spans="20:25">
      <c r="T286" s="8">
        <v>847.93682145428397</v>
      </c>
      <c r="U286" s="8">
        <v>55.720801892419999</v>
      </c>
      <c r="X286" s="48">
        <v>151.97476</v>
      </c>
      <c r="Y286" s="48">
        <v>8.3383874999999996</v>
      </c>
    </row>
    <row r="287" spans="20:25">
      <c r="T287" s="8">
        <v>848.65731615756397</v>
      </c>
      <c r="U287" s="8">
        <v>58.329874730021601</v>
      </c>
      <c r="X287" s="48">
        <v>141.84976</v>
      </c>
      <c r="Y287" s="48">
        <v>7.7824949999999999</v>
      </c>
    </row>
    <row r="288" spans="20:25">
      <c r="T288" s="8">
        <v>848.31491977784594</v>
      </c>
      <c r="U288" s="8">
        <v>60.922476905276099</v>
      </c>
      <c r="X288" s="48">
        <v>131.72476</v>
      </c>
      <c r="Y288" s="48">
        <v>7.2266025000000003</v>
      </c>
    </row>
    <row r="289" spans="20:25">
      <c r="T289" s="8">
        <v>848.29168672220601</v>
      </c>
      <c r="U289" s="8">
        <v>63.502756690321903</v>
      </c>
      <c r="X289" s="48">
        <v>121.59976</v>
      </c>
      <c r="Y289" s="48">
        <v>6.6707099999999997</v>
      </c>
    </row>
    <row r="290" spans="20:25">
      <c r="T290" s="8">
        <v>847.55856988583696</v>
      </c>
      <c r="U290" s="8">
        <v>66.174627892625693</v>
      </c>
      <c r="X290" s="48">
        <v>111.47476</v>
      </c>
      <c r="Y290" s="48">
        <v>6.1148175</v>
      </c>
    </row>
    <row r="291" spans="20:25">
      <c r="T291" s="8">
        <v>846.53846960814599</v>
      </c>
      <c r="U291" s="8">
        <v>69.487051445027305</v>
      </c>
      <c r="X291" s="48">
        <v>101.34976</v>
      </c>
      <c r="Y291" s="48">
        <v>5.5589250000000003</v>
      </c>
    </row>
    <row r="294" spans="20:25">
      <c r="T294" t="s">
        <v>93</v>
      </c>
      <c r="X294" t="s">
        <v>94</v>
      </c>
    </row>
    <row r="295" spans="20:25">
      <c r="T295">
        <f t="shared" ref="T295:T325" si="620">T261-X261</f>
        <v>46.640060220096998</v>
      </c>
      <c r="U295">
        <f t="shared" ref="U295:U325" si="621">U261-Y261</f>
        <v>2.4505031934588999</v>
      </c>
      <c r="X295">
        <f t="shared" ref="X295:X325" si="622">T295*0.7</f>
        <v>32.648042154067902</v>
      </c>
      <c r="Y295">
        <f t="shared" ref="Y295:Y325" si="623">U295*0.7</f>
        <v>1.7153522354212301</v>
      </c>
    </row>
    <row r="296" spans="20:25">
      <c r="T296">
        <f t="shared" si="620"/>
        <v>28.152818987966999</v>
      </c>
      <c r="U296">
        <f t="shared" si="621"/>
        <v>2.0435520186670999</v>
      </c>
      <c r="X296">
        <f t="shared" si="622"/>
        <v>19.706973291576901</v>
      </c>
      <c r="Y296">
        <f t="shared" si="623"/>
        <v>1.4304864130669701</v>
      </c>
    </row>
    <row r="297" spans="20:25">
      <c r="T297">
        <f t="shared" si="620"/>
        <v>16.316311788543</v>
      </c>
      <c r="U297">
        <f t="shared" si="621"/>
        <v>4.9528870826905997</v>
      </c>
      <c r="X297">
        <f t="shared" si="622"/>
        <v>11.4214182519801</v>
      </c>
      <c r="Y297">
        <f t="shared" si="623"/>
        <v>3.4670209578834199</v>
      </c>
    </row>
    <row r="298" spans="20:25">
      <c r="T298">
        <f t="shared" si="620"/>
        <v>22.698641779286</v>
      </c>
      <c r="U298">
        <f t="shared" si="621"/>
        <v>5.2408062976960998</v>
      </c>
      <c r="X298">
        <f t="shared" si="622"/>
        <v>15.8890492455002</v>
      </c>
      <c r="Y298">
        <f t="shared" si="623"/>
        <v>3.6685644083872702</v>
      </c>
    </row>
    <row r="299" spans="20:25">
      <c r="T299">
        <f t="shared" si="620"/>
        <v>47.773670834104003</v>
      </c>
      <c r="U299">
        <f t="shared" si="621"/>
        <v>6.7819745664918996</v>
      </c>
      <c r="X299">
        <f t="shared" si="622"/>
        <v>33.441569583872798</v>
      </c>
      <c r="Y299">
        <f t="shared" si="623"/>
        <v>4.7473821965443301</v>
      </c>
    </row>
    <row r="300" spans="20:25">
      <c r="T300">
        <f t="shared" si="620"/>
        <v>22.727022783092</v>
      </c>
      <c r="U300">
        <f t="shared" si="621"/>
        <v>5.8825545754910999</v>
      </c>
      <c r="X300">
        <f t="shared" si="622"/>
        <v>15.908915948164401</v>
      </c>
      <c r="Y300">
        <f t="shared" si="623"/>
        <v>4.1177882028437702</v>
      </c>
    </row>
    <row r="301" spans="20:25">
      <c r="T301">
        <f t="shared" si="620"/>
        <v>21.211315953924</v>
      </c>
      <c r="U301">
        <f t="shared" si="621"/>
        <v>6.5119087796975998</v>
      </c>
      <c r="X301">
        <f t="shared" si="622"/>
        <v>14.847921167746801</v>
      </c>
      <c r="Y301">
        <f t="shared" si="623"/>
        <v>4.5583361457883198</v>
      </c>
    </row>
    <row r="302" spans="20:25">
      <c r="T302">
        <f t="shared" si="620"/>
        <v>31.069804331996</v>
      </c>
      <c r="U302">
        <f t="shared" si="621"/>
        <v>7.3674687794405997</v>
      </c>
      <c r="X302">
        <f t="shared" si="622"/>
        <v>21.7488630323972</v>
      </c>
      <c r="Y302">
        <f t="shared" si="623"/>
        <v>5.1572281456084204</v>
      </c>
    </row>
    <row r="303" spans="20:25">
      <c r="T303">
        <f t="shared" si="620"/>
        <v>56.306389388048999</v>
      </c>
      <c r="U303">
        <f t="shared" si="621"/>
        <v>8.4450029281086003</v>
      </c>
      <c r="X303">
        <f t="shared" si="622"/>
        <v>39.414472571634299</v>
      </c>
      <c r="Y303">
        <f t="shared" si="623"/>
        <v>5.9115020496760202</v>
      </c>
    </row>
    <row r="304" spans="20:25">
      <c r="T304">
        <f t="shared" si="620"/>
        <v>78.307091280468995</v>
      </c>
      <c r="U304">
        <f t="shared" si="621"/>
        <v>9.5629050907640991</v>
      </c>
      <c r="X304">
        <f t="shared" si="622"/>
        <v>54.814963896328301</v>
      </c>
      <c r="Y304">
        <f t="shared" si="623"/>
        <v>6.6940335635348696</v>
      </c>
    </row>
    <row r="305" spans="20:25">
      <c r="T305">
        <f t="shared" si="620"/>
        <v>118.93915766944301</v>
      </c>
      <c r="U305">
        <f t="shared" si="621"/>
        <v>11.1401195850046</v>
      </c>
      <c r="X305">
        <f t="shared" si="622"/>
        <v>83.257410368610095</v>
      </c>
      <c r="Y305">
        <f t="shared" si="623"/>
        <v>7.7980837095032198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7.7393484163067097</v>
      </c>
    </row>
    <row r="307" spans="20:25">
      <c r="T307">
        <f t="shared" si="620"/>
        <v>199.89374524529401</v>
      </c>
      <c r="U307">
        <f t="shared" si="621"/>
        <v>11.1139967582021</v>
      </c>
      <c r="X307">
        <f t="shared" si="622"/>
        <v>139.92562167170601</v>
      </c>
      <c r="Y307">
        <f t="shared" si="623"/>
        <v>7.7797977307414703</v>
      </c>
    </row>
    <row r="308" spans="20:25">
      <c r="T308">
        <f t="shared" si="620"/>
        <v>241.02982860434</v>
      </c>
      <c r="U308">
        <f t="shared" si="621"/>
        <v>11.453887144656999</v>
      </c>
      <c r="X308">
        <f t="shared" si="622"/>
        <v>168.72088002303801</v>
      </c>
      <c r="Y308">
        <f t="shared" si="623"/>
        <v>8.0177210012599005</v>
      </c>
    </row>
    <row r="309" spans="20:25">
      <c r="T309">
        <f t="shared" si="620"/>
        <v>307.12650812712099</v>
      </c>
      <c r="U309">
        <f t="shared" si="621"/>
        <v>11.708287564023401</v>
      </c>
      <c r="X309">
        <f t="shared" si="622"/>
        <v>214.988555688985</v>
      </c>
      <c r="Y309">
        <f t="shared" si="623"/>
        <v>8.1958012948163805</v>
      </c>
    </row>
    <row r="310" spans="20:25">
      <c r="T310">
        <f t="shared" si="620"/>
        <v>337.93439303918598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10.472024449064101</v>
      </c>
    </row>
    <row r="311" spans="20:25">
      <c r="T311">
        <f t="shared" si="620"/>
        <v>401.27673850869002</v>
      </c>
      <c r="U311">
        <f t="shared" si="621"/>
        <v>20.4593493494806</v>
      </c>
      <c r="X311">
        <f t="shared" si="622"/>
        <v>280.89371695608298</v>
      </c>
      <c r="Y311">
        <f t="shared" si="623"/>
        <v>14.321544544636399</v>
      </c>
    </row>
    <row r="312" spans="20:25">
      <c r="T312">
        <f t="shared" si="620"/>
        <v>464.78673028077702</v>
      </c>
      <c r="U312">
        <f t="shared" si="621"/>
        <v>25.896468804638399</v>
      </c>
      <c r="X312">
        <f t="shared" si="622"/>
        <v>325.35071119654401</v>
      </c>
      <c r="Y312">
        <f t="shared" si="623"/>
        <v>18.1275281632469</v>
      </c>
    </row>
    <row r="313" spans="20:25">
      <c r="T313">
        <f t="shared" si="620"/>
        <v>530.85938789674003</v>
      </c>
      <c r="U313">
        <f t="shared" si="621"/>
        <v>31.1152778509719</v>
      </c>
      <c r="X313">
        <f t="shared" si="622"/>
        <v>371.60157152771802</v>
      </c>
      <c r="Y313">
        <f t="shared" si="623"/>
        <v>21.780694495680301</v>
      </c>
    </row>
    <row r="314" spans="20:25">
      <c r="T314">
        <f t="shared" si="620"/>
        <v>599.25208305255603</v>
      </c>
      <c r="U314">
        <f t="shared" si="621"/>
        <v>37.036315105677303</v>
      </c>
      <c r="X314">
        <f t="shared" si="622"/>
        <v>419.47645813678901</v>
      </c>
      <c r="Y314">
        <f t="shared" si="623"/>
        <v>25.925420573974101</v>
      </c>
    </row>
    <row r="315" spans="20:25">
      <c r="T315">
        <f t="shared" si="620"/>
        <v>670.51528268230004</v>
      </c>
      <c r="U315">
        <f t="shared" si="621"/>
        <v>42.249313653193397</v>
      </c>
      <c r="X315">
        <f t="shared" si="622"/>
        <v>469.36069787760999</v>
      </c>
      <c r="Y315">
        <f t="shared" si="623"/>
        <v>29.574519557235401</v>
      </c>
    </row>
    <row r="316" spans="20:25">
      <c r="T316">
        <f t="shared" si="620"/>
        <v>680.53341288902595</v>
      </c>
      <c r="U316">
        <f t="shared" si="621"/>
        <v>42.454077283502997</v>
      </c>
      <c r="X316">
        <f t="shared" si="622"/>
        <v>476.37338902231801</v>
      </c>
      <c r="Y316">
        <f t="shared" si="623"/>
        <v>29.717854098452101</v>
      </c>
    </row>
    <row r="317" spans="20:25">
      <c r="T317">
        <f t="shared" si="620"/>
        <v>691.28966867427698</v>
      </c>
      <c r="U317">
        <f t="shared" si="621"/>
        <v>22.780872910109998</v>
      </c>
      <c r="X317">
        <f t="shared" si="622"/>
        <v>483.90276807199399</v>
      </c>
      <c r="Y317">
        <f t="shared" si="623"/>
        <v>15.946611037077</v>
      </c>
    </row>
    <row r="318" spans="20:25">
      <c r="T318">
        <f t="shared" si="620"/>
        <v>695.81284567726004</v>
      </c>
      <c r="U318">
        <f t="shared" si="621"/>
        <v>24.086193426154399</v>
      </c>
      <c r="X318">
        <f t="shared" si="622"/>
        <v>487.068991974082</v>
      </c>
      <c r="Y318">
        <f t="shared" si="623"/>
        <v>16.860335398308099</v>
      </c>
    </row>
    <row r="319" spans="20:25">
      <c r="T319">
        <f t="shared" si="620"/>
        <v>694.13158989200895</v>
      </c>
      <c r="U319">
        <f t="shared" si="621"/>
        <v>46.022455508587903</v>
      </c>
      <c r="X319">
        <f t="shared" si="622"/>
        <v>485.89211292440598</v>
      </c>
      <c r="Y319">
        <f t="shared" si="623"/>
        <v>32.215718856011499</v>
      </c>
    </row>
    <row r="320" spans="20:25">
      <c r="T320">
        <f t="shared" si="620"/>
        <v>695.96206145428403</v>
      </c>
      <c r="U320">
        <f t="shared" si="621"/>
        <v>47.382414392420003</v>
      </c>
      <c r="X320">
        <f t="shared" si="622"/>
        <v>487.17344301799898</v>
      </c>
      <c r="Y320">
        <f t="shared" si="623"/>
        <v>33.167690074694001</v>
      </c>
    </row>
    <row r="321" spans="20:25">
      <c r="T321">
        <f t="shared" si="620"/>
        <v>706.80755615756402</v>
      </c>
      <c r="U321">
        <f t="shared" si="621"/>
        <v>50.547379730021603</v>
      </c>
      <c r="X321">
        <f t="shared" si="622"/>
        <v>494.76528931029497</v>
      </c>
      <c r="Y321">
        <f t="shared" si="623"/>
        <v>35.383165811015097</v>
      </c>
    </row>
    <row r="322" spans="20:25">
      <c r="T322">
        <f t="shared" si="620"/>
        <v>716.590159777846</v>
      </c>
      <c r="U322">
        <f t="shared" si="621"/>
        <v>53.695874405276101</v>
      </c>
      <c r="X322">
        <f t="shared" si="622"/>
        <v>501.61311184449198</v>
      </c>
      <c r="Y322">
        <f t="shared" si="623"/>
        <v>37.587112083693299</v>
      </c>
    </row>
    <row r="323" spans="20:25">
      <c r="T323">
        <f t="shared" si="620"/>
        <v>726.69192672220595</v>
      </c>
      <c r="U323">
        <f t="shared" si="621"/>
        <v>56.832046690321903</v>
      </c>
      <c r="X323">
        <f t="shared" si="622"/>
        <v>508.68434870554398</v>
      </c>
      <c r="Y323">
        <f t="shared" si="623"/>
        <v>39.782432683225302</v>
      </c>
    </row>
    <row r="324" spans="20:25">
      <c r="T324">
        <f t="shared" si="620"/>
        <v>736.08380988583701</v>
      </c>
      <c r="U324">
        <f t="shared" si="621"/>
        <v>60.0598103926257</v>
      </c>
      <c r="X324">
        <f t="shared" si="622"/>
        <v>515.25866692008594</v>
      </c>
      <c r="Y324">
        <f t="shared" si="623"/>
        <v>42.041867274837998</v>
      </c>
    </row>
    <row r="325" spans="20:25">
      <c r="T325">
        <f t="shared" si="620"/>
        <v>745.18870960814604</v>
      </c>
      <c r="U325">
        <f t="shared" si="621"/>
        <v>63.928126445027303</v>
      </c>
      <c r="X325">
        <f t="shared" si="622"/>
        <v>521.63209672570201</v>
      </c>
      <c r="Y325">
        <f t="shared" si="623"/>
        <v>44.749688511519103</v>
      </c>
    </row>
  </sheetData>
  <autoFilter ref="K1:K325" xr:uid="{00000000-0009-0000-0000-000011000000}">
    <filterColumn colId="0">
      <filters blank="1">
        <filter val="ELCHYD00"/>
        <filter val="ELCSOL00"/>
        <filter val="ELCWIN00"/>
        <filter val="Pset_PN"/>
      </filters>
    </filterColumn>
  </autoFilter>
  <pageMargins left="0.75" right="0.75" top="1" bottom="1" header="0.5" footer="0.5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P325"/>
  <sheetViews>
    <sheetView topLeftCell="D7" zoomScale="82" zoomScaleNormal="82" workbookViewId="0">
      <selection activeCell="F10" sqref="F10:R11"/>
    </sheetView>
  </sheetViews>
  <sheetFormatPr defaultColWidth="8.7265625" defaultRowHeight="14.5"/>
  <cols>
    <col min="1" max="1" width="9"/>
    <col min="2" max="2" width="8.7265625" style="8"/>
    <col min="4" max="4" width="8.7265625" style="8"/>
    <col min="6" max="6" width="10.36328125" customWidth="1"/>
    <col min="7" max="7" width="8.7265625" style="11"/>
    <col min="11" max="11" width="14.6328125" customWidth="1"/>
    <col min="12" max="12" width="12.81640625" style="8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2:42">
      <c r="E1" s="8"/>
      <c r="F1" s="8"/>
      <c r="G1" s="9"/>
      <c r="H1" s="8"/>
      <c r="I1" s="8"/>
      <c r="J1" s="8"/>
      <c r="K1" s="8"/>
    </row>
    <row r="2" spans="2:42">
      <c r="E2" s="8"/>
      <c r="F2" s="8"/>
      <c r="G2" s="9"/>
      <c r="H2" s="8"/>
      <c r="I2" s="8"/>
      <c r="J2" s="8"/>
      <c r="K2" s="8"/>
    </row>
    <row r="3" spans="2:42">
      <c r="E3" s="8"/>
      <c r="F3" s="8"/>
      <c r="G3" s="9"/>
      <c r="H3" s="8"/>
      <c r="I3" s="8"/>
      <c r="J3" s="8"/>
      <c r="K3" s="8"/>
    </row>
    <row r="4" spans="2:42">
      <c r="B4" s="22"/>
      <c r="C4" s="42"/>
      <c r="F4" s="8"/>
      <c r="G4" s="9"/>
      <c r="H4" s="8"/>
      <c r="I4" s="8"/>
      <c r="J4" s="8"/>
      <c r="K4" s="8"/>
    </row>
    <row r="5" spans="2:42">
      <c r="C5" s="43"/>
      <c r="F5" s="8"/>
      <c r="G5" s="9"/>
      <c r="H5" s="8"/>
      <c r="I5" s="8"/>
      <c r="J5" s="45" t="s">
        <v>60</v>
      </c>
      <c r="K5" s="8"/>
    </row>
    <row r="6" spans="2:42">
      <c r="C6" s="43"/>
      <c r="F6" s="8"/>
      <c r="G6" s="9"/>
      <c r="H6" s="8"/>
      <c r="I6" s="8"/>
      <c r="J6" s="8"/>
      <c r="K6" s="8"/>
    </row>
    <row r="7" spans="2:42">
      <c r="C7" s="43"/>
      <c r="F7" s="8"/>
      <c r="G7" s="9"/>
      <c r="H7" s="8"/>
      <c r="I7" s="8"/>
      <c r="J7" s="8"/>
      <c r="K7" s="8"/>
      <c r="AJ7" t="s">
        <v>74</v>
      </c>
    </row>
    <row r="8" spans="2:42">
      <c r="C8" s="43"/>
      <c r="F8" s="8"/>
      <c r="G8" s="9"/>
      <c r="H8" s="8"/>
      <c r="I8" s="8"/>
      <c r="J8" s="8"/>
      <c r="K8" s="8"/>
    </row>
    <row r="9" spans="2:42">
      <c r="C9" s="43"/>
      <c r="F9" s="8"/>
      <c r="G9" s="9"/>
      <c r="H9" s="8"/>
      <c r="I9" s="8"/>
      <c r="K9" s="8"/>
    </row>
    <row r="10" spans="2:42">
      <c r="C10" s="43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spans="2:42" ht="16">
      <c r="C11" s="43"/>
      <c r="D11" s="26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266.57486681065501</v>
      </c>
      <c r="M11" s="8">
        <f t="shared" si="0"/>
        <v>0</v>
      </c>
      <c r="N11" s="8">
        <f t="shared" si="0"/>
        <v>77.385686493501595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53.084518794286097</v>
      </c>
      <c r="W11" s="39">
        <v>101.29844938804899</v>
      </c>
      <c r="X11" s="10">
        <v>0</v>
      </c>
      <c r="Y11" s="39">
        <v>29.406560867530601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2:42" ht="16">
      <c r="C12" s="44"/>
      <c r="D12" s="26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372.57154634629302</v>
      </c>
      <c r="M12" s="8">
        <f t="shared" si="2"/>
        <v>11.835823411357101</v>
      </c>
      <c r="N12" s="8">
        <f t="shared" si="2"/>
        <v>98.218422156227504</v>
      </c>
      <c r="O12" s="8">
        <f t="shared" si="2"/>
        <v>0.18831840118790499</v>
      </c>
      <c r="P12" s="8">
        <f t="shared" si="2"/>
        <v>99.346254049676006</v>
      </c>
      <c r="Q12" s="8">
        <f t="shared" si="2"/>
        <v>0.77889649820014495</v>
      </c>
      <c r="R12" s="8">
        <f t="shared" si="2"/>
        <v>29.349249676925702</v>
      </c>
      <c r="W12" s="39">
        <v>149.02861853851701</v>
      </c>
      <c r="X12" s="39">
        <v>4.7343293645428401</v>
      </c>
      <c r="Y12" s="39">
        <v>39.287368862491</v>
      </c>
      <c r="Z12" s="39">
        <v>7.5327360475162003E-2</v>
      </c>
      <c r="AA12" s="39">
        <v>39.738501619870398</v>
      </c>
      <c r="AB12" s="39">
        <v>0.31155859928005802</v>
      </c>
      <c r="AC12" s="39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spans="2:42" ht="16">
      <c r="D13" s="26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0.18788696904247701</v>
      </c>
      <c r="M13" s="8">
        <f t="shared" si="4"/>
        <v>2.2157782994960402</v>
      </c>
      <c r="N13" s="8">
        <f t="shared" si="4"/>
        <v>1.22349892008639E-2</v>
      </c>
      <c r="O13" s="8">
        <f t="shared" si="4"/>
        <v>0.19693627309815201</v>
      </c>
      <c r="P13" s="8">
        <f t="shared" si="4"/>
        <v>1.02079121670266</v>
      </c>
      <c r="Q13" s="8">
        <f t="shared" si="4"/>
        <v>6.6806129109671302</v>
      </c>
      <c r="R13" s="8">
        <f t="shared" si="4"/>
        <v>11.3844641957043</v>
      </c>
      <c r="W13" s="39">
        <v>5.6366090712742997E-2</v>
      </c>
      <c r="X13" s="39">
        <v>0.66473348984881198</v>
      </c>
      <c r="Y13" s="39">
        <v>3.6704967602591799E-3</v>
      </c>
      <c r="Z13" s="39">
        <v>5.9080881929445599E-2</v>
      </c>
      <c r="AA13" s="39">
        <v>0.30623736501079901</v>
      </c>
      <c r="AB13" s="39">
        <v>2.00418387329014</v>
      </c>
      <c r="AC13" s="39">
        <v>3.4153392587112998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spans="2:42" ht="16">
      <c r="D14" s="26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239.36126339278499</v>
      </c>
      <c r="N14" s="8">
        <f t="shared" si="6"/>
        <v>12.577346177254199</v>
      </c>
      <c r="O14" s="8">
        <f t="shared" si="6"/>
        <v>134.12439599058899</v>
      </c>
      <c r="P14" s="8">
        <f t="shared" si="6"/>
        <v>144.74915529231899</v>
      </c>
      <c r="Q14" s="8">
        <f t="shared" si="6"/>
        <v>720.786376388858</v>
      </c>
      <c r="R14" s="8">
        <f t="shared" si="6"/>
        <v>153.915365144768</v>
      </c>
      <c r="W14" s="39">
        <v>8.7511698272138201</v>
      </c>
      <c r="X14" s="39">
        <v>232.18042549100099</v>
      </c>
      <c r="Y14" s="39">
        <v>12.2000257919366</v>
      </c>
      <c r="Z14" s="39">
        <v>130.10066411087101</v>
      </c>
      <c r="AA14" s="39">
        <v>140.406680633549</v>
      </c>
      <c r="AB14" s="39">
        <v>699.162785097192</v>
      </c>
      <c r="AC14" s="39">
        <v>149.29790419042499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spans="2:42" ht="16">
      <c r="D15" s="26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6">
        <v>32.648042154067902</v>
      </c>
      <c r="Q15" s="8">
        <f>AB15/AO15</f>
        <v>0</v>
      </c>
      <c r="R15" s="36">
        <v>1.7153522354212301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17.280342235421202</v>
      </c>
      <c r="AI15" s="46" t="s">
        <v>89</v>
      </c>
      <c r="AJ15" s="47">
        <v>1</v>
      </c>
      <c r="AK15" s="47">
        <v>1</v>
      </c>
      <c r="AL15" s="47">
        <f t="shared" ref="AL15:AP15" si="9">AK15</f>
        <v>1</v>
      </c>
      <c r="AM15" s="47">
        <f t="shared" si="9"/>
        <v>1</v>
      </c>
      <c r="AN15" s="47">
        <f t="shared" si="9"/>
        <v>1</v>
      </c>
      <c r="AO15" s="47">
        <f t="shared" si="9"/>
        <v>1</v>
      </c>
      <c r="AP15" s="47">
        <f t="shared" si="9"/>
        <v>1</v>
      </c>
    </row>
    <row r="16" spans="2:42" ht="16">
      <c r="D16" s="26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0.64118619258459297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3.0058175154787599E-2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1.9317428290136801E-2</v>
      </c>
      <c r="W16" s="39">
        <v>0.64118619258459297</v>
      </c>
      <c r="X16" s="39">
        <v>0.103449060183585</v>
      </c>
      <c r="Y16" s="39">
        <v>0.115296256803456</v>
      </c>
      <c r="Z16" s="39">
        <v>3.0058175154787599E-2</v>
      </c>
      <c r="AA16" s="39">
        <v>20.2886954931605</v>
      </c>
      <c r="AB16" s="39">
        <v>0.109915518142549</v>
      </c>
      <c r="AC16" s="39">
        <v>1.9317428290136801E-2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spans="4:42" ht="16">
      <c r="D17" s="26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10.893101461241899</v>
      </c>
      <c r="N17" s="8">
        <f t="shared" si="12"/>
        <v>2.95705171202304</v>
      </c>
      <c r="O17" s="8">
        <f t="shared" si="12"/>
        <v>3.3795993912886999</v>
      </c>
      <c r="P17" s="8">
        <f t="shared" si="12"/>
        <v>47.403876097912203</v>
      </c>
      <c r="Q17" s="8">
        <f t="shared" si="12"/>
        <v>40.759295644348398</v>
      </c>
      <c r="R17" s="8">
        <f t="shared" si="12"/>
        <v>9.8031119002879805</v>
      </c>
      <c r="W17" s="39">
        <v>19.6278420554356</v>
      </c>
      <c r="X17" s="39">
        <v>10.893101461241899</v>
      </c>
      <c r="Y17" s="39">
        <v>2.95705171202304</v>
      </c>
      <c r="Z17" s="39">
        <v>3.3795993912886999</v>
      </c>
      <c r="AA17" s="39">
        <v>47.403876097912203</v>
      </c>
      <c r="AB17" s="39">
        <v>40.759295644348398</v>
      </c>
      <c r="AC17" s="39">
        <v>9.8031119002879805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spans="4:42" ht="16">
      <c r="D18" s="26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18.355750457677701</v>
      </c>
      <c r="M18" s="8">
        <f t="shared" si="14"/>
        <v>40.475648521618901</v>
      </c>
      <c r="N18" s="8">
        <f t="shared" si="14"/>
        <v>1.12363041550962</v>
      </c>
      <c r="O18" s="8">
        <f t="shared" si="14"/>
        <v>0.82176283040214004</v>
      </c>
      <c r="P18" s="8">
        <f t="shared" si="14"/>
        <v>11.313380643834201</v>
      </c>
      <c r="Q18" s="8">
        <f t="shared" si="14"/>
        <v>13.4671333024787</v>
      </c>
      <c r="R18" s="8">
        <f t="shared" si="14"/>
        <v>8.4582052770749705</v>
      </c>
      <c r="W18" s="39">
        <v>6.4245126601871796</v>
      </c>
      <c r="X18" s="39">
        <v>14.1664769825666</v>
      </c>
      <c r="Y18" s="39">
        <v>0.39327064542836598</v>
      </c>
      <c r="Z18" s="39">
        <v>0.28761699064074903</v>
      </c>
      <c r="AA18" s="39">
        <v>3.95968322534197</v>
      </c>
      <c r="AB18" s="39">
        <v>4.7134966558675302</v>
      </c>
      <c r="AC18" s="39">
        <v>2.9603718469762401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26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97.898715471183394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57.706230135273401</v>
      </c>
      <c r="W19" s="39">
        <v>58.3736385529158</v>
      </c>
      <c r="X19" s="10">
        <v>0</v>
      </c>
      <c r="Y19" s="39">
        <v>37.201511879049697</v>
      </c>
      <c r="Z19" s="10">
        <v>0</v>
      </c>
      <c r="AA19" s="10">
        <v>0</v>
      </c>
      <c r="AB19" s="10">
        <v>0</v>
      </c>
      <c r="AC19" s="39">
        <v>21.928367451403901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spans="4:42" ht="16">
      <c r="D20" s="26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418.64176457883201</v>
      </c>
      <c r="M20" s="8">
        <f t="shared" si="21"/>
        <v>17.040407611951</v>
      </c>
      <c r="N20" s="8">
        <f t="shared" si="21"/>
        <v>99.837529607631495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0.95759540136789001</v>
      </c>
      <c r="R20" s="8">
        <f t="shared" si="21"/>
        <v>30.626064803815801</v>
      </c>
      <c r="W20" s="39">
        <v>167.45670583153299</v>
      </c>
      <c r="X20" s="39">
        <v>6.8161630447804198</v>
      </c>
      <c r="Y20" s="39">
        <v>39.9350118430526</v>
      </c>
      <c r="Z20" s="39">
        <v>0.166660195356371</v>
      </c>
      <c r="AA20" s="39">
        <v>40.986642872570201</v>
      </c>
      <c r="AB20" s="39">
        <v>0.383038160547156</v>
      </c>
      <c r="AC20" s="39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spans="4:42" ht="16">
      <c r="D21" s="26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0.18788696904247701</v>
      </c>
      <c r="M21" s="8">
        <f t="shared" si="23"/>
        <v>2.2388493514518801</v>
      </c>
      <c r="N21" s="8">
        <f t="shared" si="23"/>
        <v>1.22349892008639E-2</v>
      </c>
      <c r="O21" s="8">
        <f t="shared" si="23"/>
        <v>0.202474522678186</v>
      </c>
      <c r="P21" s="8">
        <f t="shared" si="23"/>
        <v>1.1202267818574501</v>
      </c>
      <c r="Q21" s="8">
        <f t="shared" si="23"/>
        <v>6.6770216006719298</v>
      </c>
      <c r="R21" s="8">
        <f t="shared" si="23"/>
        <v>8.9928765433165303</v>
      </c>
      <c r="W21" s="39">
        <v>5.6366090712742997E-2</v>
      </c>
      <c r="X21" s="39">
        <v>0.67165480543556499</v>
      </c>
      <c r="Y21" s="39">
        <v>3.6704967602591799E-3</v>
      </c>
      <c r="Z21" s="39">
        <v>6.0742356803455702E-2</v>
      </c>
      <c r="AA21" s="39">
        <v>0.336068034557235</v>
      </c>
      <c r="AB21" s="39">
        <v>2.0031064802015801</v>
      </c>
      <c r="AC21" s="39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spans="4:42" ht="16">
      <c r="D22" s="26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7.9827324337764303</v>
      </c>
      <c r="M22" s="8">
        <f t="shared" si="25"/>
        <v>239.562161926551</v>
      </c>
      <c r="N22" s="8">
        <f t="shared" si="25"/>
        <v>9.2574179525431806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744.39101185307197</v>
      </c>
      <c r="R22" s="8">
        <f t="shared" si="25"/>
        <v>164.21416239191501</v>
      </c>
      <c r="W22" s="39">
        <v>7.7432504607631403</v>
      </c>
      <c r="X22" s="39">
        <v>232.37529706875401</v>
      </c>
      <c r="Y22" s="39">
        <v>8.9796954139668799</v>
      </c>
      <c r="Z22" s="39">
        <v>103.888431785457</v>
      </c>
      <c r="AA22" s="39">
        <v>126.82771580273599</v>
      </c>
      <c r="AB22" s="39">
        <v>722.05928149748001</v>
      </c>
      <c r="AC22" s="39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spans="4:42" ht="16">
      <c r="D23" s="26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6">
        <v>19.706973291576901</v>
      </c>
      <c r="Q23" s="8">
        <f>AB23/AO23</f>
        <v>0</v>
      </c>
      <c r="R23" s="36">
        <v>1.4304864130669701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16.606351663066999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spans="4:42" ht="16">
      <c r="D24" s="26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1.4610590586753101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3.7257599208063402E-2</v>
      </c>
      <c r="P24" s="8">
        <f t="shared" si="29"/>
        <v>20.612150619150501</v>
      </c>
      <c r="Q24" s="8">
        <f t="shared" si="29"/>
        <v>0.120714654211663</v>
      </c>
      <c r="R24" s="8">
        <f t="shared" si="29"/>
        <v>1.9317428290136801E-2</v>
      </c>
      <c r="W24" s="39">
        <v>1.4610590586753101</v>
      </c>
      <c r="X24" s="39">
        <v>0.115081441227502</v>
      </c>
      <c r="Y24" s="39">
        <v>0.127175306479482</v>
      </c>
      <c r="Z24" s="39">
        <v>3.7257599208063402E-2</v>
      </c>
      <c r="AA24" s="39">
        <v>20.612150619150501</v>
      </c>
      <c r="AB24" s="39">
        <v>0.120714654211663</v>
      </c>
      <c r="AC24" s="39">
        <v>1.9317428290136801E-2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spans="4:42" ht="16">
      <c r="D25" s="26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24.480253862491001</v>
      </c>
      <c r="M25" s="8">
        <f t="shared" si="31"/>
        <v>7.2969891502267803</v>
      </c>
      <c r="N25" s="8">
        <f t="shared" si="31"/>
        <v>3.1331483246940199</v>
      </c>
      <c r="O25" s="8">
        <f t="shared" si="31"/>
        <v>3.41609802663787</v>
      </c>
      <c r="P25" s="8">
        <f t="shared" si="31"/>
        <v>44.706894204463602</v>
      </c>
      <c r="Q25" s="8">
        <f t="shared" si="31"/>
        <v>37.159583621310297</v>
      </c>
      <c r="R25" s="8">
        <f t="shared" si="31"/>
        <v>9.3827374870410392</v>
      </c>
      <c r="W25" s="39">
        <v>24.480253862491001</v>
      </c>
      <c r="X25" s="39">
        <v>7.2969891502267803</v>
      </c>
      <c r="Y25" s="39">
        <v>3.1331483246940199</v>
      </c>
      <c r="Z25" s="39">
        <v>3.41609802663787</v>
      </c>
      <c r="AA25" s="39">
        <v>44.706894204463602</v>
      </c>
      <c r="AB25" s="39">
        <v>37.159583621310297</v>
      </c>
      <c r="AC25" s="39">
        <v>9.3827374870410392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spans="4:42" ht="16">
      <c r="D26" s="26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18.446734125270002</v>
      </c>
      <c r="M26" s="8">
        <f t="shared" si="33"/>
        <v>41.766371552833398</v>
      </c>
      <c r="N26" s="8">
        <f t="shared" si="33"/>
        <v>1.1299186207960501</v>
      </c>
      <c r="O26" s="8">
        <f t="shared" si="33"/>
        <v>0.83200658233055702</v>
      </c>
      <c r="P26" s="8">
        <f t="shared" si="33"/>
        <v>12.289220662347001</v>
      </c>
      <c r="Q26" s="8">
        <f t="shared" si="33"/>
        <v>13.382939308855301</v>
      </c>
      <c r="R26" s="8">
        <f t="shared" si="33"/>
        <v>9.4636666580479094</v>
      </c>
      <c r="W26" s="39">
        <v>6.4563569438444901</v>
      </c>
      <c r="X26" s="39">
        <v>14.6182300434917</v>
      </c>
      <c r="Y26" s="39">
        <v>0.39547151727861801</v>
      </c>
      <c r="Z26" s="39">
        <v>0.29120230381569501</v>
      </c>
      <c r="AA26" s="39">
        <v>4.3012272318214499</v>
      </c>
      <c r="AB26" s="39">
        <v>4.68402875809935</v>
      </c>
      <c r="AC26" s="39">
        <v>3.3122833303167698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spans="4:42" ht="16">
      <c r="D27" s="26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134.81436796635199</v>
      </c>
      <c r="M27" s="8">
        <f t="shared" si="35"/>
        <v>0</v>
      </c>
      <c r="N27" s="8">
        <f t="shared" si="35"/>
        <v>74.641394443181298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51.513641828653697</v>
      </c>
      <c r="W27" s="39">
        <v>51.229459827213802</v>
      </c>
      <c r="X27" s="10">
        <v>0</v>
      </c>
      <c r="Y27" s="39">
        <v>28.363729888408901</v>
      </c>
      <c r="Z27" s="10">
        <v>0</v>
      </c>
      <c r="AA27" s="10">
        <v>0</v>
      </c>
      <c r="AB27" s="10">
        <v>0</v>
      </c>
      <c r="AC27" s="39">
        <v>19.575183894888401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spans="4:42" ht="16">
      <c r="D28" s="26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481.51730273577999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97.566181695464195</v>
      </c>
      <c r="Q28" s="8">
        <f t="shared" si="37"/>
        <v>2.6878971544276502</v>
      </c>
      <c r="R28" s="8">
        <f t="shared" si="37"/>
        <v>29.47768387464</v>
      </c>
      <c r="W28" s="39">
        <v>192.60692109431201</v>
      </c>
      <c r="X28" s="39">
        <v>6.4477206148308097</v>
      </c>
      <c r="Y28" s="39">
        <v>40.485714398848103</v>
      </c>
      <c r="Z28" s="39">
        <v>0.63494026205903498</v>
      </c>
      <c r="AA28" s="39">
        <v>39.026472678185698</v>
      </c>
      <c r="AB28" s="39">
        <v>1.0751588617710599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26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0.18788696904247701</v>
      </c>
      <c r="M29" s="8">
        <f t="shared" si="39"/>
        <v>2.5442561047516201</v>
      </c>
      <c r="N29" s="8">
        <f t="shared" si="39"/>
        <v>1.22349892008639E-2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2.7177436951043901</v>
      </c>
      <c r="W29" s="39">
        <v>5.6366090712742997E-2</v>
      </c>
      <c r="X29" s="39">
        <v>0.76327683142548597</v>
      </c>
      <c r="Y29" s="39">
        <v>3.6704967602591799E-3</v>
      </c>
      <c r="Z29" s="39">
        <v>5.8825701943844497E-2</v>
      </c>
      <c r="AA29" s="39">
        <v>0.30623736501079901</v>
      </c>
      <c r="AB29" s="39">
        <v>2.0759439949603999</v>
      </c>
      <c r="AC29" s="39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26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8.3538367660483992</v>
      </c>
      <c r="M30" s="8">
        <f t="shared" si="41"/>
        <v>221.190646442223</v>
      </c>
      <c r="N30" s="8">
        <f t="shared" si="41"/>
        <v>14.337331930558999</v>
      </c>
      <c r="O30" s="8">
        <f t="shared" si="41"/>
        <v>136.36570365092501</v>
      </c>
      <c r="P30" s="8">
        <f t="shared" si="41"/>
        <v>145.03309586367101</v>
      </c>
      <c r="Q30" s="8">
        <f t="shared" si="41"/>
        <v>726.41931004282605</v>
      </c>
      <c r="R30" s="8">
        <f t="shared" si="41"/>
        <v>178.69122124164099</v>
      </c>
      <c r="W30" s="39">
        <v>8.1032216630669502</v>
      </c>
      <c r="X30" s="39">
        <v>214.55492704895599</v>
      </c>
      <c r="Y30" s="39">
        <v>13.9072119726422</v>
      </c>
      <c r="Z30" s="39">
        <v>132.27473254139699</v>
      </c>
      <c r="AA30" s="39">
        <v>140.682102987761</v>
      </c>
      <c r="AB30" s="39">
        <v>704.626730741541</v>
      </c>
      <c r="AC30" s="39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26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6">
        <v>11.4214182519801</v>
      </c>
      <c r="Q31" s="8">
        <f>AB31/AO31</f>
        <v>0</v>
      </c>
      <c r="R31" s="36">
        <v>3.4670209578834199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280.81625025198002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spans="4:42" ht="16">
      <c r="D32" s="26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6.5895378473722097</v>
      </c>
      <c r="M32" s="8">
        <f t="shared" si="45"/>
        <v>0.119514398228942</v>
      </c>
      <c r="N32" s="8">
        <f t="shared" si="45"/>
        <v>0.22328761749459999</v>
      </c>
      <c r="O32" s="8">
        <f t="shared" si="45"/>
        <v>5.5256159323254103E-2</v>
      </c>
      <c r="P32" s="8">
        <f t="shared" si="45"/>
        <v>21.567464823614099</v>
      </c>
      <c r="Q32" s="8">
        <f t="shared" si="45"/>
        <v>0.10631580611951</v>
      </c>
      <c r="R32" s="8">
        <f t="shared" si="45"/>
        <v>1.9317428290136801E-2</v>
      </c>
      <c r="W32" s="39">
        <v>6.5895378473722097</v>
      </c>
      <c r="X32" s="39">
        <v>0.119514398228942</v>
      </c>
      <c r="Y32" s="39">
        <v>0.22328761749459999</v>
      </c>
      <c r="Z32" s="39">
        <v>5.5256159323254103E-2</v>
      </c>
      <c r="AA32" s="39">
        <v>21.567464823614099</v>
      </c>
      <c r="AB32" s="39">
        <v>0.10631580611951</v>
      </c>
      <c r="AC32" s="39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26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36.577619294456397</v>
      </c>
      <c r="M33" s="8">
        <f t="shared" si="47"/>
        <v>7.3195932970950297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64.332595788336903</v>
      </c>
      <c r="Q33" s="8">
        <f t="shared" si="47"/>
        <v>51.558431713462902</v>
      </c>
      <c r="R33" s="8">
        <f t="shared" si="47"/>
        <v>15.3021982717783</v>
      </c>
      <c r="W33" s="39">
        <v>36.577619294456397</v>
      </c>
      <c r="X33" s="39">
        <v>7.3195932970950297</v>
      </c>
      <c r="Y33" s="39">
        <v>5.90261866810655</v>
      </c>
      <c r="Z33" s="39">
        <v>1.93340874334053</v>
      </c>
      <c r="AA33" s="39">
        <v>64.332595788336903</v>
      </c>
      <c r="AB33" s="39">
        <v>51.558431713462902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26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57.024512194425697</v>
      </c>
      <c r="N34" s="8">
        <f t="shared" si="49"/>
        <v>2.5378936573074098</v>
      </c>
      <c r="O34" s="8">
        <f t="shared" si="49"/>
        <v>0.82822174226061995</v>
      </c>
      <c r="P34" s="8">
        <f t="shared" si="49"/>
        <v>11.015981847166501</v>
      </c>
      <c r="Q34" s="8">
        <f t="shared" si="49"/>
        <v>16.145294055332698</v>
      </c>
      <c r="R34" s="8">
        <f t="shared" si="49"/>
        <v>8.8587986176694304</v>
      </c>
      <c r="W34" s="39">
        <v>7.0094309287256999</v>
      </c>
      <c r="X34" s="39">
        <v>19.958579268049</v>
      </c>
      <c r="Y34" s="39">
        <v>0.88826278005759496</v>
      </c>
      <c r="Z34" s="39">
        <v>0.28987760979121702</v>
      </c>
      <c r="AA34" s="39">
        <v>3.8555936465082801</v>
      </c>
      <c r="AB34" s="39">
        <v>5.6508529193664501</v>
      </c>
      <c r="AC34" s="39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26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67.455497385472398</v>
      </c>
      <c r="M35" s="8">
        <f t="shared" si="51"/>
        <v>0</v>
      </c>
      <c r="N35" s="8">
        <f t="shared" si="51"/>
        <v>63.644347618506302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54.277967166837101</v>
      </c>
      <c r="W35" s="39">
        <v>25.633089006479501</v>
      </c>
      <c r="X35" s="10">
        <v>0</v>
      </c>
      <c r="Y35" s="39">
        <v>24.184852095032401</v>
      </c>
      <c r="Z35" s="10">
        <v>0</v>
      </c>
      <c r="AA35" s="10">
        <v>0</v>
      </c>
      <c r="AB35" s="10">
        <v>0</v>
      </c>
      <c r="AC35" s="39">
        <v>20.625627523398101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spans="4:42" ht="16">
      <c r="D36" s="26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543.70113201943798</v>
      </c>
      <c r="M36" s="8">
        <f t="shared" si="53"/>
        <v>17.686412867080598</v>
      </c>
      <c r="N36" s="8">
        <f t="shared" si="53"/>
        <v>106.47930579553601</v>
      </c>
      <c r="O36" s="8">
        <f t="shared" si="53"/>
        <v>1.5887176655867501</v>
      </c>
      <c r="P36" s="8">
        <f t="shared" si="53"/>
        <v>101.83238597912199</v>
      </c>
      <c r="Q36" s="8">
        <f t="shared" si="53"/>
        <v>2.3633634332253401</v>
      </c>
      <c r="R36" s="8">
        <f t="shared" si="53"/>
        <v>29.608890167746502</v>
      </c>
      <c r="W36" s="39">
        <v>217.48045280777501</v>
      </c>
      <c r="X36" s="39">
        <v>7.0745651468322501</v>
      </c>
      <c r="Y36" s="39">
        <v>42.591722318214501</v>
      </c>
      <c r="Z36" s="39">
        <v>0.63548706623470097</v>
      </c>
      <c r="AA36" s="39">
        <v>40.732954391648697</v>
      </c>
      <c r="AB36" s="39">
        <v>0.94534537329013701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26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0.18788696904247701</v>
      </c>
      <c r="M37" s="8">
        <f t="shared" si="55"/>
        <v>2.781135312455</v>
      </c>
      <c r="N37" s="8">
        <f t="shared" si="55"/>
        <v>1.22349892008639E-2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9">
        <v>5.6366090712742997E-2</v>
      </c>
      <c r="X37" s="39">
        <v>0.83434059373650105</v>
      </c>
      <c r="Y37" s="39">
        <v>3.6704967602591799E-3</v>
      </c>
      <c r="Z37" s="39">
        <v>5.8825701943844497E-2</v>
      </c>
      <c r="AA37" s="39">
        <v>0.30623736501079901</v>
      </c>
      <c r="AB37" s="39">
        <v>2.13802968610511</v>
      </c>
      <c r="AC37" s="39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26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6.1271806944104199</v>
      </c>
      <c r="M38" s="8">
        <f t="shared" si="57"/>
        <v>223.79559092538599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134.44233643576601</v>
      </c>
      <c r="Q38" s="8">
        <f t="shared" si="57"/>
        <v>726.148560115191</v>
      </c>
      <c r="R38" s="8">
        <f t="shared" si="57"/>
        <v>178.176913050255</v>
      </c>
      <c r="W38" s="39">
        <v>5.9433652735781104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704.36410331173499</v>
      </c>
      <c r="AC38" s="39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26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6">
        <v>15.8890492455002</v>
      </c>
      <c r="Q39" s="8">
        <f>AB39/AO39</f>
        <v>0</v>
      </c>
      <c r="R39" s="36">
        <v>3.6685644083872702</v>
      </c>
      <c r="W39" s="10">
        <v>0</v>
      </c>
      <c r="X39" s="10">
        <v>0</v>
      </c>
      <c r="Y39" s="10">
        <v>0</v>
      </c>
      <c r="Z39" s="10">
        <v>0</v>
      </c>
      <c r="AA39" s="10">
        <v>278.19638124549999</v>
      </c>
      <c r="AB39" s="10">
        <v>0</v>
      </c>
      <c r="AC39" s="39">
        <v>18.066180158387301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spans="4:42" ht="16">
      <c r="D40" s="26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8.4083342368610499</v>
      </c>
      <c r="M40" s="8">
        <f t="shared" si="61"/>
        <v>0.174343323556515</v>
      </c>
      <c r="N40" s="8">
        <f t="shared" si="61"/>
        <v>0.53646256335493203</v>
      </c>
      <c r="O40" s="8">
        <f t="shared" si="61"/>
        <v>6.2455583369330499E-2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1.9317428290136801E-2</v>
      </c>
      <c r="W40" s="39">
        <v>8.4083342368610499</v>
      </c>
      <c r="X40" s="39">
        <v>0.174343323556515</v>
      </c>
      <c r="Y40" s="39">
        <v>0.53646256335493203</v>
      </c>
      <c r="Z40" s="39">
        <v>6.2455583369330499E-2</v>
      </c>
      <c r="AA40" s="39">
        <v>29.0888871562275</v>
      </c>
      <c r="AB40" s="39">
        <v>0.10631580611951</v>
      </c>
      <c r="AC40" s="39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26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48.134285601151902</v>
      </c>
      <c r="M41" s="8">
        <f t="shared" si="63"/>
        <v>7.3195932970950297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64.994933297336203</v>
      </c>
      <c r="Q41" s="8">
        <f t="shared" si="63"/>
        <v>51.558431713462902</v>
      </c>
      <c r="R41" s="8">
        <f t="shared" si="63"/>
        <v>16.011219074513999</v>
      </c>
      <c r="W41" s="39">
        <v>48.134285601151902</v>
      </c>
      <c r="X41" s="39">
        <v>7.3195932970950297</v>
      </c>
      <c r="Y41" s="39">
        <v>5.90261866810655</v>
      </c>
      <c r="Z41" s="39">
        <v>1.9353571162707</v>
      </c>
      <c r="AA41" s="39">
        <v>64.994933297336203</v>
      </c>
      <c r="AB41" s="39">
        <v>51.558431713462902</v>
      </c>
      <c r="AC41" s="39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26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18.555748914943901</v>
      </c>
      <c r="M42" s="8">
        <f t="shared" si="65"/>
        <v>44.566067533467098</v>
      </c>
      <c r="N42" s="8">
        <f t="shared" si="65"/>
        <v>2.8269257410264301</v>
      </c>
      <c r="O42" s="8">
        <f t="shared" si="65"/>
        <v>0.80887928211457405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7.8217966575131097</v>
      </c>
      <c r="W42" s="39">
        <v>6.4945121202303797</v>
      </c>
      <c r="X42" s="39">
        <v>15.598123636713501</v>
      </c>
      <c r="Y42" s="39">
        <v>0.98942400935925101</v>
      </c>
      <c r="Z42" s="39">
        <v>0.28310774874010097</v>
      </c>
      <c r="AA42" s="39">
        <v>5.3187855543556504</v>
      </c>
      <c r="AB42" s="39">
        <v>5.6242122966162702</v>
      </c>
      <c r="AC42" s="39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26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57.376821643742097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49.762329307339698</v>
      </c>
      <c r="W43" s="10">
        <v>0</v>
      </c>
      <c r="X43" s="10">
        <v>0</v>
      </c>
      <c r="Y43" s="39">
        <v>21.803192224621998</v>
      </c>
      <c r="Z43" s="10">
        <v>0</v>
      </c>
      <c r="AA43" s="10">
        <v>0</v>
      </c>
      <c r="AB43" s="10">
        <v>0</v>
      </c>
      <c r="AC43" s="39">
        <v>18.909685136789101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spans="4:42" ht="16">
      <c r="D44" s="26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614.30817890568699</v>
      </c>
      <c r="M44" s="8">
        <f t="shared" si="69"/>
        <v>18.8830492233621</v>
      </c>
      <c r="N44" s="8">
        <f t="shared" si="69"/>
        <v>98.561431695464194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4.4076190712742997</v>
      </c>
      <c r="R44" s="8">
        <f t="shared" si="69"/>
        <v>32.897241703563701</v>
      </c>
      <c r="W44" s="39">
        <v>245.72327156227499</v>
      </c>
      <c r="X44" s="39">
        <v>7.55321968934485</v>
      </c>
      <c r="Y44" s="39">
        <v>39.424572678185697</v>
      </c>
      <c r="Z44" s="39">
        <v>0.57222862706983402</v>
      </c>
      <c r="AA44" s="39">
        <v>43.6141509719222</v>
      </c>
      <c r="AB44" s="39">
        <v>1.7630476285097201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26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0.16909827213822901</v>
      </c>
      <c r="M45" s="8">
        <f t="shared" si="71"/>
        <v>2.97191751367891</v>
      </c>
      <c r="N45" s="8">
        <f t="shared" si="71"/>
        <v>1.1011490280777501E-2</v>
      </c>
      <c r="O45" s="8">
        <f t="shared" si="71"/>
        <v>0.176477105831533</v>
      </c>
      <c r="P45" s="8">
        <f t="shared" si="71"/>
        <v>0.91871209503239704</v>
      </c>
      <c r="Q45" s="8">
        <f t="shared" si="71"/>
        <v>6.9265478005759702</v>
      </c>
      <c r="R45" s="8">
        <f t="shared" si="71"/>
        <v>2.6126697919366499</v>
      </c>
      <c r="W45" s="39">
        <v>5.0729481641468697E-2</v>
      </c>
      <c r="X45" s="39">
        <v>0.891575254103672</v>
      </c>
      <c r="Y45" s="39">
        <v>3.3034470842332598E-3</v>
      </c>
      <c r="Z45" s="39">
        <v>5.2943131749459998E-2</v>
      </c>
      <c r="AA45" s="39">
        <v>0.27561362850971899</v>
      </c>
      <c r="AB45" s="39">
        <v>2.0779643401727901</v>
      </c>
      <c r="AC45" s="39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26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6.1272107724165599</v>
      </c>
      <c r="M46" s="8">
        <f t="shared" si="73"/>
        <v>223.17206464748801</v>
      </c>
      <c r="N46" s="8">
        <f t="shared" si="73"/>
        <v>11.2650902080411</v>
      </c>
      <c r="O46" s="8">
        <f t="shared" si="73"/>
        <v>112.25155136455101</v>
      </c>
      <c r="P46" s="8">
        <f t="shared" si="73"/>
        <v>136.73338139134401</v>
      </c>
      <c r="Q46" s="8">
        <f t="shared" si="73"/>
        <v>739.78074933386802</v>
      </c>
      <c r="R46" s="8">
        <f t="shared" si="73"/>
        <v>179.468492571604</v>
      </c>
      <c r="W46" s="39">
        <v>5.9433944492440602</v>
      </c>
      <c r="X46" s="39">
        <v>216.47690270806299</v>
      </c>
      <c r="Y46" s="39">
        <v>10.9271375017999</v>
      </c>
      <c r="Z46" s="39">
        <v>108.88400482361401</v>
      </c>
      <c r="AA46" s="39">
        <v>132.631379949604</v>
      </c>
      <c r="AB46" s="39">
        <v>717.58732685385201</v>
      </c>
      <c r="AC46" s="39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26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6">
        <v>33.441569583872798</v>
      </c>
      <c r="Q47" s="8">
        <f>AB47/AO47</f>
        <v>0</v>
      </c>
      <c r="R47" s="36">
        <v>4.7473821965443301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288.66140158387299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spans="4:42" ht="16">
      <c r="D48" s="26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8.4083342368610499</v>
      </c>
      <c r="M48" s="8">
        <f t="shared" si="77"/>
        <v>0.87659580167026596</v>
      </c>
      <c r="N48" s="8">
        <f t="shared" si="77"/>
        <v>0.53646256335493203</v>
      </c>
      <c r="O48" s="8">
        <f t="shared" si="77"/>
        <v>6.2455583369330499E-2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1.9317428290136801E-2</v>
      </c>
      <c r="W48" s="39">
        <v>8.4083342368610499</v>
      </c>
      <c r="X48" s="39">
        <v>0.87659580167026596</v>
      </c>
      <c r="Y48" s="39">
        <v>0.53646256335493203</v>
      </c>
      <c r="Z48" s="39">
        <v>6.2455583369330499E-2</v>
      </c>
      <c r="AA48" s="39">
        <v>29.4108854391649</v>
      </c>
      <c r="AB48" s="39">
        <v>0.10631580611951</v>
      </c>
      <c r="AC48" s="39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26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48.134285601151902</v>
      </c>
      <c r="M49" s="8">
        <f t="shared" si="79"/>
        <v>7.2835681521706297</v>
      </c>
      <c r="N49" s="8">
        <f t="shared" si="79"/>
        <v>20.176675345572399</v>
      </c>
      <c r="O49" s="8">
        <f t="shared" si="79"/>
        <v>1.94424550071994</v>
      </c>
      <c r="P49" s="8">
        <f t="shared" si="79"/>
        <v>66.811832901367893</v>
      </c>
      <c r="Q49" s="8">
        <f t="shared" si="79"/>
        <v>53.922104139668797</v>
      </c>
      <c r="R49" s="8">
        <f t="shared" si="79"/>
        <v>16.035307400647898</v>
      </c>
      <c r="W49" s="39">
        <v>48.134285601151902</v>
      </c>
      <c r="X49" s="39">
        <v>7.2835681521706297</v>
      </c>
      <c r="Y49" s="39">
        <v>20.176675345572399</v>
      </c>
      <c r="Z49" s="39">
        <v>1.94424550071994</v>
      </c>
      <c r="AA49" s="39">
        <v>66.811832901367893</v>
      </c>
      <c r="AB49" s="39">
        <v>53.922104139668797</v>
      </c>
      <c r="AC49" s="39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26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18.665211405944699</v>
      </c>
      <c r="M50" s="8">
        <f t="shared" si="81"/>
        <v>38.826759588768901</v>
      </c>
      <c r="N50" s="8">
        <f t="shared" si="81"/>
        <v>2.09366947649902</v>
      </c>
      <c r="O50" s="8">
        <f t="shared" si="81"/>
        <v>0.64116877548081996</v>
      </c>
      <c r="P50" s="8">
        <f t="shared" si="81"/>
        <v>19.771069577291001</v>
      </c>
      <c r="Q50" s="8">
        <f t="shared" si="81"/>
        <v>16.361196935102299</v>
      </c>
      <c r="R50" s="8">
        <f t="shared" si="81"/>
        <v>8.6290469320477108</v>
      </c>
      <c r="W50" s="39">
        <v>6.5328239920806297</v>
      </c>
      <c r="X50" s="39">
        <v>13.589365856069101</v>
      </c>
      <c r="Y50" s="39">
        <v>0.73278431677465805</v>
      </c>
      <c r="Z50" s="39">
        <v>0.224409071418287</v>
      </c>
      <c r="AA50" s="39">
        <v>6.9198743520518402</v>
      </c>
      <c r="AB50" s="39">
        <v>5.7264189272858204</v>
      </c>
      <c r="AC50" s="39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26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34.632886211208401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16.301486439884801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spans="4:42" ht="16">
      <c r="D52" s="26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638.60537203023796</v>
      </c>
      <c r="M52" s="8">
        <f t="shared" si="85"/>
        <v>31.7055542107632</v>
      </c>
      <c r="N52" s="8">
        <f t="shared" si="85"/>
        <v>96.772845212383004</v>
      </c>
      <c r="O52" s="8">
        <f t="shared" si="85"/>
        <v>1.5913871112311</v>
      </c>
      <c r="P52" s="8">
        <f t="shared" si="85"/>
        <v>85.898517107631505</v>
      </c>
      <c r="Q52" s="8">
        <f t="shared" si="85"/>
        <v>4.08798826673865E-2</v>
      </c>
      <c r="R52" s="8">
        <f t="shared" si="85"/>
        <v>28.0064525827935</v>
      </c>
      <c r="W52" s="39">
        <v>255.44214881209501</v>
      </c>
      <c r="X52" s="39">
        <v>12.682221684305301</v>
      </c>
      <c r="Y52" s="39">
        <v>38.709138084953203</v>
      </c>
      <c r="Z52" s="39">
        <v>0.63655484449244104</v>
      </c>
      <c r="AA52" s="39">
        <v>34.359406843052597</v>
      </c>
      <c r="AB52" s="39">
        <v>1.6351953066954601E-2</v>
      </c>
      <c r="AC52" s="39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26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0.18788696904247701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0.97916702663787003</v>
      </c>
      <c r="Q53" s="8">
        <f t="shared" si="87"/>
        <v>6.6766970170386299</v>
      </c>
      <c r="R53" s="8">
        <f t="shared" si="87"/>
        <v>2.7838592079433599</v>
      </c>
      <c r="W53" s="39">
        <v>5.6366090712742997E-2</v>
      </c>
      <c r="X53" s="39">
        <v>0.62708980561555105</v>
      </c>
      <c r="Y53" s="10">
        <v>0</v>
      </c>
      <c r="Z53" s="39">
        <v>5.8825701943844497E-2</v>
      </c>
      <c r="AA53" s="39">
        <v>0.29375010799136098</v>
      </c>
      <c r="AB53" s="39">
        <v>2.0030091051115901</v>
      </c>
      <c r="AC53" s="39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26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6.1272107724165599</v>
      </c>
      <c r="M54" s="8">
        <f t="shared" si="89"/>
        <v>236.35594320173999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180.70020756087899</v>
      </c>
      <c r="W54" s="39">
        <v>5.9433944492440602</v>
      </c>
      <c r="X54" s="39">
        <v>229.26526490568801</v>
      </c>
      <c r="Y54" s="39">
        <v>14.5397207703384</v>
      </c>
      <c r="Z54" s="39">
        <v>109.441060799136</v>
      </c>
      <c r="AA54" s="39">
        <v>128.481250899928</v>
      </c>
      <c r="AB54" s="39">
        <v>783.17535565154799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26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6">
        <v>15.908915948164401</v>
      </c>
      <c r="Q55" s="8">
        <f>AB55/AO55</f>
        <v>0</v>
      </c>
      <c r="R55" s="36">
        <v>4.1177882028437702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264.04124794816403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spans="4:42" ht="16">
      <c r="D56" s="26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8.7120642044636405</v>
      </c>
      <c r="M56" s="8">
        <f t="shared" si="93"/>
        <v>2.7944653077141801</v>
      </c>
      <c r="N56" s="8">
        <f t="shared" si="93"/>
        <v>0.53646256335493203</v>
      </c>
      <c r="O56" s="8">
        <f t="shared" si="93"/>
        <v>6.2455583369330499E-2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0.19163846430165599</v>
      </c>
      <c r="W56" s="39">
        <v>8.7120642044636405</v>
      </c>
      <c r="X56" s="39">
        <v>2.7944653077141801</v>
      </c>
      <c r="Y56" s="39">
        <v>0.53646256335493203</v>
      </c>
      <c r="Z56" s="39">
        <v>6.2455583369330499E-2</v>
      </c>
      <c r="AA56" s="39">
        <v>29.7328837257019</v>
      </c>
      <c r="AB56" s="39">
        <v>0.10631580611951</v>
      </c>
      <c r="AC56" s="39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26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48.134285601151902</v>
      </c>
      <c r="M57" s="8">
        <f t="shared" si="95"/>
        <v>8.4943183641828703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64.206473650107995</v>
      </c>
      <c r="Q57" s="8">
        <f t="shared" si="95"/>
        <v>53.922104139668797</v>
      </c>
      <c r="R57" s="8">
        <f t="shared" si="95"/>
        <v>18.011653152987801</v>
      </c>
      <c r="W57" s="39">
        <v>48.134285601151902</v>
      </c>
      <c r="X57" s="39">
        <v>8.4943183641828703</v>
      </c>
      <c r="Y57" s="39">
        <v>22.1797403347732</v>
      </c>
      <c r="Z57" s="39">
        <v>2.57354938084953</v>
      </c>
      <c r="AA57" s="39">
        <v>64.206473650107995</v>
      </c>
      <c r="AB57" s="39">
        <v>53.922104139668797</v>
      </c>
      <c r="AC57" s="39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26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12.796014213720101</v>
      </c>
      <c r="M58" s="8">
        <f t="shared" si="97"/>
        <v>38.926525256505101</v>
      </c>
      <c r="N58" s="8">
        <f t="shared" si="97"/>
        <v>1.6192999969145301</v>
      </c>
      <c r="O58" s="8">
        <f t="shared" si="97"/>
        <v>0.79408610387740297</v>
      </c>
      <c r="P58" s="8">
        <f t="shared" si="97"/>
        <v>11.361981291782399</v>
      </c>
      <c r="Q58" s="8">
        <f t="shared" si="97"/>
        <v>13.509841972642199</v>
      </c>
      <c r="R58" s="8">
        <f t="shared" si="97"/>
        <v>6.1634520212897099</v>
      </c>
      <c r="W58" s="39">
        <v>4.4786049748020202</v>
      </c>
      <c r="X58" s="39">
        <v>13.624283839776799</v>
      </c>
      <c r="Y58" s="39">
        <v>0.56675499892008596</v>
      </c>
      <c r="Z58" s="39">
        <v>0.27793013635709102</v>
      </c>
      <c r="AA58" s="39">
        <v>3.97669345212383</v>
      </c>
      <c r="AB58" s="39">
        <v>4.7284446904247703</v>
      </c>
      <c r="AC58" s="39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26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34.632886211208401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42.884573358341797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16.296137876169901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spans="4:42" ht="16">
      <c r="D60" s="26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640.26546265298703</v>
      </c>
      <c r="M60" s="8">
        <f t="shared" si="101"/>
        <v>33.169165718142501</v>
      </c>
      <c r="N60" s="8">
        <f t="shared" si="101"/>
        <v>98.344366360691197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4.9540083198344201E-2</v>
      </c>
      <c r="R60" s="8">
        <f t="shared" si="101"/>
        <v>26.4221414353852</v>
      </c>
      <c r="W60" s="39">
        <v>256.10618506119499</v>
      </c>
      <c r="X60" s="39">
        <v>13.267666287257001</v>
      </c>
      <c r="Y60" s="39">
        <v>39.337746544276499</v>
      </c>
      <c r="Z60" s="39">
        <v>0.63522413966882696</v>
      </c>
      <c r="AA60" s="39">
        <v>43.4821691144708</v>
      </c>
      <c r="AB60" s="39">
        <v>1.9816033279337699E-2</v>
      </c>
      <c r="AC60" s="39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26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0.18788696904247701</v>
      </c>
      <c r="M61" s="8">
        <f t="shared" si="103"/>
        <v>2.2409955727141799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0.97916702663787003</v>
      </c>
      <c r="Q61" s="8">
        <f t="shared" si="103"/>
        <v>3.85952723782097</v>
      </c>
      <c r="R61" s="8">
        <f t="shared" si="103"/>
        <v>2.8715951862250999</v>
      </c>
      <c r="W61" s="39">
        <v>5.6366090712742997E-2</v>
      </c>
      <c r="X61" s="39">
        <v>0.67229867181425496</v>
      </c>
      <c r="Y61" s="10">
        <v>0</v>
      </c>
      <c r="Z61" s="39">
        <v>5.8825701943844497E-2</v>
      </c>
      <c r="AA61" s="39">
        <v>0.29375010799136098</v>
      </c>
      <c r="AB61" s="39">
        <v>1.1578581713462901</v>
      </c>
      <c r="AC61" s="39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26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6.1272107724165599</v>
      </c>
      <c r="M62" s="8">
        <f t="shared" si="105"/>
        <v>236.67029512554399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135.62619647747701</v>
      </c>
      <c r="Q62" s="8">
        <f t="shared" si="105"/>
        <v>839.00951845501902</v>
      </c>
      <c r="R62" s="8">
        <f t="shared" si="105"/>
        <v>180.451249203239</v>
      </c>
      <c r="W62" s="39">
        <v>5.9433944492440602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813.83923290136795</v>
      </c>
      <c r="AC62" s="39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26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6">
        <v>14.847921167746801</v>
      </c>
      <c r="Q63" s="8">
        <f>AB63/AO63</f>
        <v>0</v>
      </c>
      <c r="R63" s="36">
        <v>4.5583361457883198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17.788577645788301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spans="4:42" ht="16">
      <c r="D64" s="26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10.010907253419701</v>
      </c>
      <c r="M64" s="8">
        <f t="shared" si="109"/>
        <v>3.31862918678546</v>
      </c>
      <c r="N64" s="8">
        <f t="shared" si="109"/>
        <v>0.62595206155507599</v>
      </c>
      <c r="O64" s="8">
        <f t="shared" si="109"/>
        <v>0.10003783218142499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0.22483464581353499</v>
      </c>
      <c r="W64" s="39">
        <v>10.010907253419701</v>
      </c>
      <c r="X64" s="39">
        <v>3.31862918678546</v>
      </c>
      <c r="Y64" s="39">
        <v>0.62595206155507599</v>
      </c>
      <c r="Z64" s="39">
        <v>0.10003783218142499</v>
      </c>
      <c r="AA64" s="39">
        <v>30.0548820086393</v>
      </c>
      <c r="AB64" s="39">
        <v>0.190223798164147</v>
      </c>
      <c r="AC64" s="39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26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54.683313570914301</v>
      </c>
      <c r="M65" s="8">
        <f t="shared" si="111"/>
        <v>9.5587735308495301</v>
      </c>
      <c r="N65" s="8">
        <f t="shared" si="111"/>
        <v>25.4366181785457</v>
      </c>
      <c r="O65" s="8">
        <f t="shared" si="111"/>
        <v>2.8335463981281501</v>
      </c>
      <c r="P65" s="8">
        <f t="shared" si="111"/>
        <v>73.040190568754497</v>
      </c>
      <c r="Q65" s="8">
        <f t="shared" si="111"/>
        <v>53.922104139668797</v>
      </c>
      <c r="R65" s="8">
        <f t="shared" si="111"/>
        <v>25.2029221054716</v>
      </c>
      <c r="W65" s="39">
        <v>54.683313570914301</v>
      </c>
      <c r="X65" s="39">
        <v>9.5587735308495301</v>
      </c>
      <c r="Y65" s="39">
        <v>25.4366181785457</v>
      </c>
      <c r="Z65" s="39">
        <v>2.8335463981281501</v>
      </c>
      <c r="AA65" s="39">
        <v>73.040190568754497</v>
      </c>
      <c r="AB65" s="39">
        <v>53.922104139668797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26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11.316538208371901</v>
      </c>
      <c r="M66" s="8">
        <f t="shared" si="113"/>
        <v>38.174442201686901</v>
      </c>
      <c r="N66" s="8">
        <f t="shared" si="113"/>
        <v>1.59322520621207</v>
      </c>
      <c r="O66" s="8">
        <f t="shared" si="113"/>
        <v>0.74161674472899397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5.1965721751517204</v>
      </c>
      <c r="W66" s="39">
        <v>3.9607883729301698</v>
      </c>
      <c r="X66" s="39">
        <v>13.3610547705904</v>
      </c>
      <c r="Y66" s="39">
        <v>0.55762882217422605</v>
      </c>
      <c r="Z66" s="39">
        <v>0.25956586065514797</v>
      </c>
      <c r="AA66" s="39">
        <v>4.2412789740820704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26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27.388484710696801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42.882209844264999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16.295239740820701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spans="4:42" ht="16">
      <c r="D68" s="26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654.94032064434703</v>
      </c>
      <c r="M68" s="8">
        <f t="shared" si="117"/>
        <v>35.294155056695502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137.80635556155499</v>
      </c>
      <c r="Q68" s="8">
        <f t="shared" si="117"/>
        <v>0.15554906749460001</v>
      </c>
      <c r="R68" s="8">
        <f t="shared" si="117"/>
        <v>27.151188651907699</v>
      </c>
      <c r="W68" s="39">
        <v>261.97612825773899</v>
      </c>
      <c r="X68" s="39">
        <v>14.1176620226782</v>
      </c>
      <c r="Y68" s="39">
        <v>42.339686789056898</v>
      </c>
      <c r="Z68" s="39">
        <v>0.64218431101511897</v>
      </c>
      <c r="AA68" s="39">
        <v>55.122542224622002</v>
      </c>
      <c r="AB68" s="39">
        <v>6.2219626997840199E-2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26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0.18788696904247701</v>
      </c>
      <c r="M69" s="8">
        <f t="shared" si="119"/>
        <v>2.5133188672906202</v>
      </c>
      <c r="N69" s="8">
        <f t="shared" si="119"/>
        <v>0</v>
      </c>
      <c r="O69" s="8">
        <f t="shared" si="119"/>
        <v>0.19693627309815201</v>
      </c>
      <c r="P69" s="8">
        <f t="shared" si="119"/>
        <v>0.97916702663787003</v>
      </c>
      <c r="Q69" s="8">
        <f t="shared" si="119"/>
        <v>3.8665778185745001</v>
      </c>
      <c r="R69" s="8">
        <f t="shared" si="119"/>
        <v>2.9666522433405298</v>
      </c>
      <c r="W69" s="39">
        <v>5.6366090712742997E-2</v>
      </c>
      <c r="X69" s="39">
        <v>0.753995660187185</v>
      </c>
      <c r="Y69" s="10">
        <v>0</v>
      </c>
      <c r="Z69" s="39">
        <v>5.9080881929445599E-2</v>
      </c>
      <c r="AA69" s="39">
        <v>0.29375010799136098</v>
      </c>
      <c r="AB69" s="39">
        <v>1.15997334557235</v>
      </c>
      <c r="AC69" s="39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26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6.1272107724165599</v>
      </c>
      <c r="M70" s="8">
        <f t="shared" si="121"/>
        <v>236.82273541968101</v>
      </c>
      <c r="N70" s="8">
        <f t="shared" si="121"/>
        <v>14.7773697015579</v>
      </c>
      <c r="O70" s="8">
        <f t="shared" si="121"/>
        <v>122.91068680278801</v>
      </c>
      <c r="P70" s="8">
        <f t="shared" si="121"/>
        <v>137.02241588920299</v>
      </c>
      <c r="Q70" s="8">
        <f t="shared" si="121"/>
        <v>860.66345661419302</v>
      </c>
      <c r="R70" s="8">
        <f t="shared" si="121"/>
        <v>180.24706172689699</v>
      </c>
      <c r="W70" s="39">
        <v>5.9433944492440602</v>
      </c>
      <c r="X70" s="39">
        <v>229.71805335709101</v>
      </c>
      <c r="Y70" s="39">
        <v>14.3340486105112</v>
      </c>
      <c r="Z70" s="39">
        <v>119.223366198704</v>
      </c>
      <c r="AA70" s="39">
        <v>132.91174341252699</v>
      </c>
      <c r="AB70" s="39">
        <v>834.84355291576696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26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6">
        <v>21.7488630323972</v>
      </c>
      <c r="Q71" s="8">
        <f>AB71/AO71</f>
        <v>0</v>
      </c>
      <c r="R71" s="36">
        <v>5.1572281456084204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255.70619503239701</v>
      </c>
      <c r="AB71" s="10">
        <v>0</v>
      </c>
      <c r="AC71" s="39">
        <v>17.998344895608401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spans="4:42" ht="16">
      <c r="D72" s="26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3.8421914235997101</v>
      </c>
      <c r="N72" s="8">
        <f t="shared" si="125"/>
        <v>0.715441560115191</v>
      </c>
      <c r="O72" s="8">
        <f t="shared" si="125"/>
        <v>0.13762008099351999</v>
      </c>
      <c r="P72" s="8">
        <f t="shared" si="125"/>
        <v>30.376880295176399</v>
      </c>
      <c r="Q72" s="8">
        <f t="shared" si="125"/>
        <v>0.27413179024478002</v>
      </c>
      <c r="R72" s="8">
        <f t="shared" si="125"/>
        <v>0.25803082732541399</v>
      </c>
      <c r="W72" s="39">
        <v>11.3097503059755</v>
      </c>
      <c r="X72" s="39">
        <v>3.8421914235997101</v>
      </c>
      <c r="Y72" s="39">
        <v>0.715441560115191</v>
      </c>
      <c r="Z72" s="39">
        <v>0.13762008099351999</v>
      </c>
      <c r="AA72" s="39">
        <v>30.376880295176399</v>
      </c>
      <c r="AB72" s="39">
        <v>0.27413179024478002</v>
      </c>
      <c r="AC72" s="39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26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58.825627285817099</v>
      </c>
      <c r="M73" s="8">
        <f t="shared" si="127"/>
        <v>10.1990797106551</v>
      </c>
      <c r="N73" s="8">
        <f t="shared" si="127"/>
        <v>27.669166511878998</v>
      </c>
      <c r="O73" s="8">
        <f t="shared" si="127"/>
        <v>3.1059245039596801</v>
      </c>
      <c r="P73" s="8">
        <f t="shared" si="127"/>
        <v>78.600759107271401</v>
      </c>
      <c r="Q73" s="8">
        <f t="shared" si="127"/>
        <v>53.922104139668797</v>
      </c>
      <c r="R73" s="8">
        <f t="shared" si="127"/>
        <v>32.364038876529897</v>
      </c>
      <c r="W73" s="39">
        <v>58.825627285817099</v>
      </c>
      <c r="X73" s="39">
        <v>10.1990797106551</v>
      </c>
      <c r="Y73" s="39">
        <v>27.669166511878998</v>
      </c>
      <c r="Z73" s="39">
        <v>3.1059245039596801</v>
      </c>
      <c r="AA73" s="39">
        <v>78.600759107271401</v>
      </c>
      <c r="AB73" s="39">
        <v>53.922104139668797</v>
      </c>
      <c r="AC73" s="39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26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10.598924478041701</v>
      </c>
      <c r="M74" s="8">
        <f t="shared" si="129"/>
        <v>37.957314458603399</v>
      </c>
      <c r="N74" s="8">
        <f t="shared" si="129"/>
        <v>0.95281135688573404</v>
      </c>
      <c r="O74" s="8">
        <f t="shared" si="129"/>
        <v>0.82867427748637101</v>
      </c>
      <c r="P74" s="8">
        <f t="shared" si="129"/>
        <v>11.3600980253008</v>
      </c>
      <c r="Q74" s="8">
        <f t="shared" si="129"/>
        <v>13.785274637457601</v>
      </c>
      <c r="R74" s="8">
        <f t="shared" si="129"/>
        <v>4.6111708665021096</v>
      </c>
      <c r="W74" s="39">
        <v>3.7096235673146101</v>
      </c>
      <c r="X74" s="39">
        <v>13.285060060511199</v>
      </c>
      <c r="Y74" s="39">
        <v>0.33348397491000698</v>
      </c>
      <c r="Z74" s="39">
        <v>0.29003599712022998</v>
      </c>
      <c r="AA74" s="39">
        <v>3.9760343088552901</v>
      </c>
      <c r="AB74" s="39">
        <v>4.8248461231101496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26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32.022018017505999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12.168366846652299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spans="4:42" ht="16">
      <c r="D76" s="26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658.97155732541501</v>
      </c>
      <c r="M76" s="8">
        <f t="shared" si="133"/>
        <v>42.909539002879697</v>
      </c>
      <c r="N76" s="8">
        <f t="shared" si="133"/>
        <v>103.939488480921</v>
      </c>
      <c r="O76" s="8">
        <f t="shared" si="133"/>
        <v>1.3584265874729999</v>
      </c>
      <c r="P76" s="8">
        <f t="shared" si="133"/>
        <v>166.59371661267099</v>
      </c>
      <c r="Q76" s="8">
        <f t="shared" si="133"/>
        <v>6.3896973461122997</v>
      </c>
      <c r="R76" s="8">
        <f t="shared" si="133"/>
        <v>18.0894968295536</v>
      </c>
      <c r="W76" s="39">
        <v>263.58862293016603</v>
      </c>
      <c r="X76" s="39">
        <v>17.163815601151899</v>
      </c>
      <c r="Y76" s="39">
        <v>41.575795392368597</v>
      </c>
      <c r="Z76" s="39">
        <v>0.54337063498920102</v>
      </c>
      <c r="AA76" s="39">
        <v>66.637486645068407</v>
      </c>
      <c r="AB76" s="39">
        <v>2.5558789384449199</v>
      </c>
      <c r="AC76" s="39">
        <v>7.2357987318214496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spans="4:42" ht="16">
      <c r="D77" s="26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6.2541396688265E-3</v>
      </c>
      <c r="O77" s="8">
        <f t="shared" si="135"/>
        <v>0.170656493280538</v>
      </c>
      <c r="P77" s="8">
        <f t="shared" si="135"/>
        <v>0.77689816414686697</v>
      </c>
      <c r="Q77" s="8">
        <f t="shared" si="135"/>
        <v>5.8144108171346298</v>
      </c>
      <c r="R77" s="8">
        <f t="shared" si="135"/>
        <v>5.0119813903287698</v>
      </c>
      <c r="W77" s="39">
        <v>4.2818520518358501E-2</v>
      </c>
      <c r="X77" s="39">
        <v>0.69293764254859602</v>
      </c>
      <c r="Y77" s="39">
        <v>1.8762419006479499E-3</v>
      </c>
      <c r="Z77" s="39">
        <v>5.1196947984161301E-2</v>
      </c>
      <c r="AA77" s="39">
        <v>0.23306944924406001</v>
      </c>
      <c r="AB77" s="39">
        <v>1.7443232451403901</v>
      </c>
      <c r="AC77" s="39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spans="4:42" ht="16">
      <c r="D78" s="26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6.1272107724165599</v>
      </c>
      <c r="M78" s="8">
        <f t="shared" si="137"/>
        <v>236.93995972590201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138.94743199513101</v>
      </c>
      <c r="Q78" s="8">
        <f t="shared" si="137"/>
        <v>880.34243540929106</v>
      </c>
      <c r="R78" s="8">
        <f t="shared" si="137"/>
        <v>181.09689429501299</v>
      </c>
      <c r="W78" s="39">
        <v>5.9433944492440602</v>
      </c>
      <c r="X78" s="39">
        <v>229.83176093412499</v>
      </c>
      <c r="Y78" s="39">
        <v>14.2419381569474</v>
      </c>
      <c r="Z78" s="39">
        <v>122.215019978402</v>
      </c>
      <c r="AA78" s="39">
        <v>134.779009035277</v>
      </c>
      <c r="AB78" s="39">
        <v>853.93216234701197</v>
      </c>
      <c r="AC78" s="39">
        <v>175.66398746616301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spans="4:42" ht="16">
      <c r="D79" s="26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6">
        <v>39.414472571634299</v>
      </c>
      <c r="Q79" s="8">
        <f>AB79/AO79</f>
        <v>0</v>
      </c>
      <c r="R79" s="36">
        <v>5.9115020496760202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266.28430457163398</v>
      </c>
      <c r="AB79" s="10">
        <v>0</v>
      </c>
      <c r="AC79" s="39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spans="4:42" ht="16">
      <c r="D80" s="26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4.3657429806587498</v>
      </c>
      <c r="N80" s="8">
        <f t="shared" si="141"/>
        <v>0.80493105831533496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0.35803978228941702</v>
      </c>
      <c r="R80" s="8">
        <f t="shared" si="141"/>
        <v>0.29122700883369301</v>
      </c>
      <c r="W80" s="39">
        <v>12.6085933585313</v>
      </c>
      <c r="X80" s="39">
        <v>4.3657429806587498</v>
      </c>
      <c r="Y80" s="39">
        <v>0.80493105831533496</v>
      </c>
      <c r="Z80" s="39">
        <v>0.175202329769618</v>
      </c>
      <c r="AA80" s="39">
        <v>30.6988785781137</v>
      </c>
      <c r="AB80" s="39">
        <v>0.35803978228941702</v>
      </c>
      <c r="AC80" s="39">
        <v>0.29122700883369301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spans="4:42" ht="16">
      <c r="D81" s="26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10.840238843124601</v>
      </c>
      <c r="N81" s="8">
        <f t="shared" si="143"/>
        <v>29.845972717782601</v>
      </c>
      <c r="O81" s="8">
        <f t="shared" si="143"/>
        <v>3.3705472275017998</v>
      </c>
      <c r="P81" s="8">
        <f t="shared" si="143"/>
        <v>85.373114722822194</v>
      </c>
      <c r="Q81" s="8">
        <f t="shared" si="143"/>
        <v>53.922104139668797</v>
      </c>
      <c r="R81" s="8">
        <f t="shared" si="143"/>
        <v>39.624677893808503</v>
      </c>
      <c r="W81" s="39">
        <v>62.9679409647228</v>
      </c>
      <c r="X81" s="39">
        <v>10.840238843124601</v>
      </c>
      <c r="Y81" s="39">
        <v>29.845972717782601</v>
      </c>
      <c r="Z81" s="39">
        <v>3.3705472275017998</v>
      </c>
      <c r="AA81" s="39">
        <v>85.373114722822194</v>
      </c>
      <c r="AB81" s="39">
        <v>53.922104139668797</v>
      </c>
      <c r="AC81" s="39">
        <v>39.624677893808503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spans="4:42" ht="16">
      <c r="D82" s="26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9.0888709647228296</v>
      </c>
      <c r="M82" s="8">
        <f t="shared" si="145"/>
        <v>40.417179075388297</v>
      </c>
      <c r="N82" s="8">
        <f t="shared" si="145"/>
        <v>0.87452106602900304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4.7561436385374902</v>
      </c>
      <c r="W82" s="39">
        <v>3.18110483765299</v>
      </c>
      <c r="X82" s="39">
        <v>14.146012676385901</v>
      </c>
      <c r="Y82" s="39">
        <v>0.30608237311015102</v>
      </c>
      <c r="Z82" s="39">
        <v>0.28125269978401701</v>
      </c>
      <c r="AA82" s="39">
        <v>5.2951763858891301</v>
      </c>
      <c r="AB82" s="39">
        <v>4.8440723074154102</v>
      </c>
      <c r="AC82" s="39">
        <v>1.6646502734881199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spans="4:42" ht="16">
      <c r="D83" s="26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9.9991826759122393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24.153281800613801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9.1782470842332593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spans="4:42" ht="16">
      <c r="D84" s="26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652.68994159467297</v>
      </c>
      <c r="M84" s="8">
        <f t="shared" si="152"/>
        <v>78.462518593592506</v>
      </c>
      <c r="N84" s="8">
        <f t="shared" si="152"/>
        <v>121.971641558675</v>
      </c>
      <c r="O84" s="8">
        <f t="shared" si="152"/>
        <v>0.99512388768898496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16.035161895698401</v>
      </c>
      <c r="W84" s="39">
        <v>261.07597663786902</v>
      </c>
      <c r="X84" s="39">
        <v>31.385007437437</v>
      </c>
      <c r="Y84" s="39">
        <v>48.788656623470096</v>
      </c>
      <c r="Z84" s="39">
        <v>0.39804955507559397</v>
      </c>
      <c r="AA84" s="39">
        <v>75.215800035997106</v>
      </c>
      <c r="AB84" s="39">
        <v>1.9747767177825799</v>
      </c>
      <c r="AC84" s="39">
        <v>6.4140647582793404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spans="4:42" ht="16">
      <c r="D85" s="26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9.2773487401008006E-2</v>
      </c>
      <c r="M85" s="8">
        <f t="shared" si="154"/>
        <v>2.21103217782577</v>
      </c>
      <c r="N85" s="8">
        <f t="shared" si="154"/>
        <v>4.0651907847372298E-3</v>
      </c>
      <c r="O85" s="8">
        <f t="shared" si="154"/>
        <v>0.12165689680825501</v>
      </c>
      <c r="P85" s="8">
        <f t="shared" si="154"/>
        <v>0.50498372786177004</v>
      </c>
      <c r="Q85" s="8">
        <f t="shared" si="154"/>
        <v>3.7900876733861302</v>
      </c>
      <c r="R85" s="8">
        <f t="shared" si="154"/>
        <v>3.7971116875450002</v>
      </c>
      <c r="W85" s="39">
        <v>2.78320462203024E-2</v>
      </c>
      <c r="X85" s="39">
        <v>0.66330965334773195</v>
      </c>
      <c r="Y85" s="39">
        <v>1.21955723542117E-3</v>
      </c>
      <c r="Z85" s="39">
        <v>3.6497069042476599E-2</v>
      </c>
      <c r="AA85" s="39">
        <v>0.15149511835853099</v>
      </c>
      <c r="AB85" s="39">
        <v>1.13702630201584</v>
      </c>
      <c r="AC85" s="39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spans="4:42" ht="16">
      <c r="D86" s="26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6.1272107724165599</v>
      </c>
      <c r="M86" s="8">
        <f t="shared" si="156"/>
        <v>237.07793669108599</v>
      </c>
      <c r="N86" s="8">
        <f t="shared" si="156"/>
        <v>15.2473780439833</v>
      </c>
      <c r="O86" s="8">
        <f t="shared" si="156"/>
        <v>144.54783727817201</v>
      </c>
      <c r="P86" s="8">
        <f t="shared" si="156"/>
        <v>140.08355766590199</v>
      </c>
      <c r="Q86" s="8">
        <f t="shared" si="156"/>
        <v>895.197634580986</v>
      </c>
      <c r="R86" s="8">
        <f t="shared" si="156"/>
        <v>181.73869793480401</v>
      </c>
      <c r="W86" s="39">
        <v>5.9433944492440602</v>
      </c>
      <c r="X86" s="39">
        <v>229.96559859035301</v>
      </c>
      <c r="Y86" s="39">
        <v>14.789956702663799</v>
      </c>
      <c r="Z86" s="39">
        <v>140.211402159827</v>
      </c>
      <c r="AA86" s="39">
        <v>135.881050935925</v>
      </c>
      <c r="AB86" s="39">
        <v>868.34170554355603</v>
      </c>
      <c r="AC86" s="39">
        <v>176.28653699675999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spans="4:42" ht="16">
      <c r="D87" s="26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6">
        <v>54.814963896328301</v>
      </c>
      <c r="Q87" s="8">
        <f>AB87/AO87</f>
        <v>0</v>
      </c>
      <c r="R87" s="36">
        <v>6.6940335635348696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274.59729589632798</v>
      </c>
      <c r="AB87" s="10">
        <v>0</v>
      </c>
      <c r="AC87" s="39">
        <v>18.756900813534902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spans="4:42" ht="16">
      <c r="D88" s="26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13.907436407487401</v>
      </c>
      <c r="M88" s="8">
        <f t="shared" si="160"/>
        <v>4.8892898779193699</v>
      </c>
      <c r="N88" s="8">
        <f t="shared" si="160"/>
        <v>0.89442055687544997</v>
      </c>
      <c r="O88" s="8">
        <f t="shared" si="160"/>
        <v>0.21278457858171301</v>
      </c>
      <c r="P88" s="8">
        <f t="shared" si="160"/>
        <v>31.020876864650798</v>
      </c>
      <c r="Q88" s="8">
        <f t="shared" si="160"/>
        <v>0.44194777429805598</v>
      </c>
      <c r="R88" s="8">
        <f t="shared" si="160"/>
        <v>0.32442319034197298</v>
      </c>
      <c r="W88" s="39">
        <v>13.907436407487401</v>
      </c>
      <c r="X88" s="39">
        <v>4.8892898779193699</v>
      </c>
      <c r="Y88" s="39">
        <v>0.89442055687544997</v>
      </c>
      <c r="Z88" s="39">
        <v>0.21278457858171301</v>
      </c>
      <c r="AA88" s="39">
        <v>31.020876864650798</v>
      </c>
      <c r="AB88" s="39">
        <v>0.44194777429805598</v>
      </c>
      <c r="AC88" s="39">
        <v>0.32442319034197298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spans="4:42" ht="16">
      <c r="D89" s="26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67.110254643628494</v>
      </c>
      <c r="M89" s="8">
        <f t="shared" si="162"/>
        <v>11.4831750785817</v>
      </c>
      <c r="N89" s="8">
        <f t="shared" si="162"/>
        <v>32.339718070554397</v>
      </c>
      <c r="O89" s="8">
        <f t="shared" si="162"/>
        <v>3.6860198920086402</v>
      </c>
      <c r="P89" s="8">
        <f t="shared" si="162"/>
        <v>91.475662850971901</v>
      </c>
      <c r="Q89" s="8">
        <f t="shared" si="162"/>
        <v>53.922104139668797</v>
      </c>
      <c r="R89" s="8">
        <f t="shared" si="162"/>
        <v>46.797190140028803</v>
      </c>
      <c r="W89" s="39">
        <v>67.110254643628494</v>
      </c>
      <c r="X89" s="39">
        <v>11.4831750785817</v>
      </c>
      <c r="Y89" s="39">
        <v>32.339718070554397</v>
      </c>
      <c r="Z89" s="39">
        <v>3.6860198920086402</v>
      </c>
      <c r="AA89" s="39">
        <v>91.475662850971901</v>
      </c>
      <c r="AB89" s="39">
        <v>53.922104139668797</v>
      </c>
      <c r="AC89" s="39">
        <v>46.797190140028803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spans="4:42" ht="16">
      <c r="D90" s="26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10.846799681168401</v>
      </c>
      <c r="M90" s="8">
        <f t="shared" si="164"/>
        <v>35.6937071819397</v>
      </c>
      <c r="N90" s="8">
        <f t="shared" si="164"/>
        <v>0.79492712372724605</v>
      </c>
      <c r="O90" s="8">
        <f t="shared" si="164"/>
        <v>0.76473664074874004</v>
      </c>
      <c r="P90" s="8">
        <f t="shared" si="164"/>
        <v>11.331893448524101</v>
      </c>
      <c r="Q90" s="8">
        <f t="shared" si="164"/>
        <v>13.895262357297099</v>
      </c>
      <c r="R90" s="8">
        <f t="shared" si="164"/>
        <v>4.1947029860125404</v>
      </c>
      <c r="W90" s="39">
        <v>3.7963798884089299</v>
      </c>
      <c r="X90" s="39">
        <v>12.4927975136789</v>
      </c>
      <c r="Y90" s="39">
        <v>0.27822449330453602</v>
      </c>
      <c r="Z90" s="39">
        <v>0.26765782426205897</v>
      </c>
      <c r="AA90" s="39">
        <v>3.96616270698344</v>
      </c>
      <c r="AB90" s="10">
        <v>4.8633418250540004</v>
      </c>
      <c r="AC90" s="39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spans="4:42" ht="16">
      <c r="D91" s="26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7.8530813534917097E-4</v>
      </c>
      <c r="W91" s="10">
        <v>0</v>
      </c>
      <c r="X91" s="10">
        <v>0</v>
      </c>
      <c r="Y91" s="39">
        <v>2.3571274298056202</v>
      </c>
      <c r="Z91" s="10">
        <v>0</v>
      </c>
      <c r="AA91" s="10">
        <v>0</v>
      </c>
      <c r="AB91" s="10">
        <v>0</v>
      </c>
      <c r="AC91" s="39">
        <v>2.9841709143268498E-4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spans="4:42" ht="16">
      <c r="D92" s="26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650.69121931245502</v>
      </c>
      <c r="M92" s="8">
        <f t="shared" si="168"/>
        <v>94.955235961122995</v>
      </c>
      <c r="N92" s="8">
        <f t="shared" si="168"/>
        <v>126.185941864651</v>
      </c>
      <c r="O92" s="8">
        <f t="shared" si="168"/>
        <v>0.11104018178545701</v>
      </c>
      <c r="P92" s="8">
        <f t="shared" si="168"/>
        <v>219.698509989201</v>
      </c>
      <c r="Q92" s="8">
        <f t="shared" si="168"/>
        <v>1.5273179130669501</v>
      </c>
      <c r="R92" s="8">
        <f t="shared" si="168"/>
        <v>12.326515983171401</v>
      </c>
      <c r="W92" s="39">
        <v>260.27648772498202</v>
      </c>
      <c r="X92" s="39">
        <v>37.982094384449198</v>
      </c>
      <c r="Y92" s="39">
        <v>50.474376745860297</v>
      </c>
      <c r="Z92" s="39">
        <v>4.4416072714182901E-2</v>
      </c>
      <c r="AA92" s="39">
        <v>87.879403995680306</v>
      </c>
      <c r="AB92" s="39">
        <v>0.61092716522678203</v>
      </c>
      <c r="AC92" s="39">
        <v>4.9306063932685404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spans="4:42" ht="16">
      <c r="D93" s="26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1.8871269496040299</v>
      </c>
      <c r="N93" s="8">
        <f t="shared" si="170"/>
        <v>0</v>
      </c>
      <c r="O93" s="8">
        <f t="shared" si="170"/>
        <v>9.4013678905687705E-3</v>
      </c>
      <c r="P93" s="8">
        <f t="shared" si="170"/>
        <v>0.16393161699064099</v>
      </c>
      <c r="Q93" s="8">
        <f t="shared" si="170"/>
        <v>3.8620158387329</v>
      </c>
      <c r="R93" s="8">
        <f t="shared" si="170"/>
        <v>1.5004060574753999</v>
      </c>
      <c r="W93" s="10">
        <v>0</v>
      </c>
      <c r="X93" s="39">
        <v>0.56613808488120898</v>
      </c>
      <c r="Y93" s="10">
        <v>0</v>
      </c>
      <c r="Z93" s="39">
        <v>2.82041036717063E-3</v>
      </c>
      <c r="AA93" s="39">
        <v>4.9179485097192201E-2</v>
      </c>
      <c r="AB93" s="39">
        <v>1.1586047516198701</v>
      </c>
      <c r="AC93" s="39">
        <v>0.45012181724262101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spans="4:42" ht="16">
      <c r="D94" s="26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6.1272107724165599</v>
      </c>
      <c r="M94" s="8">
        <f t="shared" si="172"/>
        <v>237.143626424112</v>
      </c>
      <c r="N94" s="8">
        <f t="shared" si="172"/>
        <v>15.372333043872001</v>
      </c>
      <c r="O94" s="8">
        <f t="shared" si="172"/>
        <v>148.773664506839</v>
      </c>
      <c r="P94" s="8">
        <f t="shared" si="172"/>
        <v>141.78322189070201</v>
      </c>
      <c r="Q94" s="8">
        <f t="shared" si="172"/>
        <v>912.09663816585396</v>
      </c>
      <c r="R94" s="8">
        <f t="shared" si="172"/>
        <v>182.70692377813899</v>
      </c>
      <c r="W94" s="39">
        <v>5.9433944492440602</v>
      </c>
      <c r="X94" s="39">
        <v>230.02931763138901</v>
      </c>
      <c r="Y94" s="39">
        <v>14.9111630525558</v>
      </c>
      <c r="Z94" s="39">
        <v>144.31045457163401</v>
      </c>
      <c r="AA94" s="39">
        <v>137.529725233981</v>
      </c>
      <c r="AB94" s="39">
        <v>884.73373902087803</v>
      </c>
      <c r="AC94" s="39">
        <v>177.22571606479499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spans="4:42" ht="16">
      <c r="D95" s="26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6">
        <v>83.257410368610095</v>
      </c>
      <c r="Q95" s="8">
        <f>AB95/AO95</f>
        <v>0</v>
      </c>
      <c r="R95" s="36">
        <v>7.7980837095032198</v>
      </c>
      <c r="W95" s="10">
        <v>0</v>
      </c>
      <c r="X95" s="10">
        <v>0</v>
      </c>
      <c r="Y95" s="10">
        <v>0</v>
      </c>
      <c r="Z95" s="10">
        <v>0</v>
      </c>
      <c r="AA95" s="39">
        <v>295.95224236860997</v>
      </c>
      <c r="AB95" s="10">
        <v>0</v>
      </c>
      <c r="AC95" s="39">
        <v>19.471826209503199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spans="4:42" ht="16">
      <c r="D96" s="26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5.4180663999604004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31.342875147588199</v>
      </c>
      <c r="Q96" s="8">
        <f t="shared" si="176"/>
        <v>0.52585576637869003</v>
      </c>
      <c r="R96" s="8">
        <f t="shared" si="176"/>
        <v>0.44910983279337702</v>
      </c>
      <c r="W96" s="39">
        <v>15.2062794600432</v>
      </c>
      <c r="X96" s="39">
        <v>5.4180663999604004</v>
      </c>
      <c r="Y96" s="39">
        <v>1.20470241396688</v>
      </c>
      <c r="Z96" s="39">
        <v>0.250366827393808</v>
      </c>
      <c r="AA96" s="39">
        <v>31.342875147588199</v>
      </c>
      <c r="AB96" s="39">
        <v>0.52585576637869003</v>
      </c>
      <c r="AC96" s="39">
        <v>0.44910983279337702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spans="4:42" ht="16">
      <c r="D97" s="26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71.252568322534202</v>
      </c>
      <c r="M97" s="8">
        <f t="shared" si="178"/>
        <v>12.1445251689345</v>
      </c>
      <c r="N97" s="8">
        <f t="shared" si="178"/>
        <v>34.711750446364299</v>
      </c>
      <c r="O97" s="8">
        <f t="shared" si="178"/>
        <v>3.9506931353491699</v>
      </c>
      <c r="P97" s="8">
        <f t="shared" si="178"/>
        <v>102.751420950324</v>
      </c>
      <c r="Q97" s="8">
        <f t="shared" si="178"/>
        <v>53.922104139668797</v>
      </c>
      <c r="R97" s="8">
        <f t="shared" si="178"/>
        <v>53.993641133549303</v>
      </c>
      <c r="W97" s="39">
        <v>71.252568322534202</v>
      </c>
      <c r="X97" s="39">
        <v>12.1445251689345</v>
      </c>
      <c r="Y97" s="39">
        <v>34.711750446364299</v>
      </c>
      <c r="Z97" s="39">
        <v>3.9506931353491699</v>
      </c>
      <c r="AA97" s="39">
        <v>102.751420950324</v>
      </c>
      <c r="AB97" s="39">
        <v>53.922104139668797</v>
      </c>
      <c r="AC97" s="39">
        <v>53.993641133549303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spans="4:42" ht="16">
      <c r="D98" s="26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32.974786204875102</v>
      </c>
      <c r="N98" s="8">
        <f t="shared" si="180"/>
        <v>0.12995988892317201</v>
      </c>
      <c r="O98" s="8">
        <f t="shared" si="180"/>
        <v>0.831761981590043</v>
      </c>
      <c r="P98" s="8">
        <f t="shared" si="180"/>
        <v>12.357297130515301</v>
      </c>
      <c r="Q98" s="8">
        <f t="shared" si="180"/>
        <v>13.970500164558301</v>
      </c>
      <c r="R98" s="8">
        <f t="shared" si="180"/>
        <v>4.2182559863313704</v>
      </c>
      <c r="W98" s="39">
        <v>4.1627045140388796</v>
      </c>
      <c r="X98" s="39">
        <v>11.5411751717063</v>
      </c>
      <c r="Y98" s="39">
        <v>4.5485961123110097E-2</v>
      </c>
      <c r="Z98" s="39">
        <v>0.29111669355651498</v>
      </c>
      <c r="AA98" s="39">
        <v>4.3250539956803502</v>
      </c>
      <c r="AB98" s="39">
        <v>4.8896750575953902</v>
      </c>
      <c r="AC98" s="39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spans="4:42" ht="16">
      <c r="D99" s="26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9">
        <v>2.3571274298056202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spans="4:42" ht="16">
      <c r="D100" s="26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554.36168268538495</v>
      </c>
      <c r="M100" s="8">
        <f t="shared" si="184"/>
        <v>91.914193747300203</v>
      </c>
      <c r="N100" s="8">
        <f t="shared" si="184"/>
        <v>107.76266603671699</v>
      </c>
      <c r="O100" s="8">
        <f t="shared" si="184"/>
        <v>0.116798972642188</v>
      </c>
      <c r="P100" s="8">
        <f t="shared" si="184"/>
        <v>182.96209935205201</v>
      </c>
      <c r="Q100" s="8">
        <f t="shared" si="184"/>
        <v>1.5202328419726401</v>
      </c>
      <c r="R100" s="8">
        <f t="shared" si="184"/>
        <v>3.8469515777357701</v>
      </c>
      <c r="W100" s="39">
        <v>221.74467307415401</v>
      </c>
      <c r="X100" s="39">
        <v>36.765677498920098</v>
      </c>
      <c r="Y100" s="39">
        <v>43.105066414686803</v>
      </c>
      <c r="Z100" s="39">
        <v>4.6719589056875399E-2</v>
      </c>
      <c r="AA100" s="39">
        <v>73.184839740820706</v>
      </c>
      <c r="AB100" s="39">
        <v>0.60809313678905696</v>
      </c>
      <c r="AC100" s="39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spans="4:42" ht="16">
      <c r="D101" s="26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2.2032492807775399</v>
      </c>
      <c r="N101" s="8">
        <f t="shared" si="186"/>
        <v>0</v>
      </c>
      <c r="O101" s="8">
        <f t="shared" si="186"/>
        <v>1.0931078905687499E-2</v>
      </c>
      <c r="P101" s="8">
        <f t="shared" si="186"/>
        <v>0.16393161699064099</v>
      </c>
      <c r="Q101" s="8">
        <f t="shared" si="186"/>
        <v>3.8744588432925302</v>
      </c>
      <c r="R101" s="8">
        <f t="shared" si="186"/>
        <v>1.57043801655868</v>
      </c>
      <c r="W101" s="10">
        <v>0</v>
      </c>
      <c r="X101" s="39">
        <v>0.66097478423326095</v>
      </c>
      <c r="Y101" s="10">
        <v>0</v>
      </c>
      <c r="Z101" s="39">
        <v>3.2793236717062598E-3</v>
      </c>
      <c r="AA101" s="39">
        <v>4.9179485097192201E-2</v>
      </c>
      <c r="AB101" s="39">
        <v>1.16233765298776</v>
      </c>
      <c r="AC101" s="39">
        <v>0.47113140496760297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spans="4:42" ht="16">
      <c r="D102" s="26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6.1272107724165599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151.41859570409599</v>
      </c>
      <c r="P102" s="8">
        <f t="shared" si="188"/>
        <v>143.756633675492</v>
      </c>
      <c r="Q102" s="8">
        <f t="shared" si="188"/>
        <v>920.97680746365097</v>
      </c>
      <c r="R102" s="8">
        <f t="shared" si="188"/>
        <v>181.627719678549</v>
      </c>
      <c r="W102" s="39">
        <v>5.9433944492440602</v>
      </c>
      <c r="X102" s="39">
        <v>230.07996982469399</v>
      </c>
      <c r="Y102" s="39">
        <v>14.814867084233301</v>
      </c>
      <c r="Z102" s="39">
        <v>146.876037832973</v>
      </c>
      <c r="AA102" s="39">
        <v>139.443934665227</v>
      </c>
      <c r="AB102" s="39">
        <v>893.34750323974094</v>
      </c>
      <c r="AC102" s="39">
        <v>176.17888808819299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spans="4:42" ht="16">
      <c r="D103" s="26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4.8010488588912903</v>
      </c>
      <c r="N103" s="8">
        <f t="shared" si="190"/>
        <v>4.3502844348452099</v>
      </c>
      <c r="O103" s="8">
        <f t="shared" si="190"/>
        <v>0.224360016954644</v>
      </c>
      <c r="P103" s="36">
        <v>109.265236718503</v>
      </c>
      <c r="Q103" s="8">
        <f>AB103/AO103</f>
        <v>0</v>
      </c>
      <c r="R103" s="36">
        <v>7.7393484163067097</v>
      </c>
      <c r="W103" s="10">
        <v>0</v>
      </c>
      <c r="X103" s="39">
        <v>4.8010488588912903</v>
      </c>
      <c r="Y103" s="39">
        <v>4.3502844348452099</v>
      </c>
      <c r="Z103" s="39">
        <v>0.224360016954644</v>
      </c>
      <c r="AA103" s="39">
        <v>314.87256871850298</v>
      </c>
      <c r="AB103" s="10">
        <v>0</v>
      </c>
      <c r="AC103" s="39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spans="4:42" ht="16">
      <c r="D104" s="26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27.920583164146901</v>
      </c>
      <c r="M104" s="8">
        <f t="shared" si="192"/>
        <v>8.8684364442440593</v>
      </c>
      <c r="N104" s="8">
        <f t="shared" si="192"/>
        <v>2.1524052674586001</v>
      </c>
      <c r="O104" s="8">
        <f t="shared" si="192"/>
        <v>0.32520462969762398</v>
      </c>
      <c r="P104" s="8">
        <f t="shared" si="192"/>
        <v>33.190586105111599</v>
      </c>
      <c r="Q104" s="8">
        <f t="shared" si="192"/>
        <v>0.870490116630669</v>
      </c>
      <c r="R104" s="8">
        <f t="shared" si="192"/>
        <v>0.73497764002879795</v>
      </c>
      <c r="W104" s="39">
        <v>27.920583164146901</v>
      </c>
      <c r="X104" s="39">
        <v>8.8684364442440593</v>
      </c>
      <c r="Y104" s="39">
        <v>2.1524052674586001</v>
      </c>
      <c r="Z104" s="39">
        <v>0.32520462969762398</v>
      </c>
      <c r="AA104" s="39">
        <v>33.190586105111599</v>
      </c>
      <c r="AB104" s="39">
        <v>0.870490116630669</v>
      </c>
      <c r="AC104" s="39">
        <v>0.73497764002879795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spans="4:42" ht="16">
      <c r="D105" s="26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36.924312526997802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54.374844420446401</v>
      </c>
      <c r="R105" s="8">
        <f t="shared" si="194"/>
        <v>67.815715230021596</v>
      </c>
      <c r="W105" s="39">
        <v>94.0789572354212</v>
      </c>
      <c r="X105" s="39">
        <v>15.6672951114471</v>
      </c>
      <c r="Y105" s="39">
        <v>36.924312526997802</v>
      </c>
      <c r="Z105" s="39">
        <v>3.95497268898488</v>
      </c>
      <c r="AA105" s="39">
        <v>127.609813822894</v>
      </c>
      <c r="AB105" s="39">
        <v>54.374844420446401</v>
      </c>
      <c r="AC105" s="39">
        <v>67.815715230021596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spans="4:42" ht="16">
      <c r="D106" s="26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38.189170723850602</v>
      </c>
      <c r="N106" s="8">
        <f t="shared" si="196"/>
        <v>10.492980170729201</v>
      </c>
      <c r="O106" s="8">
        <f t="shared" si="196"/>
        <v>0.85733927707497704</v>
      </c>
      <c r="P106" s="8">
        <f t="shared" si="196"/>
        <v>11.9277028180603</v>
      </c>
      <c r="Q106" s="8">
        <f t="shared" si="196"/>
        <v>14.353836542219501</v>
      </c>
      <c r="R106" s="8">
        <f t="shared" si="196"/>
        <v>3.1300401221022298</v>
      </c>
      <c r="W106" s="39">
        <v>9.3318741864650807</v>
      </c>
      <c r="X106" s="39">
        <v>13.3662097533477</v>
      </c>
      <c r="Y106" s="39">
        <v>3.67254305975522</v>
      </c>
      <c r="Z106" s="39">
        <v>0.30006874697624197</v>
      </c>
      <c r="AA106" s="39">
        <v>4.1746959863210904</v>
      </c>
      <c r="AB106" s="39">
        <v>5.0238427897768201</v>
      </c>
      <c r="AC106" s="39">
        <v>1.0955140427357799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spans="4:42" ht="16">
      <c r="D107" s="26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9">
        <v>2.3571274298056202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spans="4:42" ht="16">
      <c r="D108" s="26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480.29978068754502</v>
      </c>
      <c r="M108" s="8">
        <f t="shared" si="200"/>
        <v>53.162575074693997</v>
      </c>
      <c r="N108" s="8">
        <f t="shared" si="200"/>
        <v>91.251237131029498</v>
      </c>
      <c r="O108" s="8">
        <f t="shared" si="200"/>
        <v>0.126643447804176</v>
      </c>
      <c r="P108" s="8">
        <f t="shared" si="200"/>
        <v>145.79463858891299</v>
      </c>
      <c r="Q108" s="8">
        <f t="shared" si="200"/>
        <v>1.49533061555076</v>
      </c>
      <c r="R108" s="8">
        <f t="shared" si="200"/>
        <v>2.3364487850971898</v>
      </c>
      <c r="W108" s="39">
        <v>192.11991227501801</v>
      </c>
      <c r="X108" s="39">
        <v>21.2650300298776</v>
      </c>
      <c r="Y108" s="39">
        <v>36.500494852411798</v>
      </c>
      <c r="Z108" s="39">
        <v>5.0657379121670301E-2</v>
      </c>
      <c r="AA108" s="39">
        <v>58.3178554355651</v>
      </c>
      <c r="AB108" s="39">
        <v>0.59813224622030203</v>
      </c>
      <c r="AC108" s="39">
        <v>0.93457951403887696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spans="4:42" ht="16">
      <c r="D109" s="26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2.0814725430765502</v>
      </c>
      <c r="N109" s="8">
        <f t="shared" si="202"/>
        <v>0</v>
      </c>
      <c r="O109" s="8">
        <f t="shared" si="202"/>
        <v>1.3071307775378E-2</v>
      </c>
      <c r="P109" s="8">
        <f t="shared" si="202"/>
        <v>0.16393161699064099</v>
      </c>
      <c r="Q109" s="8">
        <f t="shared" si="202"/>
        <v>3.8744588432925302</v>
      </c>
      <c r="R109" s="8">
        <f t="shared" si="202"/>
        <v>1.3325837937364999</v>
      </c>
      <c r="W109" s="10">
        <v>0</v>
      </c>
      <c r="X109" s="39">
        <v>0.62444176292296605</v>
      </c>
      <c r="Y109" s="10">
        <v>0</v>
      </c>
      <c r="Z109" s="39">
        <v>3.9213923326133901E-3</v>
      </c>
      <c r="AA109" s="39">
        <v>4.9179485097192201E-2</v>
      </c>
      <c r="AB109" s="39">
        <v>1.16233765298776</v>
      </c>
      <c r="AC109" s="39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spans="4:42" ht="16">
      <c r="D110" s="26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15.387021186346299</v>
      </c>
      <c r="O110" s="8">
        <f t="shared" si="204"/>
        <v>155.461512955253</v>
      </c>
      <c r="P110" s="8">
        <f t="shared" si="204"/>
        <v>146.64281375015801</v>
      </c>
      <c r="Q110" s="8">
        <f t="shared" si="204"/>
        <v>929.67619514150203</v>
      </c>
      <c r="R110" s="8">
        <f t="shared" si="204"/>
        <v>180.64647562364101</v>
      </c>
      <c r="W110" s="39">
        <v>5.9269222174226099</v>
      </c>
      <c r="X110" s="39">
        <v>230.13351107451399</v>
      </c>
      <c r="Y110" s="39">
        <v>14.925410550755901</v>
      </c>
      <c r="Z110" s="39">
        <v>150.79766756659501</v>
      </c>
      <c r="AA110" s="39">
        <v>142.243529337653</v>
      </c>
      <c r="AB110" s="39">
        <v>901.78590928725703</v>
      </c>
      <c r="AC110" s="39">
        <v>175.22708135493201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spans="4:42" ht="16">
      <c r="D111" s="26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9.5423217170626309</v>
      </c>
      <c r="N111" s="8">
        <f t="shared" si="206"/>
        <v>8.4806451115910697</v>
      </c>
      <c r="O111" s="8">
        <f t="shared" si="206"/>
        <v>0.45387452267818601</v>
      </c>
      <c r="P111" s="36">
        <v>139.92562167170601</v>
      </c>
      <c r="Q111" s="8">
        <f>AB111/AO111</f>
        <v>0</v>
      </c>
      <c r="R111" s="36">
        <v>7.7797977307414703</v>
      </c>
      <c r="W111" s="10">
        <v>0</v>
      </c>
      <c r="X111" s="39">
        <v>9.5423217170626309</v>
      </c>
      <c r="Y111" s="39">
        <v>8.4806451115910697</v>
      </c>
      <c r="Z111" s="39">
        <v>0.45387452267818601</v>
      </c>
      <c r="AA111" s="39">
        <v>338.44545367170599</v>
      </c>
      <c r="AB111" s="10">
        <v>0</v>
      </c>
      <c r="AC111" s="39">
        <v>18.675290730741501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spans="4:42" ht="16">
      <c r="D112" s="26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3.1001081205903498</v>
      </c>
      <c r="O112" s="8">
        <f t="shared" si="208"/>
        <v>0.40004243196544298</v>
      </c>
      <c r="P112" s="8">
        <f t="shared" si="208"/>
        <v>35.081433560115201</v>
      </c>
      <c r="Q112" s="8">
        <f t="shared" si="208"/>
        <v>1.21512446688265</v>
      </c>
      <c r="R112" s="8">
        <f t="shared" si="208"/>
        <v>0.98304909143268504</v>
      </c>
      <c r="W112" s="39">
        <v>40.6348868610511</v>
      </c>
      <c r="X112" s="39">
        <v>12.318806567167</v>
      </c>
      <c r="Y112" s="39">
        <v>3.1001081205903498</v>
      </c>
      <c r="Z112" s="39">
        <v>0.40004243196544298</v>
      </c>
      <c r="AA112" s="39">
        <v>35.081433560115201</v>
      </c>
      <c r="AB112" s="39">
        <v>1.21512446688265</v>
      </c>
      <c r="AC112" s="39">
        <v>0.98304909143268504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spans="4:42" ht="16">
      <c r="D113" s="26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116.85957476601899</v>
      </c>
      <c r="M113" s="8">
        <f t="shared" si="210"/>
        <v>19.189879391576699</v>
      </c>
      <c r="N113" s="8">
        <f t="shared" si="210"/>
        <v>39.079623902087803</v>
      </c>
      <c r="O113" s="8">
        <f t="shared" si="210"/>
        <v>3.9795150791936602</v>
      </c>
      <c r="P113" s="8">
        <f t="shared" si="210"/>
        <v>155.71843376529901</v>
      </c>
      <c r="Q113" s="8">
        <f t="shared" si="210"/>
        <v>54.827584701223898</v>
      </c>
      <c r="R113" s="8">
        <f t="shared" si="210"/>
        <v>79.700926219942403</v>
      </c>
      <c r="W113" s="39">
        <v>116.85957476601899</v>
      </c>
      <c r="X113" s="39">
        <v>19.189879391576699</v>
      </c>
      <c r="Y113" s="39">
        <v>39.079623902087803</v>
      </c>
      <c r="Z113" s="39">
        <v>3.9795150791936602</v>
      </c>
      <c r="AA113" s="39">
        <v>155.71843376529901</v>
      </c>
      <c r="AB113" s="39">
        <v>54.827584701223898</v>
      </c>
      <c r="AC113" s="39">
        <v>79.700926219942403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spans="4:42" ht="16">
      <c r="D114" s="26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41.060340861874003</v>
      </c>
      <c r="M114" s="8">
        <f t="shared" si="212"/>
        <v>33.784378818265999</v>
      </c>
      <c r="N114" s="8">
        <f t="shared" si="212"/>
        <v>20.286174020364101</v>
      </c>
      <c r="O114" s="8">
        <f t="shared" si="212"/>
        <v>0.81869012866399105</v>
      </c>
      <c r="P114" s="8">
        <f t="shared" si="212"/>
        <v>24.567373423840401</v>
      </c>
      <c r="Q114" s="8">
        <f t="shared" si="212"/>
        <v>17.906977486372501</v>
      </c>
      <c r="R114" s="8">
        <f t="shared" si="212"/>
        <v>3.8041366296410599</v>
      </c>
      <c r="W114" s="39">
        <v>14.3711193016559</v>
      </c>
      <c r="X114" s="39">
        <v>11.824532586393101</v>
      </c>
      <c r="Y114" s="39">
        <v>7.1001609071274299</v>
      </c>
      <c r="Z114" s="39">
        <v>0.28654154503239698</v>
      </c>
      <c r="AA114" s="39">
        <v>8.5985806983441293</v>
      </c>
      <c r="AB114" s="39">
        <v>6.2674421202303803</v>
      </c>
      <c r="AC114" s="39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spans="4:42" ht="16">
      <c r="D115" s="26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9">
        <v>2.3571274298056202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spans="4:42" ht="16">
      <c r="D116" s="26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389.52808693304502</v>
      </c>
      <c r="M116" s="8">
        <f t="shared" si="216"/>
        <v>26.845162236050999</v>
      </c>
      <c r="N116" s="8">
        <f t="shared" si="216"/>
        <v>78.849554877609705</v>
      </c>
      <c r="O116" s="8">
        <f t="shared" si="216"/>
        <v>0.13854976925845899</v>
      </c>
      <c r="P116" s="8">
        <f t="shared" si="216"/>
        <v>129.92261924046099</v>
      </c>
      <c r="Q116" s="8">
        <f t="shared" si="216"/>
        <v>1.43313563534917</v>
      </c>
      <c r="R116" s="8">
        <f t="shared" si="216"/>
        <v>1.5674018417926601</v>
      </c>
      <c r="W116" s="39">
        <v>155.81123477321799</v>
      </c>
      <c r="X116" s="39">
        <v>10.7380648944204</v>
      </c>
      <c r="Y116" s="39">
        <v>31.539821951043901</v>
      </c>
      <c r="Z116" s="39">
        <v>5.5419907703383703E-2</v>
      </c>
      <c r="AA116" s="39">
        <v>51.969047696184298</v>
      </c>
      <c r="AB116" s="39">
        <v>0.57325425413966902</v>
      </c>
      <c r="AC116" s="39">
        <v>0.62696073671706298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spans="4:42" ht="16">
      <c r="D117" s="26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1.8996164701223901</v>
      </c>
      <c r="N117" s="8">
        <f t="shared" si="218"/>
        <v>0</v>
      </c>
      <c r="O117" s="8">
        <f t="shared" si="218"/>
        <v>1.38782097432205E-2</v>
      </c>
      <c r="P117" s="8">
        <f t="shared" si="218"/>
        <v>0.16393161699064099</v>
      </c>
      <c r="Q117" s="8">
        <f t="shared" si="218"/>
        <v>3.8744588432925302</v>
      </c>
      <c r="R117" s="8">
        <f t="shared" si="218"/>
        <v>1.48261887473002</v>
      </c>
      <c r="W117" s="10">
        <v>0</v>
      </c>
      <c r="X117" s="39">
        <v>0.56988494103671705</v>
      </c>
      <c r="Y117" s="10">
        <v>0</v>
      </c>
      <c r="Z117" s="39">
        <v>4.1634629229661598E-3</v>
      </c>
      <c r="AA117" s="39">
        <v>4.9179485097192201E-2</v>
      </c>
      <c r="AB117" s="39">
        <v>1.16233765298776</v>
      </c>
      <c r="AC117" s="39">
        <v>0.44478566241900602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spans="4:42" ht="16">
      <c r="D118" s="26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6.0654639657693403</v>
      </c>
      <c r="M118" s="8">
        <f t="shared" si="220"/>
        <v>237.130793069627</v>
      </c>
      <c r="N118" s="8">
        <f t="shared" si="220"/>
        <v>15.006589662517699</v>
      </c>
      <c r="O118" s="8">
        <f t="shared" si="220"/>
        <v>159.15593288207</v>
      </c>
      <c r="P118" s="8">
        <f t="shared" si="220"/>
        <v>149.08221367445299</v>
      </c>
      <c r="Q118" s="8">
        <f t="shared" si="220"/>
        <v>938.14619395396801</v>
      </c>
      <c r="R118" s="8">
        <f t="shared" si="220"/>
        <v>180.33254866625199</v>
      </c>
      <c r="W118" s="39">
        <v>5.8835000467962599</v>
      </c>
      <c r="X118" s="39">
        <v>230.01686927753801</v>
      </c>
      <c r="Y118" s="39">
        <v>14.556391972642199</v>
      </c>
      <c r="Z118" s="39">
        <v>154.38125489560801</v>
      </c>
      <c r="AA118" s="39">
        <v>144.60974726421901</v>
      </c>
      <c r="AB118" s="39">
        <v>910.00180813534905</v>
      </c>
      <c r="AC118" s="39">
        <v>174.92257220626399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spans="4:42" ht="16">
      <c r="D119" s="26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14.074620561555101</v>
      </c>
      <c r="N119" s="8">
        <f t="shared" si="222"/>
        <v>12.4169501763859</v>
      </c>
      <c r="O119" s="8">
        <f t="shared" si="222"/>
        <v>0.70700498020158398</v>
      </c>
      <c r="P119" s="36">
        <v>168.72088002303801</v>
      </c>
      <c r="Q119" s="8">
        <f>AB119/AO119</f>
        <v>0</v>
      </c>
      <c r="R119" s="36">
        <v>8.0177210012599005</v>
      </c>
      <c r="W119" s="10">
        <v>0</v>
      </c>
      <c r="X119" s="39">
        <v>14.074620561555101</v>
      </c>
      <c r="Y119" s="39">
        <v>12.4169501763859</v>
      </c>
      <c r="Z119" s="39">
        <v>0.70700498020158398</v>
      </c>
      <c r="AA119" s="39">
        <v>360.15321202303801</v>
      </c>
      <c r="AB119" s="10">
        <v>0</v>
      </c>
      <c r="AC119" s="39">
        <v>18.524089251259898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spans="4:42" ht="16">
      <c r="D120" s="26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4.0478109755219602</v>
      </c>
      <c r="O120" s="8">
        <f t="shared" si="224"/>
        <v>0.47488023434125298</v>
      </c>
      <c r="P120" s="8">
        <f t="shared" si="224"/>
        <v>36.908577033837297</v>
      </c>
      <c r="Q120" s="8">
        <f t="shared" si="224"/>
        <v>1.5597588167746601</v>
      </c>
      <c r="R120" s="8">
        <f t="shared" si="224"/>
        <v>1.2151269020878299</v>
      </c>
      <c r="W120" s="39">
        <v>53.3100558675306</v>
      </c>
      <c r="X120" s="10">
        <v>15.76917495518</v>
      </c>
      <c r="Y120" s="39">
        <v>4.0478109755219602</v>
      </c>
      <c r="Z120" s="39">
        <v>0.47488023434125298</v>
      </c>
      <c r="AA120" s="39">
        <v>36.908577033837297</v>
      </c>
      <c r="AB120" s="39">
        <v>1.5597588167746601</v>
      </c>
      <c r="AC120" s="39">
        <v>1.2151269020878299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spans="4:42" ht="16">
      <c r="D121" s="26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22.711498703887699</v>
      </c>
      <c r="N121" s="8">
        <f t="shared" si="226"/>
        <v>41.270426745860298</v>
      </c>
      <c r="O121" s="8">
        <f t="shared" si="226"/>
        <v>4.01667804535637</v>
      </c>
      <c r="P121" s="8">
        <f t="shared" si="226"/>
        <v>183.11811659467199</v>
      </c>
      <c r="Q121" s="8">
        <f t="shared" si="226"/>
        <v>55.280324946004299</v>
      </c>
      <c r="R121" s="8">
        <f t="shared" si="226"/>
        <v>90.8235599780417</v>
      </c>
      <c r="W121" s="39">
        <v>139.055545932325</v>
      </c>
      <c r="X121" s="39">
        <v>22.711498703887699</v>
      </c>
      <c r="Y121" s="39">
        <v>41.270426745860298</v>
      </c>
      <c r="Z121" s="39">
        <v>4.01667804535637</v>
      </c>
      <c r="AA121" s="39">
        <v>183.11811659467199</v>
      </c>
      <c r="AB121" s="39">
        <v>55.280324946004299</v>
      </c>
      <c r="AC121" s="39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spans="4:42" ht="16">
      <c r="D122" s="26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52.677021330864903</v>
      </c>
      <c r="M122" s="8">
        <f t="shared" si="228"/>
        <v>51.329726921526301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27.800833929856999</v>
      </c>
      <c r="Q122" s="8">
        <f t="shared" si="228"/>
        <v>18.1251942507457</v>
      </c>
      <c r="R122" s="8">
        <f t="shared" si="228"/>
        <v>4.0740927160649996</v>
      </c>
      <c r="W122" s="39">
        <v>18.436957465802699</v>
      </c>
      <c r="X122" s="39">
        <v>17.965404422534199</v>
      </c>
      <c r="Y122" s="39">
        <v>10.1473244888409</v>
      </c>
      <c r="Z122" s="39">
        <v>0.28313666558675299</v>
      </c>
      <c r="AA122" s="39">
        <v>9.7302918754499608</v>
      </c>
      <c r="AB122" s="39">
        <v>6.3438179877609802</v>
      </c>
      <c r="AC122" s="39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spans="4:42" ht="16">
      <c r="D123" s="26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9">
        <v>2.3571274298056202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spans="4:42" ht="16">
      <c r="D124" s="26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299.21641864650701</v>
      </c>
      <c r="M124" s="8">
        <f t="shared" si="232"/>
        <v>22.040020473722102</v>
      </c>
      <c r="N124" s="8">
        <f t="shared" si="232"/>
        <v>67.554217143628506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0.50780536987041003</v>
      </c>
      <c r="W124" s="39">
        <v>119.68656745860299</v>
      </c>
      <c r="X124" s="39">
        <v>8.8160081894888407</v>
      </c>
      <c r="Y124" s="39">
        <v>27.0216868574514</v>
      </c>
      <c r="Z124" s="39">
        <v>6.0905335061195102E-2</v>
      </c>
      <c r="AA124" s="39">
        <v>41.184902087833002</v>
      </c>
      <c r="AB124" s="39">
        <v>0.46710037041036701</v>
      </c>
      <c r="AC124" s="39">
        <v>0.20312214794816399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spans="4:42" ht="16">
      <c r="D125" s="26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1.9453614542836599</v>
      </c>
      <c r="N125" s="8">
        <f t="shared" si="234"/>
        <v>0</v>
      </c>
      <c r="O125" s="8">
        <f t="shared" si="234"/>
        <v>1.5056107343412501E-2</v>
      </c>
      <c r="P125" s="8">
        <f t="shared" si="234"/>
        <v>0.16393161699064099</v>
      </c>
      <c r="Q125" s="8">
        <f t="shared" si="234"/>
        <v>3.8744588432925302</v>
      </c>
      <c r="R125" s="8">
        <f t="shared" si="234"/>
        <v>1.6766478636309099</v>
      </c>
      <c r="W125" s="10">
        <v>0</v>
      </c>
      <c r="X125" s="39">
        <v>0.58360843628509695</v>
      </c>
      <c r="Y125" s="10">
        <v>0</v>
      </c>
      <c r="Z125" s="39">
        <v>4.5168322030237603E-3</v>
      </c>
      <c r="AA125" s="39">
        <v>4.9179485097192201E-2</v>
      </c>
      <c r="AB125" s="39">
        <v>1.16233765298776</v>
      </c>
      <c r="AC125" s="39">
        <v>0.50299435908927304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spans="4:42" ht="16">
      <c r="D126" s="26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5.8510299518306601</v>
      </c>
      <c r="M126" s="8">
        <f t="shared" si="236"/>
        <v>236.128977603111</v>
      </c>
      <c r="N126" s="8">
        <f t="shared" si="236"/>
        <v>14.485700893619301</v>
      </c>
      <c r="O126" s="8">
        <f t="shared" si="236"/>
        <v>162.80437866001699</v>
      </c>
      <c r="P126" s="8">
        <f t="shared" si="236"/>
        <v>151.386540008758</v>
      </c>
      <c r="Q126" s="8">
        <f t="shared" si="236"/>
        <v>946.52765321042398</v>
      </c>
      <c r="R126" s="8">
        <f t="shared" si="236"/>
        <v>179.50579723490199</v>
      </c>
      <c r="W126" s="39">
        <v>5.6754990532757397</v>
      </c>
      <c r="X126" s="39">
        <v>229.04510827501801</v>
      </c>
      <c r="Y126" s="39">
        <v>14.051129866810699</v>
      </c>
      <c r="Z126" s="39">
        <v>157.920247300216</v>
      </c>
      <c r="AA126" s="39">
        <v>146.844943808495</v>
      </c>
      <c r="AB126" s="39">
        <v>918.131823614111</v>
      </c>
      <c r="AC126" s="39">
        <v>174.12062331785501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spans="4:42" ht="16">
      <c r="D127" s="26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18.129066447084199</v>
      </c>
      <c r="N127" s="8">
        <f t="shared" si="238"/>
        <v>16.035832519798401</v>
      </c>
      <c r="O127" s="8">
        <f t="shared" si="238"/>
        <v>0.98618657451403902</v>
      </c>
      <c r="P127" s="36">
        <v>214.988555688985</v>
      </c>
      <c r="Q127" s="8">
        <f>AB127/AO127</f>
        <v>0</v>
      </c>
      <c r="R127" s="36">
        <v>8.1958012948163805</v>
      </c>
      <c r="W127" s="10">
        <v>0</v>
      </c>
      <c r="X127" s="39">
        <v>18.129066447084199</v>
      </c>
      <c r="Y127" s="39">
        <v>16.035832519798401</v>
      </c>
      <c r="Z127" s="39">
        <v>0.98618657451403902</v>
      </c>
      <c r="AA127" s="39">
        <v>399.333387688985</v>
      </c>
      <c r="AB127" s="10">
        <v>0</v>
      </c>
      <c r="AC127" s="39">
        <v>18.313044794816399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spans="4:42" ht="16">
      <c r="D128" s="26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65.633893304535604</v>
      </c>
      <c r="M128" s="8">
        <f t="shared" si="240"/>
        <v>19.219543146814299</v>
      </c>
      <c r="N128" s="8">
        <f t="shared" si="240"/>
        <v>4.9944309323254101</v>
      </c>
      <c r="O128" s="8">
        <f t="shared" si="240"/>
        <v>0.54971803671706299</v>
      </c>
      <c r="P128" s="8">
        <f t="shared" si="240"/>
        <v>38.685018106551503</v>
      </c>
      <c r="Q128" s="8">
        <f t="shared" si="240"/>
        <v>1.9043931670266401</v>
      </c>
      <c r="R128" s="8">
        <f t="shared" si="240"/>
        <v>1.3820843838012999</v>
      </c>
      <c r="W128" s="39">
        <v>65.633893304535604</v>
      </c>
      <c r="X128" s="39">
        <v>19.219543146814299</v>
      </c>
      <c r="Y128" s="39">
        <v>4.9944309323254101</v>
      </c>
      <c r="Z128" s="39">
        <v>0.54971803671706299</v>
      </c>
      <c r="AA128" s="39">
        <v>38.685018106551503</v>
      </c>
      <c r="AB128" s="39">
        <v>1.9043931670266401</v>
      </c>
      <c r="AC128" s="39">
        <v>1.3820843838012999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spans="4:42" ht="16">
      <c r="D129" s="26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26.231059601619901</v>
      </c>
      <c r="N129" s="8">
        <f t="shared" si="242"/>
        <v>44.609155831533499</v>
      </c>
      <c r="O129" s="8">
        <f t="shared" si="242"/>
        <v>4.0528921346292304</v>
      </c>
      <c r="P129" s="8">
        <f t="shared" si="242"/>
        <v>210.50692285817101</v>
      </c>
      <c r="Q129" s="8">
        <f t="shared" si="242"/>
        <v>55.733065226781903</v>
      </c>
      <c r="R129" s="8">
        <f t="shared" si="242"/>
        <v>100.003342832613</v>
      </c>
      <c r="W129" s="39">
        <v>160.265581677466</v>
      </c>
      <c r="X129" s="39">
        <v>26.231059601619901</v>
      </c>
      <c r="Y129" s="39">
        <v>44.609155831533499</v>
      </c>
      <c r="Z129" s="39">
        <v>4.0528921346292304</v>
      </c>
      <c r="AA129" s="39">
        <v>210.50692285817101</v>
      </c>
      <c r="AB129" s="39">
        <v>55.733065226781903</v>
      </c>
      <c r="AC129" s="39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spans="4:42" ht="16">
      <c r="D130" s="26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64.047145130103999</v>
      </c>
      <c r="M130" s="8">
        <f t="shared" si="244"/>
        <v>57.3563338776097</v>
      </c>
      <c r="N130" s="8">
        <f t="shared" si="244"/>
        <v>37.535728540573999</v>
      </c>
      <c r="O130" s="8">
        <f t="shared" si="244"/>
        <v>0.77563966522678296</v>
      </c>
      <c r="P130" s="8">
        <f t="shared" si="244"/>
        <v>26.064567962563</v>
      </c>
      <c r="Q130" s="8">
        <f t="shared" si="244"/>
        <v>17.385929281086099</v>
      </c>
      <c r="R130" s="8">
        <f t="shared" si="244"/>
        <v>3.2518774712537102</v>
      </c>
      <c r="W130" s="39">
        <v>22.4165007955364</v>
      </c>
      <c r="X130" s="39">
        <v>20.074716857163398</v>
      </c>
      <c r="Y130" s="39">
        <v>13.137504989200901</v>
      </c>
      <c r="Z130" s="39">
        <v>0.27147388282937401</v>
      </c>
      <c r="AA130" s="39">
        <v>9.1225987868970506</v>
      </c>
      <c r="AB130" s="39">
        <v>6.0850752483801296</v>
      </c>
      <c r="AC130" s="39">
        <v>1.1381571149387999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spans="4:42" ht="16">
      <c r="D131" s="26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spans="4:42" ht="16">
      <c r="D132" s="26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244.63645617350599</v>
      </c>
      <c r="M132" s="8">
        <f t="shared" si="248"/>
        <v>8.4961133814164693</v>
      </c>
      <c r="N132" s="8">
        <f t="shared" si="248"/>
        <v>38.639031569474497</v>
      </c>
      <c r="O132" s="8">
        <f t="shared" si="248"/>
        <v>9.1412800575954003E-4</v>
      </c>
      <c r="P132" s="8">
        <f t="shared" si="248"/>
        <v>84.734356074513997</v>
      </c>
      <c r="Q132" s="8">
        <f t="shared" si="248"/>
        <v>0</v>
      </c>
      <c r="R132" s="8">
        <f t="shared" si="248"/>
        <v>0.262839609701225</v>
      </c>
      <c r="W132" s="39">
        <v>97.854582469402402</v>
      </c>
      <c r="X132" s="39">
        <v>3.3984453525665899</v>
      </c>
      <c r="Y132" s="39">
        <v>15.455612627789799</v>
      </c>
      <c r="Z132" s="39">
        <v>3.6565120230381599E-4</v>
      </c>
      <c r="AA132" s="39">
        <v>33.893742429805599</v>
      </c>
      <c r="AB132" s="10">
        <v>0</v>
      </c>
      <c r="AC132" s="39">
        <v>0.10513584388048999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spans="4:42" ht="16">
      <c r="D133" s="26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1.0856716013918899</v>
      </c>
      <c r="N133" s="8">
        <f t="shared" si="250"/>
        <v>0</v>
      </c>
      <c r="O133" s="8">
        <f t="shared" si="250"/>
        <v>0</v>
      </c>
      <c r="P133" s="8">
        <f t="shared" si="250"/>
        <v>0.16393161699064099</v>
      </c>
      <c r="Q133" s="8">
        <f t="shared" si="250"/>
        <v>3.8663552183825298</v>
      </c>
      <c r="R133" s="8">
        <f t="shared" si="250"/>
        <v>0.90422481125510001</v>
      </c>
      <c r="W133" s="10">
        <v>0</v>
      </c>
      <c r="X133" s="39">
        <v>0.32570148041756702</v>
      </c>
      <c r="Y133" s="10">
        <v>0</v>
      </c>
      <c r="Z133" s="10">
        <v>0</v>
      </c>
      <c r="AA133" s="39">
        <v>4.9179485097192201E-2</v>
      </c>
      <c r="AB133" s="39">
        <v>1.15990656551476</v>
      </c>
      <c r="AC133" s="39">
        <v>0.27126744337653003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spans="4:42" ht="16">
      <c r="D134" s="26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5.3039016944623798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180.59225857807601</v>
      </c>
      <c r="P134" s="8">
        <f t="shared" si="252"/>
        <v>154.263321457995</v>
      </c>
      <c r="Q134" s="8">
        <f t="shared" si="252"/>
        <v>963.39083186747098</v>
      </c>
      <c r="R134" s="8">
        <f t="shared" si="252"/>
        <v>178.53477137263999</v>
      </c>
      <c r="W134" s="39">
        <v>5.1447846436285101</v>
      </c>
      <c r="X134" s="39">
        <v>225.17326313606901</v>
      </c>
      <c r="Y134" s="39">
        <v>14.265053912887</v>
      </c>
      <c r="Z134" s="39">
        <v>175.17449082073401</v>
      </c>
      <c r="AA134" s="39">
        <v>149.63542181425501</v>
      </c>
      <c r="AB134" s="39">
        <v>934.48910691144704</v>
      </c>
      <c r="AC134" s="39">
        <v>173.17872823146101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spans="4:42" ht="16">
      <c r="D135" s="26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18.161211360691102</v>
      </c>
      <c r="O135" s="8">
        <f t="shared" si="254"/>
        <v>1.57492710187185</v>
      </c>
      <c r="P135" s="36">
        <v>236.55407512743</v>
      </c>
      <c r="Q135" s="8">
        <f>AB135/AO135</f>
        <v>0</v>
      </c>
      <c r="R135" s="36">
        <v>10.472024449064101</v>
      </c>
      <c r="W135" s="10">
        <v>0</v>
      </c>
      <c r="X135" s="39">
        <v>20.3066372930166</v>
      </c>
      <c r="Y135" s="39">
        <v>18.161211360691102</v>
      </c>
      <c r="Z135" s="39">
        <v>1.57492710187185</v>
      </c>
      <c r="AA135" s="39">
        <v>413.81140712743002</v>
      </c>
      <c r="AB135" s="10">
        <v>0</v>
      </c>
      <c r="AC135" s="39">
        <v>20.200143199064101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spans="4:42" ht="16">
      <c r="D136" s="26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77.633279805615601</v>
      </c>
      <c r="M136" s="8">
        <f t="shared" si="256"/>
        <v>22.876508049625599</v>
      </c>
      <c r="N136" s="8">
        <f t="shared" si="256"/>
        <v>5.9389049748020204</v>
      </c>
      <c r="O136" s="8">
        <f t="shared" si="256"/>
        <v>0.62455583909287204</v>
      </c>
      <c r="P136" s="8">
        <f t="shared" si="256"/>
        <v>40.712662706983402</v>
      </c>
      <c r="Q136" s="8">
        <f t="shared" si="256"/>
        <v>2.2490275172786198</v>
      </c>
      <c r="R136" s="8">
        <f t="shared" si="256"/>
        <v>1.5791582380489599</v>
      </c>
      <c r="W136" s="39">
        <v>77.633279805615601</v>
      </c>
      <c r="X136" s="39">
        <v>22.876508049625599</v>
      </c>
      <c r="Y136" s="39">
        <v>5.9389049748020204</v>
      </c>
      <c r="Z136" s="39">
        <v>0.62455583909287204</v>
      </c>
      <c r="AA136" s="39">
        <v>40.712662706983402</v>
      </c>
      <c r="AB136" s="39">
        <v>2.2490275172786198</v>
      </c>
      <c r="AC136" s="39">
        <v>1.5791582380489599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spans="4:42" ht="16">
      <c r="D137" s="26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177.61988682505401</v>
      </c>
      <c r="M137" s="8">
        <f t="shared" si="258"/>
        <v>29.789923353383699</v>
      </c>
      <c r="N137" s="8">
        <f t="shared" si="258"/>
        <v>46.791541864650803</v>
      </c>
      <c r="O137" s="8">
        <f t="shared" si="258"/>
        <v>4.7496290352771799</v>
      </c>
      <c r="P137" s="8">
        <f t="shared" si="258"/>
        <v>239.740501043916</v>
      </c>
      <c r="Q137" s="8">
        <f t="shared" si="258"/>
        <v>56.185805507559401</v>
      </c>
      <c r="R137" s="8">
        <f t="shared" si="258"/>
        <v>108.247658102592</v>
      </c>
      <c r="W137" s="39">
        <v>177.61988682505401</v>
      </c>
      <c r="X137" s="39">
        <v>29.789923353383699</v>
      </c>
      <c r="Y137" s="39">
        <v>46.791541864650803</v>
      </c>
      <c r="Z137" s="39">
        <v>4.7496290352771799</v>
      </c>
      <c r="AA137" s="39">
        <v>239.740501043916</v>
      </c>
      <c r="AB137" s="39">
        <v>56.185805507559401</v>
      </c>
      <c r="AC137" s="39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spans="4:42" ht="16">
      <c r="D138" s="26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71.370187688984899</v>
      </c>
      <c r="M138" s="8">
        <f t="shared" si="260"/>
        <v>39.658335583359097</v>
      </c>
      <c r="N138" s="8">
        <f t="shared" si="260"/>
        <v>46.869524087216</v>
      </c>
      <c r="O138" s="8">
        <f t="shared" si="260"/>
        <v>0.65708114779389104</v>
      </c>
      <c r="P138" s="8">
        <f t="shared" si="260"/>
        <v>24.641278309163798</v>
      </c>
      <c r="Q138" s="8">
        <f t="shared" si="260"/>
        <v>17.198250015427298</v>
      </c>
      <c r="R138" s="8">
        <f t="shared" si="260"/>
        <v>2.3830274863725198</v>
      </c>
      <c r="W138" s="39">
        <v>24.9795656911447</v>
      </c>
      <c r="X138" s="39">
        <v>13.880417454175699</v>
      </c>
      <c r="Y138" s="39">
        <v>16.4043334305256</v>
      </c>
      <c r="Z138" s="39">
        <v>0.22997840172786199</v>
      </c>
      <c r="AA138" s="39">
        <v>8.6244474082073399</v>
      </c>
      <c r="AB138" s="39">
        <v>6.0193875053995702</v>
      </c>
      <c r="AC138" s="39">
        <v>0.83405962023038205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spans="4:42" ht="16">
      <c r="D139" s="26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spans="4:42" ht="16">
      <c r="D140" s="26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231.06019375449901</v>
      </c>
      <c r="M140" s="8">
        <f t="shared" si="264"/>
        <v>8.5295445720482306</v>
      </c>
      <c r="N140" s="8">
        <f t="shared" si="264"/>
        <v>35.584340199784002</v>
      </c>
      <c r="O140" s="8">
        <f t="shared" si="264"/>
        <v>5.6853875989920795E-4</v>
      </c>
      <c r="P140" s="8">
        <f t="shared" si="264"/>
        <v>88.721076412887001</v>
      </c>
      <c r="Q140" s="8">
        <f t="shared" si="264"/>
        <v>0</v>
      </c>
      <c r="R140" s="8">
        <f t="shared" si="264"/>
        <v>0.17714399026277899</v>
      </c>
      <c r="W140" s="39">
        <v>92.4240775017998</v>
      </c>
      <c r="X140" s="39">
        <v>3.4118178288192902</v>
      </c>
      <c r="Y140" s="39">
        <v>14.2337360799136</v>
      </c>
      <c r="Z140" s="39">
        <v>2.27415503959683E-4</v>
      </c>
      <c r="AA140" s="39">
        <v>35.4884305651548</v>
      </c>
      <c r="AB140" s="10">
        <v>0</v>
      </c>
      <c r="AC140" s="39">
        <v>7.0857596105111595E-2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spans="4:42" ht="16">
      <c r="D141" s="26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0.69176117698584005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0.68378114422846303</v>
      </c>
      <c r="W141" s="10">
        <v>0</v>
      </c>
      <c r="X141" s="39">
        <v>0.20752835309575199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0.20513434326853899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spans="4:42" ht="16">
      <c r="D142" s="26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5.2573595258771002</v>
      </c>
      <c r="M142" s="8">
        <f t="shared" si="268"/>
        <v>231.085649911677</v>
      </c>
      <c r="N142" s="8">
        <f t="shared" si="268"/>
        <v>14.808267811152501</v>
      </c>
      <c r="O142" s="8">
        <f t="shared" si="268"/>
        <v>182.02552084493001</v>
      </c>
      <c r="P142" s="8">
        <f t="shared" si="268"/>
        <v>155.204987122679</v>
      </c>
      <c r="Q142" s="8">
        <f t="shared" si="268"/>
        <v>966.91729309077903</v>
      </c>
      <c r="R142" s="8">
        <f t="shared" si="268"/>
        <v>179.30712140678199</v>
      </c>
      <c r="W142" s="39">
        <v>5.0996387401007901</v>
      </c>
      <c r="X142" s="39">
        <v>224.15308041432701</v>
      </c>
      <c r="Y142" s="39">
        <v>14.3640197768179</v>
      </c>
      <c r="Z142" s="39">
        <v>176.564755219582</v>
      </c>
      <c r="AA142" s="39">
        <v>150.54883750899899</v>
      </c>
      <c r="AB142" s="39">
        <v>937.90977429805605</v>
      </c>
      <c r="AC142" s="39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spans="4:42" ht="16">
      <c r="D143" s="26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26.789879874010101</v>
      </c>
      <c r="N143" s="8">
        <f t="shared" si="270"/>
        <v>19.519286378689699</v>
      </c>
      <c r="O143" s="8">
        <f t="shared" si="270"/>
        <v>5.1471386465082798</v>
      </c>
      <c r="P143" s="36">
        <v>280.89371695608298</v>
      </c>
      <c r="Q143" s="8">
        <f>AB143/AO143</f>
        <v>4.4245164074873999</v>
      </c>
      <c r="R143" s="36">
        <v>14.321544544636399</v>
      </c>
      <c r="W143" s="10">
        <v>0</v>
      </c>
      <c r="X143" s="39">
        <v>26.789879874010101</v>
      </c>
      <c r="Y143" s="39">
        <v>19.519286378689699</v>
      </c>
      <c r="Z143" s="39">
        <v>5.1471386465082798</v>
      </c>
      <c r="AA143" s="39">
        <v>451.06354895608303</v>
      </c>
      <c r="AB143" s="39">
        <v>4.4245164074873999</v>
      </c>
      <c r="AC143" s="39">
        <v>23.660538544636399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spans="4:42" ht="16">
      <c r="D144" s="26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78.303010007199404</v>
      </c>
      <c r="M144" s="8">
        <f t="shared" si="272"/>
        <v>23.793722875539999</v>
      </c>
      <c r="N144" s="8">
        <f t="shared" si="272"/>
        <v>5.9951224442044602</v>
      </c>
      <c r="O144" s="8">
        <f t="shared" si="272"/>
        <v>0.63529362455003602</v>
      </c>
      <c r="P144" s="8">
        <f t="shared" si="272"/>
        <v>41.051565730741501</v>
      </c>
      <c r="Q144" s="8">
        <f t="shared" si="272"/>
        <v>2.4063550021598301</v>
      </c>
      <c r="R144" s="8">
        <f t="shared" si="272"/>
        <v>1.61195017786177</v>
      </c>
      <c r="W144" s="39">
        <v>78.303010007199404</v>
      </c>
      <c r="X144" s="10">
        <v>23.793722875539999</v>
      </c>
      <c r="Y144" s="39">
        <v>5.9951224442044602</v>
      </c>
      <c r="Z144" s="39">
        <v>0.63529362455003602</v>
      </c>
      <c r="AA144" s="39">
        <v>41.051565730741501</v>
      </c>
      <c r="AB144" s="39">
        <v>2.4063550021598301</v>
      </c>
      <c r="AC144" s="39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spans="4:42" ht="16">
      <c r="D145" s="26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177.11612199423999</v>
      </c>
      <c r="M145" s="8">
        <f t="shared" si="274"/>
        <v>35.920014372102202</v>
      </c>
      <c r="N145" s="8">
        <f t="shared" si="274"/>
        <v>46.856652519798402</v>
      </c>
      <c r="O145" s="8">
        <f t="shared" si="274"/>
        <v>4.7963101907847401</v>
      </c>
      <c r="P145" s="8">
        <f t="shared" si="274"/>
        <v>256.76639323254102</v>
      </c>
      <c r="Q145" s="8">
        <f t="shared" si="274"/>
        <v>58.1952862491001</v>
      </c>
      <c r="R145" s="8">
        <f t="shared" si="274"/>
        <v>110.571471273938</v>
      </c>
      <c r="W145" s="39">
        <v>177.11612199423999</v>
      </c>
      <c r="X145" s="39">
        <v>35.920014372102202</v>
      </c>
      <c r="Y145" s="39">
        <v>46.856652519798402</v>
      </c>
      <c r="Z145" s="39">
        <v>4.7963101907847401</v>
      </c>
      <c r="AA145" s="39">
        <v>256.76639323254102</v>
      </c>
      <c r="AB145" s="39">
        <v>58.1952862491001</v>
      </c>
      <c r="AC145" s="39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spans="4:42" ht="16">
      <c r="D146" s="26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57.596766142137099</v>
      </c>
      <c r="O146" s="8">
        <f t="shared" si="276"/>
        <v>0.63087712393294304</v>
      </c>
      <c r="P146" s="8">
        <f t="shared" si="276"/>
        <v>25.252638887174701</v>
      </c>
      <c r="Q146" s="8">
        <f t="shared" si="276"/>
        <v>17.050051979841601</v>
      </c>
      <c r="R146" s="8">
        <f t="shared" si="276"/>
        <v>2.2385180258150799</v>
      </c>
      <c r="W146" s="39">
        <v>29.059687293016601</v>
      </c>
      <c r="X146" s="39">
        <v>13.398153763729299</v>
      </c>
      <c r="Y146" s="39">
        <v>20.158868149747999</v>
      </c>
      <c r="Z146" s="39">
        <v>0.22080699337653001</v>
      </c>
      <c r="AA146" s="39">
        <v>8.8384236105111604</v>
      </c>
      <c r="AB146" s="39">
        <v>5.96751819294456</v>
      </c>
      <c r="AC146" s="39">
        <v>0.78348130903527702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spans="4:42" ht="16">
      <c r="D147" s="26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spans="4:42" ht="16">
      <c r="D148" s="26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221.11544411447099</v>
      </c>
      <c r="M148" s="8">
        <f t="shared" si="283"/>
        <v>8.5055195380759496</v>
      </c>
      <c r="N148" s="8">
        <f t="shared" si="283"/>
        <v>32.048186699063997</v>
      </c>
      <c r="O148" s="8">
        <f t="shared" si="283"/>
        <v>0</v>
      </c>
      <c r="P148" s="8">
        <f t="shared" si="283"/>
        <v>95.614986411087003</v>
      </c>
      <c r="Q148" s="8">
        <f t="shared" si="283"/>
        <v>0</v>
      </c>
      <c r="R148" s="8">
        <f t="shared" si="283"/>
        <v>0.15787115656047501</v>
      </c>
      <c r="W148" s="39">
        <v>88.446177645788296</v>
      </c>
      <c r="X148" s="39">
        <v>3.4022078152303799</v>
      </c>
      <c r="Y148" s="39">
        <v>12.8192746796256</v>
      </c>
      <c r="Z148" s="10">
        <v>0</v>
      </c>
      <c r="AA148" s="39">
        <v>38.245994564434802</v>
      </c>
      <c r="AB148" s="10">
        <v>0</v>
      </c>
      <c r="AC148" s="39">
        <v>6.3148462624190105E-2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spans="4:42" ht="16">
      <c r="D149" s="26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0.74255252519798298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3.8633739320854299</v>
      </c>
      <c r="R149" s="8">
        <f t="shared" si="285"/>
        <v>0.620346222102233</v>
      </c>
      <c r="W149" s="10">
        <v>0</v>
      </c>
      <c r="X149" s="39">
        <v>0.22276575755939501</v>
      </c>
      <c r="Y149" s="10">
        <v>0</v>
      </c>
      <c r="Z149" s="10">
        <v>0</v>
      </c>
      <c r="AA149" s="10">
        <v>0</v>
      </c>
      <c r="AB149" s="39">
        <v>1.1590121796256301</v>
      </c>
      <c r="AC149" s="39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spans="4:42" ht="16">
      <c r="D150" s="26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5.1972003295406504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183.29486810952099</v>
      </c>
      <c r="P150" s="8">
        <f t="shared" si="287"/>
        <v>156.01792882961101</v>
      </c>
      <c r="Q150" s="8">
        <f t="shared" si="287"/>
        <v>970.06021947110196</v>
      </c>
      <c r="R150" s="8">
        <f t="shared" si="287"/>
        <v>179.81350875769101</v>
      </c>
      <c r="W150" s="39">
        <v>5.0412843196544301</v>
      </c>
      <c r="X150" s="39">
        <v>223.68117983513301</v>
      </c>
      <c r="Y150" s="39">
        <v>14.4411671274298</v>
      </c>
      <c r="Z150" s="39">
        <v>177.796022066235</v>
      </c>
      <c r="AA150" s="39">
        <v>151.337390964723</v>
      </c>
      <c r="AB150" s="39">
        <v>940.95841288696897</v>
      </c>
      <c r="AC150" s="39">
        <v>174.41910349496001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spans="4:42" ht="16">
      <c r="D151" s="26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33.103223639308901</v>
      </c>
      <c r="N151" s="8">
        <f t="shared" si="289"/>
        <v>20.955950449964</v>
      </c>
      <c r="O151" s="8">
        <f t="shared" si="289"/>
        <v>8.6832633945284403</v>
      </c>
      <c r="P151" s="36">
        <v>325.35071119654401</v>
      </c>
      <c r="Q151" s="8">
        <f>AB151/AO151</f>
        <v>9.2139753275737899</v>
      </c>
      <c r="R151" s="36">
        <v>18.1275281632469</v>
      </c>
      <c r="W151" s="10">
        <v>0</v>
      </c>
      <c r="X151" s="39">
        <v>33.103223639308901</v>
      </c>
      <c r="Y151" s="39">
        <v>20.955950449964</v>
      </c>
      <c r="Z151" s="39">
        <v>8.6832633945284403</v>
      </c>
      <c r="AA151" s="39">
        <v>488.43304319654402</v>
      </c>
      <c r="AB151" s="39">
        <v>9.2139753275737899</v>
      </c>
      <c r="AC151" s="39">
        <v>27.077397413246899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spans="4:42" ht="16">
      <c r="D152" s="26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78.575324910007197</v>
      </c>
      <c r="M152" s="8">
        <f t="shared" si="291"/>
        <v>24.710937705018001</v>
      </c>
      <c r="N152" s="8">
        <f t="shared" si="291"/>
        <v>6.0501849856011498</v>
      </c>
      <c r="O152" s="8">
        <f t="shared" si="291"/>
        <v>0.64603140964722805</v>
      </c>
      <c r="P152" s="8">
        <f t="shared" si="291"/>
        <v>41.337067278617702</v>
      </c>
      <c r="Q152" s="8">
        <f t="shared" si="291"/>
        <v>2.5636824874010098</v>
      </c>
      <c r="R152" s="8">
        <f t="shared" si="291"/>
        <v>1.6362531581353501</v>
      </c>
      <c r="W152" s="39">
        <v>78.575324910007197</v>
      </c>
      <c r="X152" s="39">
        <v>24.710937705018001</v>
      </c>
      <c r="Y152" s="39">
        <v>6.0501849856011498</v>
      </c>
      <c r="Z152" s="39">
        <v>0.64603140964722805</v>
      </c>
      <c r="AA152" s="39">
        <v>41.337067278617702</v>
      </c>
      <c r="AB152" s="39">
        <v>2.5636824874010098</v>
      </c>
      <c r="AC152" s="39">
        <v>1.6362531581353501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spans="4:42" ht="16">
      <c r="D153" s="26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177.04466249100099</v>
      </c>
      <c r="M153" s="8">
        <f t="shared" si="293"/>
        <v>42.050105394420399</v>
      </c>
      <c r="N153" s="8">
        <f t="shared" si="293"/>
        <v>46.964964974802001</v>
      </c>
      <c r="O153" s="8">
        <f t="shared" si="293"/>
        <v>4.8365487688984903</v>
      </c>
      <c r="P153" s="8">
        <f t="shared" si="293"/>
        <v>273.23416223902097</v>
      </c>
      <c r="Q153" s="8">
        <f t="shared" si="293"/>
        <v>60.204766990640699</v>
      </c>
      <c r="R153" s="8">
        <f t="shared" si="293"/>
        <v>112.446170165227</v>
      </c>
      <c r="W153" s="39">
        <v>177.04466249100099</v>
      </c>
      <c r="X153" s="39">
        <v>42.050105394420399</v>
      </c>
      <c r="Y153" s="39">
        <v>46.964964974802001</v>
      </c>
      <c r="Z153" s="39">
        <v>4.8365487688984903</v>
      </c>
      <c r="AA153" s="39">
        <v>273.23416223902097</v>
      </c>
      <c r="AB153" s="39">
        <v>60.204766990640699</v>
      </c>
      <c r="AC153" s="39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spans="4:42" ht="16">
      <c r="D154" s="26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94.177123254139701</v>
      </c>
      <c r="M154" s="8">
        <f t="shared" si="295"/>
        <v>37.029939575336897</v>
      </c>
      <c r="N154" s="8">
        <f t="shared" si="295"/>
        <v>68.345690980150295</v>
      </c>
      <c r="O154" s="8">
        <f t="shared" si="295"/>
        <v>0.59655423459837398</v>
      </c>
      <c r="P154" s="8">
        <f t="shared" si="295"/>
        <v>26.425806767458599</v>
      </c>
      <c r="Q154" s="8">
        <f t="shared" si="295"/>
        <v>16.971784078988001</v>
      </c>
      <c r="R154" s="8">
        <f t="shared" si="295"/>
        <v>2.22497593263396</v>
      </c>
      <c r="W154" s="39">
        <v>32.961993138948898</v>
      </c>
      <c r="X154" s="39">
        <v>12.960478851367901</v>
      </c>
      <c r="Y154" s="39">
        <v>23.920991843052601</v>
      </c>
      <c r="Z154" s="39">
        <v>0.20879398210943101</v>
      </c>
      <c r="AA154" s="39">
        <v>9.2490323686105107</v>
      </c>
      <c r="AB154" s="39">
        <v>5.9401244276457899</v>
      </c>
      <c r="AC154" s="39">
        <v>0.77874157642188602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spans="4:42" ht="16">
      <c r="D155" s="26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spans="4:42" ht="16">
      <c r="D156" s="26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215.30438867890601</v>
      </c>
      <c r="M156" s="8">
        <f t="shared" si="299"/>
        <v>8.2469712864470708</v>
      </c>
      <c r="N156" s="8">
        <f t="shared" si="299"/>
        <v>28.318041702663798</v>
      </c>
      <c r="O156" s="8">
        <f t="shared" si="299"/>
        <v>0</v>
      </c>
      <c r="P156" s="8">
        <f t="shared" si="299"/>
        <v>102.08914803815701</v>
      </c>
      <c r="Q156" s="8">
        <f t="shared" si="299"/>
        <v>0</v>
      </c>
      <c r="R156" s="8">
        <f t="shared" si="299"/>
        <v>8.6872493664506695E-2</v>
      </c>
      <c r="W156" s="39">
        <v>86.121755471562295</v>
      </c>
      <c r="X156" s="39">
        <v>3.2987885145788298</v>
      </c>
      <c r="Y156" s="39">
        <v>11.327216681065501</v>
      </c>
      <c r="Z156" s="10">
        <v>0</v>
      </c>
      <c r="AA156" s="39">
        <v>40.835659215262801</v>
      </c>
      <c r="AB156" s="10">
        <v>0</v>
      </c>
      <c r="AC156" s="39">
        <v>3.4748997465802699E-2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spans="4:42" ht="16">
      <c r="D157" s="26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0.80144297758579297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0.38012271442284701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1.1586047516198701</v>
      </c>
      <c r="AC157" s="39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spans="4:42" ht="16">
      <c r="D158" s="26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5.1063656416765104</v>
      </c>
      <c r="M158" s="8">
        <f t="shared" si="303"/>
        <v>229.96821893596999</v>
      </c>
      <c r="N158" s="8">
        <f t="shared" si="303"/>
        <v>14.9060924272449</v>
      </c>
      <c r="O158" s="8">
        <f t="shared" si="303"/>
        <v>184.66863114456001</v>
      </c>
      <c r="P158" s="8">
        <f t="shared" si="303"/>
        <v>156.67743470419299</v>
      </c>
      <c r="Q158" s="8">
        <f t="shared" si="303"/>
        <v>972.72828816993604</v>
      </c>
      <c r="R158" s="8">
        <f t="shared" si="303"/>
        <v>180.22522777047899</v>
      </c>
      <c r="W158" s="39">
        <v>4.9531746724262096</v>
      </c>
      <c r="X158" s="39">
        <v>223.06917236789101</v>
      </c>
      <c r="Y158" s="39">
        <v>14.4589096544276</v>
      </c>
      <c r="Z158" s="39">
        <v>179.12857221022301</v>
      </c>
      <c r="AA158" s="39">
        <v>151.97711166306701</v>
      </c>
      <c r="AB158" s="39">
        <v>943.54643952483798</v>
      </c>
      <c r="AC158" s="39">
        <v>174.81847093736499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spans="4:42" ht="16">
      <c r="D159" s="26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39.097295428365697</v>
      </c>
      <c r="N159" s="8">
        <f t="shared" si="305"/>
        <v>22.249630979121701</v>
      </c>
      <c r="O159" s="8">
        <f t="shared" si="305"/>
        <v>12.2539586213103</v>
      </c>
      <c r="P159" s="36">
        <v>371.60157152771802</v>
      </c>
      <c r="Q159" s="8">
        <f>AB159/AO159</f>
        <v>14.069433405327599</v>
      </c>
      <c r="R159" s="36">
        <v>21.780694495680301</v>
      </c>
      <c r="W159" s="10">
        <v>0</v>
      </c>
      <c r="X159" s="39">
        <v>39.097295428365697</v>
      </c>
      <c r="Y159" s="39">
        <v>22.249630979121701</v>
      </c>
      <c r="Z159" s="39">
        <v>12.2539586213103</v>
      </c>
      <c r="AA159" s="39">
        <v>527.59640352771805</v>
      </c>
      <c r="AB159" s="39">
        <v>14.069433405327599</v>
      </c>
      <c r="AC159" s="39">
        <v>30.341438995680299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spans="4:42" ht="16">
      <c r="D160" s="26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79.044823326133894</v>
      </c>
      <c r="M160" s="8">
        <f t="shared" si="307"/>
        <v>25.628152534531999</v>
      </c>
      <c r="N160" s="8">
        <f t="shared" si="307"/>
        <v>6.1034846040316797</v>
      </c>
      <c r="O160" s="8">
        <f t="shared" si="307"/>
        <v>0.65676919510439202</v>
      </c>
      <c r="P160" s="8">
        <f t="shared" si="307"/>
        <v>41.6873816054716</v>
      </c>
      <c r="Q160" s="8">
        <f t="shared" si="307"/>
        <v>2.7210099726421899</v>
      </c>
      <c r="R160" s="8">
        <f t="shared" si="307"/>
        <v>1.63964546904248</v>
      </c>
      <c r="W160" s="39">
        <v>79.044823326133894</v>
      </c>
      <c r="X160" s="39">
        <v>25.628152534531999</v>
      </c>
      <c r="Y160" s="39">
        <v>6.1034846040316797</v>
      </c>
      <c r="Z160" s="39">
        <v>0.65676919510439202</v>
      </c>
      <c r="AA160" s="39">
        <v>41.6873816054716</v>
      </c>
      <c r="AB160" s="39">
        <v>2.7210099726421899</v>
      </c>
      <c r="AC160" s="39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spans="4:42" ht="16">
      <c r="D161" s="26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176.75261738660899</v>
      </c>
      <c r="M161" s="8">
        <f t="shared" si="309"/>
        <v>48.180196431137503</v>
      </c>
      <c r="N161" s="8">
        <f t="shared" si="309"/>
        <v>48.312469690424798</v>
      </c>
      <c r="O161" s="8">
        <f t="shared" si="309"/>
        <v>4.9034946760259199</v>
      </c>
      <c r="P161" s="8">
        <f t="shared" si="309"/>
        <v>290.06238830093599</v>
      </c>
      <c r="Q161" s="8">
        <f t="shared" si="309"/>
        <v>62.214247732181398</v>
      </c>
      <c r="R161" s="8">
        <f t="shared" si="309"/>
        <v>114.21034906731499</v>
      </c>
      <c r="W161" s="39">
        <v>176.75261738660899</v>
      </c>
      <c r="X161" s="39">
        <v>48.180196431137503</v>
      </c>
      <c r="Y161" s="39">
        <v>48.312469690424798</v>
      </c>
      <c r="Z161" s="39">
        <v>4.9034946760259199</v>
      </c>
      <c r="AA161" s="39">
        <v>290.06238830093599</v>
      </c>
      <c r="AB161" s="39">
        <v>62.214247732181398</v>
      </c>
      <c r="AC161" s="39">
        <v>114.21034906731499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spans="4:42" ht="16">
      <c r="D162" s="26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36.461262291772002</v>
      </c>
      <c r="N162" s="8">
        <f t="shared" si="311"/>
        <v>79.048824190064906</v>
      </c>
      <c r="O162" s="8">
        <f t="shared" si="311"/>
        <v>0.56492296749974302</v>
      </c>
      <c r="P162" s="8">
        <f t="shared" si="311"/>
        <v>27.247343258253601</v>
      </c>
      <c r="Q162" s="8">
        <f t="shared" si="311"/>
        <v>16.868955394425601</v>
      </c>
      <c r="R162" s="8">
        <f t="shared" si="311"/>
        <v>2.1771014670472102</v>
      </c>
      <c r="W162" s="39">
        <v>36.826343808495302</v>
      </c>
      <c r="X162" s="39">
        <v>12.761441802120199</v>
      </c>
      <c r="Y162" s="39">
        <v>27.667088466522699</v>
      </c>
      <c r="Z162" s="39">
        <v>0.19772303862491</v>
      </c>
      <c r="AA162" s="39">
        <v>9.5365701403887702</v>
      </c>
      <c r="AB162" s="39">
        <v>5.9041343880489601</v>
      </c>
      <c r="AC162" s="39">
        <v>0.76198551346652299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spans="4:42" ht="16">
      <c r="D163" s="26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spans="4:42" ht="16">
      <c r="D164" s="26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213.58155039596801</v>
      </c>
      <c r="M164" s="8">
        <f t="shared" si="315"/>
        <v>8.9048864894708508</v>
      </c>
      <c r="N164" s="8">
        <f t="shared" si="315"/>
        <v>25.814299667026798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5.7256870824333998E-2</v>
      </c>
      <c r="W164" s="39">
        <v>85.432620158387294</v>
      </c>
      <c r="X164" s="39">
        <v>3.5619545957883401</v>
      </c>
      <c r="Y164" s="39">
        <v>10.325719866810701</v>
      </c>
      <c r="Z164" s="10">
        <v>0</v>
      </c>
      <c r="AA164" s="39">
        <v>44.106339560835103</v>
      </c>
      <c r="AB164" s="10">
        <v>0</v>
      </c>
      <c r="AC164" s="39">
        <v>2.2902748329733599E-2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spans="4:42" ht="16">
      <c r="D165" s="26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0.86995940143988304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0.29933147624190098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1.1586047516198701</v>
      </c>
      <c r="AC165" s="39">
        <v>8.9799442872570204E-2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spans="4:42" ht="16">
      <c r="D166" s="26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5.0193546903876598</v>
      </c>
      <c r="M166" s="8">
        <f t="shared" si="319"/>
        <v>229.73422508145799</v>
      </c>
      <c r="N166" s="8">
        <f t="shared" si="319"/>
        <v>15.045731480038199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975.69317019586902</v>
      </c>
      <c r="R166" s="8">
        <f t="shared" si="319"/>
        <v>180.865447348831</v>
      </c>
      <c r="W166" s="39">
        <v>4.8687740496760297</v>
      </c>
      <c r="X166" s="39">
        <v>222.842198329014</v>
      </c>
      <c r="Y166" s="39">
        <v>14.5943595356371</v>
      </c>
      <c r="Z166" s="39">
        <v>179.995314182865</v>
      </c>
      <c r="AA166" s="39">
        <v>152.41981090712699</v>
      </c>
      <c r="AB166" s="39">
        <v>946.42237508999301</v>
      </c>
      <c r="AC166" s="39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spans="4:42" ht="16">
      <c r="D167" s="26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44.967276421886197</v>
      </c>
      <c r="N167" s="8">
        <f t="shared" si="321"/>
        <v>23.557080975521998</v>
      </c>
      <c r="O167" s="8">
        <f t="shared" si="321"/>
        <v>15.8899430201584</v>
      </c>
      <c r="P167" s="36">
        <v>419.47645813678901</v>
      </c>
      <c r="Q167" s="8">
        <f>AB167/AO167</f>
        <v>18.877288574514001</v>
      </c>
      <c r="R167" s="36">
        <v>25.925420573974101</v>
      </c>
      <c r="W167" s="10">
        <v>0</v>
      </c>
      <c r="X167" s="39">
        <v>44.967276421886197</v>
      </c>
      <c r="Y167" s="39">
        <v>23.557080975521998</v>
      </c>
      <c r="Z167" s="39">
        <v>15.8899430201584</v>
      </c>
      <c r="AA167" s="39">
        <v>568.383790136789</v>
      </c>
      <c r="AB167" s="39">
        <v>18.877288574514001</v>
      </c>
      <c r="AC167" s="39">
        <v>34.097040323974099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spans="4:42" ht="16">
      <c r="D168" s="26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79.434339668826496</v>
      </c>
      <c r="M168" s="8">
        <f t="shared" si="323"/>
        <v>26.545367364046101</v>
      </c>
      <c r="N168" s="8">
        <f t="shared" si="323"/>
        <v>6.1585727825773899</v>
      </c>
      <c r="O168" s="8">
        <f t="shared" si="323"/>
        <v>0.667506980561555</v>
      </c>
      <c r="P168" s="8">
        <f t="shared" si="323"/>
        <v>41.982247696184302</v>
      </c>
      <c r="Q168" s="8">
        <f t="shared" si="323"/>
        <v>2.8783374575234002</v>
      </c>
      <c r="R168" s="8">
        <f t="shared" si="323"/>
        <v>1.6475868155867499</v>
      </c>
      <c r="W168" s="39">
        <v>79.434339668826496</v>
      </c>
      <c r="X168" s="39">
        <v>26.545367364046101</v>
      </c>
      <c r="Y168" s="39">
        <v>6.1585727825773899</v>
      </c>
      <c r="Z168" s="39">
        <v>0.667506980561555</v>
      </c>
      <c r="AA168" s="39">
        <v>41.982247696184302</v>
      </c>
      <c r="AB168" s="39">
        <v>2.8783374575234002</v>
      </c>
      <c r="AC168" s="39">
        <v>1.6475868155867499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spans="4:42" ht="16">
      <c r="D169" s="26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54.310287431857397</v>
      </c>
      <c r="N169" s="8">
        <f t="shared" si="325"/>
        <v>48.407787580993499</v>
      </c>
      <c r="O169" s="8">
        <f t="shared" si="325"/>
        <v>4.9814822534197303</v>
      </c>
      <c r="P169" s="8">
        <f t="shared" si="325"/>
        <v>306.57670763138901</v>
      </c>
      <c r="Q169" s="8">
        <f t="shared" si="325"/>
        <v>64.223728437725001</v>
      </c>
      <c r="R169" s="8">
        <f t="shared" si="325"/>
        <v>116.125327134269</v>
      </c>
      <c r="W169" s="39">
        <v>176.751875305976</v>
      </c>
      <c r="X169" s="39">
        <v>54.310287431857397</v>
      </c>
      <c r="Y169" s="39">
        <v>48.407787580993499</v>
      </c>
      <c r="Z169" s="39">
        <v>4.9814822534197303</v>
      </c>
      <c r="AA169" s="39">
        <v>306.57670763138901</v>
      </c>
      <c r="AB169" s="39">
        <v>64.223728437725001</v>
      </c>
      <c r="AC169" s="39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spans="4:42" ht="16">
      <c r="D170" s="26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116.64059827213801</v>
      </c>
      <c r="M170" s="8">
        <f t="shared" si="327"/>
        <v>36.035279332479703</v>
      </c>
      <c r="N170" s="8">
        <f t="shared" si="327"/>
        <v>89.740439247146</v>
      </c>
      <c r="O170" s="8">
        <f t="shared" si="327"/>
        <v>0.54610548740100895</v>
      </c>
      <c r="P170" s="8">
        <f t="shared" si="327"/>
        <v>28.395209009564901</v>
      </c>
      <c r="Q170" s="8">
        <f t="shared" si="327"/>
        <v>16.8775035894271</v>
      </c>
      <c r="R170" s="8">
        <f t="shared" si="327"/>
        <v>2.3179482478864499</v>
      </c>
      <c r="W170" s="39">
        <v>40.824209395248403</v>
      </c>
      <c r="X170" s="39">
        <v>12.6123477663679</v>
      </c>
      <c r="Y170" s="39">
        <v>31.4091537365011</v>
      </c>
      <c r="Z170" s="39">
        <v>0.191136920590353</v>
      </c>
      <c r="AA170" s="39">
        <v>9.9383231533477296</v>
      </c>
      <c r="AB170" s="39">
        <v>5.9071262562994997</v>
      </c>
      <c r="AC170" s="39">
        <v>0.81128188676025903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spans="4:42" ht="16">
      <c r="D171" s="26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spans="4:42" ht="16">
      <c r="D172" s="26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233.10708464722799</v>
      </c>
      <c r="M172" s="8">
        <f t="shared" si="331"/>
        <v>8.8397142711123102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133.86641609071299</v>
      </c>
      <c r="Q172" s="8">
        <f t="shared" si="331"/>
        <v>0</v>
      </c>
      <c r="R172" s="8">
        <f t="shared" si="331"/>
        <v>3.3553934380849602E-2</v>
      </c>
      <c r="W172" s="39">
        <v>84.766212598992098</v>
      </c>
      <c r="X172" s="39">
        <v>3.2144415531317501</v>
      </c>
      <c r="Y172" s="39">
        <v>9.5132843232541404</v>
      </c>
      <c r="Z172" s="10">
        <v>0</v>
      </c>
      <c r="AA172" s="39">
        <v>48.6786967602592</v>
      </c>
      <c r="AB172" s="10">
        <v>0</v>
      </c>
      <c r="AC172" s="39">
        <v>1.2201430683945301E-2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spans="4:42" ht="16">
      <c r="D173" s="26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0.88938896660906996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4.3197482883369496</v>
      </c>
      <c r="R173" s="8">
        <f t="shared" si="333"/>
        <v>0.19751720611951101</v>
      </c>
      <c r="W173" s="10">
        <v>0</v>
      </c>
      <c r="X173" s="39">
        <v>0.24256062725701899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5.3868328941684702E-2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spans="4:42" ht="16">
      <c r="D174" s="26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5.5066845494422303</v>
      </c>
      <c r="M174" s="8">
        <f t="shared" si="335"/>
        <v>251.991895132633</v>
      </c>
      <c r="N174" s="8">
        <f t="shared" si="335"/>
        <v>16.881301468088701</v>
      </c>
      <c r="O174" s="8">
        <f t="shared" si="335"/>
        <v>204.55230704430201</v>
      </c>
      <c r="P174" s="8">
        <f t="shared" si="335"/>
        <v>173.197559873974</v>
      </c>
      <c r="Q174" s="8">
        <f t="shared" si="335"/>
        <v>1075.7404847364801</v>
      </c>
      <c r="R174" s="8">
        <f t="shared" si="335"/>
        <v>199.40354881068501</v>
      </c>
      <c r="W174" s="39">
        <v>4.8558945572354197</v>
      </c>
      <c r="X174" s="39">
        <v>222.21103479877601</v>
      </c>
      <c r="Y174" s="39">
        <v>14.886238567314599</v>
      </c>
      <c r="Z174" s="39">
        <v>180.37794348452101</v>
      </c>
      <c r="AA174" s="39">
        <v>152.72875734341301</v>
      </c>
      <c r="AB174" s="39">
        <v>948.60751835853102</v>
      </c>
      <c r="AC174" s="39">
        <v>175.83767486033099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spans="4:42" ht="16">
      <c r="D175" s="26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0.77317010871130298</v>
      </c>
      <c r="M175" s="8">
        <f t="shared" si="337"/>
        <v>50.659103347732199</v>
      </c>
      <c r="N175" s="8">
        <f t="shared" si="337"/>
        <v>25.101405964722801</v>
      </c>
      <c r="O175" s="8">
        <f t="shared" si="337"/>
        <v>20.071478380129602</v>
      </c>
      <c r="P175" s="36">
        <v>469.36069787760999</v>
      </c>
      <c r="Q175" s="8">
        <f>AB175/AO175</f>
        <v>24.004328362131002</v>
      </c>
      <c r="R175" s="36">
        <v>29.574519557235401</v>
      </c>
      <c r="W175" s="39">
        <v>0.77317010871130298</v>
      </c>
      <c r="X175" s="39">
        <v>50.659103347732199</v>
      </c>
      <c r="Y175" s="39">
        <v>25.101405964722801</v>
      </c>
      <c r="Z175" s="39">
        <v>20.071478380129602</v>
      </c>
      <c r="AA175" s="39">
        <v>611.18052987760996</v>
      </c>
      <c r="AB175" s="39">
        <v>24.004328362131002</v>
      </c>
      <c r="AC175" s="39">
        <v>37.357014557235402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spans="4:42" ht="16">
      <c r="D176" s="26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88.355161727861699</v>
      </c>
      <c r="M176" s="8">
        <f t="shared" si="339"/>
        <v>30.332142928912901</v>
      </c>
      <c r="N176" s="8">
        <f t="shared" si="339"/>
        <v>6.8396824528437703</v>
      </c>
      <c r="O176" s="8">
        <f t="shared" si="339"/>
        <v>0.74606924262059005</v>
      </c>
      <c r="P176" s="8">
        <f t="shared" si="339"/>
        <v>46.486772455003702</v>
      </c>
      <c r="Q176" s="8">
        <f t="shared" si="339"/>
        <v>3.3392314370410401</v>
      </c>
      <c r="R176" s="8">
        <f t="shared" si="339"/>
        <v>1.8192806561375101</v>
      </c>
      <c r="W176" s="39">
        <v>80.322874298056107</v>
      </c>
      <c r="X176" s="39">
        <v>27.574675389920799</v>
      </c>
      <c r="Y176" s="39">
        <v>6.2178931389488801</v>
      </c>
      <c r="Z176" s="39">
        <v>0.67824476601871797</v>
      </c>
      <c r="AA176" s="39">
        <v>42.260702231821497</v>
      </c>
      <c r="AB176" s="39">
        <v>3.0356649427645799</v>
      </c>
      <c r="AC176" s="39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spans="4:42" ht="16">
      <c r="D177" s="26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66.590379632008705</v>
      </c>
      <c r="N177" s="8">
        <f t="shared" si="341"/>
        <v>53.350514442044599</v>
      </c>
      <c r="O177" s="8">
        <f t="shared" si="341"/>
        <v>5.5293980701943797</v>
      </c>
      <c r="P177" s="8">
        <f t="shared" si="341"/>
        <v>355.471013808495</v>
      </c>
      <c r="Q177" s="8">
        <f t="shared" si="341"/>
        <v>72.856530097192305</v>
      </c>
      <c r="R177" s="8">
        <f t="shared" si="341"/>
        <v>129.54395012091399</v>
      </c>
      <c r="W177" s="39">
        <v>176.65596511879099</v>
      </c>
      <c r="X177" s="39">
        <v>60.536708756371503</v>
      </c>
      <c r="Y177" s="39">
        <v>48.500467674585998</v>
      </c>
      <c r="Z177" s="39">
        <v>5.0267255183585302</v>
      </c>
      <c r="AA177" s="39">
        <v>323.15546709863202</v>
      </c>
      <c r="AB177" s="39">
        <v>66.2332091792657</v>
      </c>
      <c r="AC177" s="39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spans="4:42" ht="16">
      <c r="D178" s="26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38.158533826131702</v>
      </c>
      <c r="N178" s="8">
        <f t="shared" si="343"/>
        <v>110.499015560012</v>
      </c>
      <c r="O178" s="8">
        <f t="shared" si="343"/>
        <v>0.57976566308752497</v>
      </c>
      <c r="P178" s="8">
        <f t="shared" si="343"/>
        <v>32.923885204154999</v>
      </c>
      <c r="Q178" s="8">
        <f t="shared" si="343"/>
        <v>18.677974929548501</v>
      </c>
      <c r="R178" s="8">
        <f t="shared" si="343"/>
        <v>2.6071539264630301</v>
      </c>
      <c r="W178" s="39">
        <v>44.8130499640029</v>
      </c>
      <c r="X178" s="39">
        <v>12.141351671951</v>
      </c>
      <c r="Y178" s="39">
        <v>35.1587776781857</v>
      </c>
      <c r="Z178" s="39">
        <v>0.18447089280057599</v>
      </c>
      <c r="AA178" s="39">
        <v>10.4757816558675</v>
      </c>
      <c r="AB178" s="39">
        <v>5.9429920230381601</v>
      </c>
      <c r="AC178" s="39">
        <v>0.82954897660187199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spans="4:42" ht="16">
      <c r="D179" s="26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spans="4:42" ht="16">
      <c r="D180" s="26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225.98426955543599</v>
      </c>
      <c r="M180" s="8">
        <f t="shared" si="347"/>
        <v>14.046334396256301</v>
      </c>
      <c r="N180" s="8">
        <f t="shared" si="347"/>
        <v>26.479292636789101</v>
      </c>
      <c r="O180" s="8">
        <f t="shared" si="347"/>
        <v>0</v>
      </c>
      <c r="P180" s="8">
        <f t="shared" si="347"/>
        <v>168.38082158927301</v>
      </c>
      <c r="Q180" s="8">
        <f t="shared" si="347"/>
        <v>0</v>
      </c>
      <c r="R180" s="8">
        <f t="shared" si="347"/>
        <v>0.20044539740820699</v>
      </c>
      <c r="W180" s="39">
        <v>82.176098020158406</v>
      </c>
      <c r="X180" s="39">
        <v>5.10775796227502</v>
      </c>
      <c r="Y180" s="39">
        <v>9.6288336861051107</v>
      </c>
      <c r="Z180" s="10">
        <v>0</v>
      </c>
      <c r="AA180" s="39">
        <v>61.229389668826499</v>
      </c>
      <c r="AB180" s="10">
        <v>0</v>
      </c>
      <c r="AC180" s="39">
        <v>7.2889235421166307E-2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spans="4:42" ht="16">
      <c r="D181" s="26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0.94983738624430003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4.2474181037916798</v>
      </c>
      <c r="R181" s="8">
        <f t="shared" si="349"/>
        <v>0</v>
      </c>
      <c r="W181" s="10">
        <v>0</v>
      </c>
      <c r="X181" s="39">
        <v>0.25904655988480901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spans="4:42" ht="16">
      <c r="D182" s="26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5.3720695501473203</v>
      </c>
      <c r="M182" s="8">
        <f t="shared" si="351"/>
        <v>252.716624827065</v>
      </c>
      <c r="N182" s="8">
        <f t="shared" si="351"/>
        <v>16.899351561607102</v>
      </c>
      <c r="O182" s="8">
        <f t="shared" si="351"/>
        <v>204.57838911031399</v>
      </c>
      <c r="P182" s="8">
        <f t="shared" si="351"/>
        <v>172.752641090156</v>
      </c>
      <c r="Q182" s="8">
        <f t="shared" si="351"/>
        <v>1076.7605677154099</v>
      </c>
      <c r="R182" s="8">
        <f t="shared" si="351"/>
        <v>199.74740952873501</v>
      </c>
      <c r="W182" s="39">
        <v>4.7371886033117301</v>
      </c>
      <c r="X182" s="39">
        <v>222.85011462022999</v>
      </c>
      <c r="Y182" s="39">
        <v>14.902155467962601</v>
      </c>
      <c r="Z182" s="39">
        <v>180.40094312455</v>
      </c>
      <c r="AA182" s="39">
        <v>152.33641987041</v>
      </c>
      <c r="AB182" s="39">
        <v>949.50704607631405</v>
      </c>
      <c r="AC182" s="39">
        <v>176.14089749352101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spans="4:42" ht="16">
      <c r="D183" s="26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5.1629891216702699</v>
      </c>
      <c r="M183" s="8">
        <f t="shared" si="353"/>
        <v>50.541701295896303</v>
      </c>
      <c r="N183" s="8">
        <f t="shared" si="353"/>
        <v>24.850911796256302</v>
      </c>
      <c r="O183" s="8">
        <f t="shared" si="353"/>
        <v>23.534682001439901</v>
      </c>
      <c r="P183" s="36">
        <v>476.37338902231801</v>
      </c>
      <c r="Q183" s="8">
        <f>AB183/AO183</f>
        <v>32.587405637148997</v>
      </c>
      <c r="R183" s="36">
        <v>29.717854098452101</v>
      </c>
      <c r="W183" s="39">
        <v>5.1629891216702699</v>
      </c>
      <c r="X183" s="39">
        <v>50.541701295896303</v>
      </c>
      <c r="Y183" s="39">
        <v>24.850911796256302</v>
      </c>
      <c r="Z183" s="39">
        <v>23.534682001439901</v>
      </c>
      <c r="AA183" s="39">
        <v>611.10572102231799</v>
      </c>
      <c r="AB183" s="39">
        <v>32.587405637148997</v>
      </c>
      <c r="AC183" s="39">
        <v>37.111224348452097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spans="4:42" ht="16">
      <c r="D184" s="26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90.755919845212404</v>
      </c>
      <c r="M184" s="8">
        <f t="shared" si="355"/>
        <v>33.540744393819303</v>
      </c>
      <c r="N184" s="8">
        <f t="shared" si="355"/>
        <v>7.18266946940245</v>
      </c>
      <c r="O184" s="8">
        <f t="shared" si="355"/>
        <v>0.86165727627789801</v>
      </c>
      <c r="P184" s="8">
        <f t="shared" si="355"/>
        <v>50.753745313175003</v>
      </c>
      <c r="Q184" s="8">
        <f t="shared" si="355"/>
        <v>3.8361559500000002</v>
      </c>
      <c r="R184" s="8">
        <f t="shared" si="355"/>
        <v>1.8335377537616999</v>
      </c>
      <c r="W184" s="39">
        <v>82.505381677465806</v>
      </c>
      <c r="X184" s="39">
        <v>30.491585812562999</v>
      </c>
      <c r="Y184" s="39">
        <v>6.5296995176385897</v>
      </c>
      <c r="Z184" s="39">
        <v>0.78332479661627097</v>
      </c>
      <c r="AA184" s="39">
        <v>46.139768466522703</v>
      </c>
      <c r="AB184" s="10">
        <v>3.4874144999999999</v>
      </c>
      <c r="AC184" s="39">
        <v>1.6668525034197299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spans="4:42" ht="16">
      <c r="D185" s="26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195.13531193304499</v>
      </c>
      <c r="M185" s="8">
        <f t="shared" si="357"/>
        <v>70.948127356990597</v>
      </c>
      <c r="N185" s="8">
        <f t="shared" si="357"/>
        <v>55.208715734341297</v>
      </c>
      <c r="O185" s="8">
        <f t="shared" si="357"/>
        <v>5.5769133977681697</v>
      </c>
      <c r="P185" s="8">
        <f t="shared" si="357"/>
        <v>417.63760424766002</v>
      </c>
      <c r="Q185" s="8">
        <f t="shared" si="357"/>
        <v>72.856530097192305</v>
      </c>
      <c r="R185" s="8">
        <f t="shared" si="357"/>
        <v>130.726279763463</v>
      </c>
      <c r="W185" s="39">
        <v>177.39573812095</v>
      </c>
      <c r="X185" s="39">
        <v>64.498297597264198</v>
      </c>
      <c r="Y185" s="39">
        <v>50.189741576673903</v>
      </c>
      <c r="Z185" s="39">
        <v>5.0699212706983401</v>
      </c>
      <c r="AA185" s="39">
        <v>379.67054931605497</v>
      </c>
      <c r="AB185" s="39">
        <v>66.2332091792657</v>
      </c>
      <c r="AC185" s="39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spans="4:42" ht="16">
      <c r="D186" s="26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41.348192140563597</v>
      </c>
      <c r="N186" s="8">
        <f t="shared" si="359"/>
        <v>122.39318987966701</v>
      </c>
      <c r="O186" s="8">
        <f t="shared" si="359"/>
        <v>0.65004032927080002</v>
      </c>
      <c r="P186" s="8">
        <f t="shared" si="359"/>
        <v>36.592403984367003</v>
      </c>
      <c r="Q186" s="8">
        <f t="shared" si="359"/>
        <v>18.809680148102402</v>
      </c>
      <c r="R186" s="8">
        <f t="shared" si="359"/>
        <v>2.7426151839967101</v>
      </c>
      <c r="W186" s="39">
        <v>49.583006947444197</v>
      </c>
      <c r="X186" s="39">
        <v>13.156242953815701</v>
      </c>
      <c r="Y186" s="39">
        <v>38.943287688984903</v>
      </c>
      <c r="Z186" s="39">
        <v>0.20683101385889099</v>
      </c>
      <c r="AA186" s="39">
        <v>11.6430376313895</v>
      </c>
      <c r="AB186" s="39">
        <v>5.9848982289416801</v>
      </c>
      <c r="AC186" s="39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spans="4:42" ht="16">
      <c r="D187" s="26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spans="4:42" ht="16">
      <c r="D188" s="26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218.74161306695501</v>
      </c>
      <c r="M188" s="8">
        <f t="shared" si="363"/>
        <v>16.845333608783299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217.47527340712699</v>
      </c>
      <c r="Q188" s="8">
        <f t="shared" si="363"/>
        <v>0</v>
      </c>
      <c r="R188" s="8">
        <f t="shared" si="363"/>
        <v>0.41499100424766</v>
      </c>
      <c r="W188" s="39">
        <v>79.542404751619898</v>
      </c>
      <c r="X188" s="39">
        <v>6.1255758577393804</v>
      </c>
      <c r="Y188" s="10">
        <v>9.5048281749460006</v>
      </c>
      <c r="Z188" s="10">
        <v>0</v>
      </c>
      <c r="AA188" s="39">
        <v>79.081917602591801</v>
      </c>
      <c r="AB188" s="10">
        <v>0</v>
      </c>
      <c r="AC188" s="39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spans="4:42" ht="16">
      <c r="D189" s="26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4.2510304290856604</v>
      </c>
      <c r="R189" s="8">
        <f t="shared" si="365"/>
        <v>2.1525954555987501</v>
      </c>
      <c r="W189" s="10">
        <v>0</v>
      </c>
      <c r="X189" s="39">
        <v>0.27620013301655899</v>
      </c>
      <c r="Y189" s="10">
        <v>0</v>
      </c>
      <c r="Z189" s="10">
        <v>0</v>
      </c>
      <c r="AA189" s="10">
        <v>0</v>
      </c>
      <c r="AB189" s="39">
        <v>1.1593719352051799</v>
      </c>
      <c r="AC189" s="39">
        <v>0.58707148789056895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spans="4:42" ht="16">
      <c r="D190" s="26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5.3609812002256296</v>
      </c>
      <c r="M190" s="8">
        <f t="shared" si="367"/>
        <v>252.697784824097</v>
      </c>
      <c r="N190" s="8">
        <f t="shared" si="367"/>
        <v>16.907936346700499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1079.4668924094301</v>
      </c>
      <c r="R190" s="8">
        <f t="shared" si="367"/>
        <v>201.45524341442001</v>
      </c>
      <c r="W190" s="39">
        <v>4.7274106947444201</v>
      </c>
      <c r="X190" s="39">
        <v>222.83350116306701</v>
      </c>
      <c r="Y190" s="39">
        <v>14.909725687545</v>
      </c>
      <c r="Z190" s="39">
        <v>180.39873448524099</v>
      </c>
      <c r="AA190" s="39">
        <v>151.85765262779</v>
      </c>
      <c r="AB190" s="39">
        <v>951.89353239740797</v>
      </c>
      <c r="AC190" s="39">
        <v>177.64689646544301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spans="4:42" ht="16">
      <c r="D191" s="26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9.4562923362130995</v>
      </c>
      <c r="M191" s="8">
        <f t="shared" si="369"/>
        <v>50.074867710583099</v>
      </c>
      <c r="N191" s="8">
        <f t="shared" si="369"/>
        <v>24.637380345572399</v>
      </c>
      <c r="O191" s="8">
        <f t="shared" si="369"/>
        <v>27.2428120482361</v>
      </c>
      <c r="P191" s="36">
        <v>483.90276807199399</v>
      </c>
      <c r="Q191" s="8">
        <f>AB191/AO191</f>
        <v>41.5714145428366</v>
      </c>
      <c r="R191" s="36">
        <v>15.946611037077</v>
      </c>
      <c r="W191" s="39">
        <v>9.4562923362130995</v>
      </c>
      <c r="X191" s="39">
        <v>50.074867710583099</v>
      </c>
      <c r="Y191" s="39">
        <v>24.637380345572399</v>
      </c>
      <c r="Z191" s="39">
        <v>27.2428120482361</v>
      </c>
      <c r="AA191" s="39">
        <v>611.547600071994</v>
      </c>
      <c r="AB191" s="39">
        <v>41.5714145428366</v>
      </c>
      <c r="AC191" s="39">
        <v>22.950856537077001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spans="4:42" ht="16">
      <c r="D192" s="26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93.053622930165602</v>
      </c>
      <c r="M192" s="8">
        <f t="shared" si="371"/>
        <v>36.749345858725697</v>
      </c>
      <c r="N192" s="8">
        <f t="shared" si="371"/>
        <v>7.5217404740820797</v>
      </c>
      <c r="O192" s="8">
        <f t="shared" si="371"/>
        <v>0.97724530993520498</v>
      </c>
      <c r="P192" s="8">
        <f t="shared" si="371"/>
        <v>54.9723313174946</v>
      </c>
      <c r="Q192" s="8">
        <f t="shared" si="371"/>
        <v>4.3330804625630002</v>
      </c>
      <c r="R192" s="8">
        <f t="shared" si="371"/>
        <v>1.93098004566235</v>
      </c>
      <c r="W192" s="39">
        <v>84.594202663786902</v>
      </c>
      <c r="X192" s="39">
        <v>33.408496235205199</v>
      </c>
      <c r="Y192" s="39">
        <v>6.8379458855291597</v>
      </c>
      <c r="Z192" s="39">
        <v>0.88840482721382297</v>
      </c>
      <c r="AA192" s="39">
        <v>49.9748466522678</v>
      </c>
      <c r="AB192" s="39">
        <v>3.93916405687545</v>
      </c>
      <c r="AC192" s="39">
        <v>1.7554364051475899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spans="4:42" ht="16">
      <c r="D193" s="26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195.80219750539899</v>
      </c>
      <c r="M193" s="8">
        <f t="shared" si="373"/>
        <v>75.3058751215695</v>
      </c>
      <c r="N193" s="8">
        <f t="shared" si="373"/>
        <v>57.126645323974103</v>
      </c>
      <c r="O193" s="8">
        <f t="shared" si="373"/>
        <v>5.5998578970482402</v>
      </c>
      <c r="P193" s="8">
        <f t="shared" si="373"/>
        <v>479.18246684665303</v>
      </c>
      <c r="Q193" s="8">
        <f t="shared" si="373"/>
        <v>72.856530097192305</v>
      </c>
      <c r="R193" s="8">
        <f t="shared" si="373"/>
        <v>133.52363797872599</v>
      </c>
      <c r="W193" s="39">
        <v>178.001997732181</v>
      </c>
      <c r="X193" s="39">
        <v>68.459886474154104</v>
      </c>
      <c r="Y193" s="39">
        <v>51.933313930885497</v>
      </c>
      <c r="Z193" s="39">
        <v>5.0907799064074899</v>
      </c>
      <c r="AA193" s="39">
        <v>435.62042440604802</v>
      </c>
      <c r="AB193" s="39">
        <v>66.2332091792657</v>
      </c>
      <c r="AC193" s="39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spans="4:42" ht="16">
      <c r="D194" s="26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170.40891800884501</v>
      </c>
      <c r="M194" s="8">
        <f t="shared" si="375"/>
        <v>41.9710159497901</v>
      </c>
      <c r="N194" s="8">
        <f t="shared" si="375"/>
        <v>134.25773308649599</v>
      </c>
      <c r="O194" s="8">
        <f t="shared" si="375"/>
        <v>0.71679492519798405</v>
      </c>
      <c r="P194" s="8">
        <f t="shared" si="375"/>
        <v>40.719116490795003</v>
      </c>
      <c r="Q194" s="8">
        <f t="shared" si="375"/>
        <v>19.412665732798501</v>
      </c>
      <c r="R194" s="8">
        <f t="shared" si="375"/>
        <v>4.3579544724879096</v>
      </c>
      <c r="W194" s="39">
        <v>54.221019366450697</v>
      </c>
      <c r="X194" s="39">
        <v>13.3544141658423</v>
      </c>
      <c r="Y194" s="39">
        <v>42.718369618430501</v>
      </c>
      <c r="Z194" s="39">
        <v>0.228071112562995</v>
      </c>
      <c r="AA194" s="39">
        <v>12.9560825197984</v>
      </c>
      <c r="AB194" s="39">
        <v>6.1767572786177096</v>
      </c>
      <c r="AC194" s="39">
        <v>1.3866218776097901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spans="4:42" ht="16">
      <c r="D195" s="26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spans="4:42" ht="16">
      <c r="D196" s="26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212.08480477861801</v>
      </c>
      <c r="M196" s="8">
        <f t="shared" si="379"/>
        <v>19.542738061879</v>
      </c>
      <c r="N196" s="8">
        <f t="shared" si="379"/>
        <v>26.007148967782602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0.51899968467422597</v>
      </c>
      <c r="W196" s="39">
        <v>77.121747192224603</v>
      </c>
      <c r="X196" s="39">
        <v>7.1064502043196498</v>
      </c>
      <c r="Y196" s="39">
        <v>9.4571450791936602</v>
      </c>
      <c r="Z196" s="10">
        <v>0</v>
      </c>
      <c r="AA196" s="39">
        <v>92.850134485241199</v>
      </c>
      <c r="AB196" s="10">
        <v>0</v>
      </c>
      <c r="AC196" s="39">
        <v>0.18872715806335499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spans="4:42" ht="16">
      <c r="D197" s="26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4.2400050395968503</v>
      </c>
      <c r="R197" s="8">
        <f t="shared" si="381"/>
        <v>2.4967710430513601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1.1563650107991399</v>
      </c>
      <c r="AC197" s="39">
        <v>0.68093755719582405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spans="4:42" ht="16">
      <c r="D198" s="26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5.3339755727995302</v>
      </c>
      <c r="M198" s="8">
        <f t="shared" si="383"/>
        <v>252.60571440159501</v>
      </c>
      <c r="N198" s="8">
        <f t="shared" si="383"/>
        <v>16.9180622976554</v>
      </c>
      <c r="O198" s="8">
        <f t="shared" si="383"/>
        <v>204.09919285921001</v>
      </c>
      <c r="P198" s="8">
        <f t="shared" si="383"/>
        <v>171.43249678623599</v>
      </c>
      <c r="Q198" s="8">
        <f t="shared" si="383"/>
        <v>1079.46847505808</v>
      </c>
      <c r="R198" s="8">
        <f t="shared" si="383"/>
        <v>202.08003028500801</v>
      </c>
      <c r="W198" s="39">
        <v>4.7035966414686801</v>
      </c>
      <c r="X198" s="39">
        <v>222.752311790497</v>
      </c>
      <c r="Y198" s="39">
        <v>14.9186549352052</v>
      </c>
      <c r="Z198" s="39">
        <v>179.97837915766701</v>
      </c>
      <c r="AA198" s="39">
        <v>151.17229262059001</v>
      </c>
      <c r="AB198" s="39">
        <v>951.89492800575999</v>
      </c>
      <c r="AC198" s="39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spans="4:42" ht="16">
      <c r="D199" s="26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24.446897508999299</v>
      </c>
      <c r="O199" s="8">
        <f t="shared" si="385"/>
        <v>30.468425352771799</v>
      </c>
      <c r="P199" s="36">
        <v>487.068991974082</v>
      </c>
      <c r="Q199" s="8">
        <f>AB199/AO199</f>
        <v>49.899014074874003</v>
      </c>
      <c r="R199" s="36">
        <v>16.860335398308099</v>
      </c>
      <c r="W199" s="39">
        <v>13.7297768466523</v>
      </c>
      <c r="X199" s="39">
        <v>49.9678907847372</v>
      </c>
      <c r="Y199" s="39">
        <v>24.446897508999299</v>
      </c>
      <c r="Z199" s="39">
        <v>30.468425352771799</v>
      </c>
      <c r="AA199" s="39">
        <v>607.62632397408197</v>
      </c>
      <c r="AB199" s="39">
        <v>49.899014074874003</v>
      </c>
      <c r="AC199" s="39">
        <v>23.475456148308101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spans="4:42" ht="16">
      <c r="D200" s="26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95.366521497480207</v>
      </c>
      <c r="M200" s="8">
        <f t="shared" si="387"/>
        <v>39.957947319712098</v>
      </c>
      <c r="N200" s="8">
        <f t="shared" si="387"/>
        <v>7.8603956051115897</v>
      </c>
      <c r="O200" s="8">
        <f t="shared" si="387"/>
        <v>1.0928333439884801</v>
      </c>
      <c r="P200" s="8">
        <f t="shared" si="387"/>
        <v>59.247648534917197</v>
      </c>
      <c r="Q200" s="8">
        <f t="shared" si="387"/>
        <v>4.8300049755219598</v>
      </c>
      <c r="R200" s="8">
        <f t="shared" si="387"/>
        <v>1.9748817738480899</v>
      </c>
      <c r="W200" s="39">
        <v>86.696837724982004</v>
      </c>
      <c r="X200" s="39">
        <v>36.325406654283697</v>
      </c>
      <c r="Y200" s="39">
        <v>7.1458141864650804</v>
      </c>
      <c r="Z200" s="39">
        <v>0.99348485817134602</v>
      </c>
      <c r="AA200" s="39">
        <v>53.861498668106499</v>
      </c>
      <c r="AB200" s="39">
        <v>4.39091361411087</v>
      </c>
      <c r="AC200" s="39">
        <v>1.7953470671346301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spans="4:42" ht="16">
      <c r="D201" s="26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196.41928471562301</v>
      </c>
      <c r="M201" s="8">
        <f t="shared" si="389"/>
        <v>79.663622886148303</v>
      </c>
      <c r="N201" s="8">
        <f t="shared" si="389"/>
        <v>59.012996123110199</v>
      </c>
      <c r="O201" s="8">
        <f t="shared" si="389"/>
        <v>5.5878716864650801</v>
      </c>
      <c r="P201" s="8">
        <f t="shared" si="389"/>
        <v>539.615647984161</v>
      </c>
      <c r="Q201" s="8">
        <f t="shared" si="389"/>
        <v>72.856530097192305</v>
      </c>
      <c r="R201" s="8">
        <f t="shared" si="389"/>
        <v>134.494530935169</v>
      </c>
      <c r="W201" s="39">
        <v>178.562986105112</v>
      </c>
      <c r="X201" s="39">
        <v>72.421475351043895</v>
      </c>
      <c r="Y201" s="39">
        <v>53.6481782937365</v>
      </c>
      <c r="Z201" s="39">
        <v>5.0798833513318904</v>
      </c>
      <c r="AA201" s="39">
        <v>490.55967998560101</v>
      </c>
      <c r="AB201" s="39">
        <v>66.2332091792657</v>
      </c>
      <c r="AC201" s="39">
        <v>122.26775539560801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spans="4:42" ht="16">
      <c r="D202" s="26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42.904643715809897</v>
      </c>
      <c r="N202" s="8">
        <f t="shared" si="391"/>
        <v>146.30120555384099</v>
      </c>
      <c r="O202" s="8">
        <f t="shared" si="391"/>
        <v>0.71495712715211401</v>
      </c>
      <c r="P202" s="8">
        <f t="shared" si="391"/>
        <v>43.770823196544399</v>
      </c>
      <c r="Q202" s="8">
        <f t="shared" si="391"/>
        <v>19.593001914018298</v>
      </c>
      <c r="R202" s="8">
        <f t="shared" si="391"/>
        <v>4.7017312308958203</v>
      </c>
      <c r="W202" s="39">
        <v>58.8573679265659</v>
      </c>
      <c r="X202" s="39">
        <v>13.6514775459395</v>
      </c>
      <c r="Y202" s="39">
        <v>46.550383585313199</v>
      </c>
      <c r="Z202" s="39">
        <v>0.22748635863930899</v>
      </c>
      <c r="AA202" s="39">
        <v>13.927080107991401</v>
      </c>
      <c r="AB202" s="39">
        <v>6.2341369726421902</v>
      </c>
      <c r="AC202" s="39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spans="4:42" ht="16">
      <c r="D203" s="26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spans="4:42" ht="16">
      <c r="D204" s="26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25.381669587905002</v>
      </c>
      <c r="N204" s="8">
        <f t="shared" si="395"/>
        <v>25.113453344132498</v>
      </c>
      <c r="O204" s="8">
        <f t="shared" si="395"/>
        <v>0</v>
      </c>
      <c r="P204" s="8">
        <f t="shared" si="395"/>
        <v>271.47695737941001</v>
      </c>
      <c r="Q204" s="8">
        <f t="shared" si="395"/>
        <v>0</v>
      </c>
      <c r="R204" s="8">
        <f t="shared" si="395"/>
        <v>0.38628284342152702</v>
      </c>
      <c r="W204" s="39">
        <v>75.856093880489595</v>
      </c>
      <c r="X204" s="39">
        <v>9.2296980319654391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0.14046648851691901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spans="4:42" ht="16">
      <c r="D205" s="26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4.2400050395968503</v>
      </c>
      <c r="R205" s="8">
        <f t="shared" si="397"/>
        <v>3.0043818066954601E-2</v>
      </c>
      <c r="W205" s="10">
        <v>0</v>
      </c>
      <c r="X205" s="39">
        <v>0.31877782084233303</v>
      </c>
      <c r="Y205" s="10">
        <v>0</v>
      </c>
      <c r="Z205" s="10">
        <v>0</v>
      </c>
      <c r="AA205" s="10">
        <v>0</v>
      </c>
      <c r="AB205" s="39">
        <v>1.1563650107991399</v>
      </c>
      <c r="AC205" s="39">
        <v>8.1937685637149E-3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spans="4:42" ht="16">
      <c r="D206" s="26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5.3060316882278302</v>
      </c>
      <c r="M206" s="8">
        <f t="shared" si="399"/>
        <v>252.95585189070201</v>
      </c>
      <c r="N206" s="8">
        <f t="shared" si="399"/>
        <v>16.913105166143399</v>
      </c>
      <c r="O206" s="8">
        <f t="shared" si="399"/>
        <v>203.61744955207701</v>
      </c>
      <c r="P206" s="8">
        <f t="shared" si="399"/>
        <v>169.82719985452701</v>
      </c>
      <c r="Q206" s="8">
        <f t="shared" si="399"/>
        <v>1076.7114431505299</v>
      </c>
      <c r="R206" s="8">
        <f t="shared" si="399"/>
        <v>202.150705614846</v>
      </c>
      <c r="W206" s="39">
        <v>4.6789552159827199</v>
      </c>
      <c r="X206" s="39">
        <v>223.061069394528</v>
      </c>
      <c r="Y206" s="39">
        <v>14.9142836465083</v>
      </c>
      <c r="Z206" s="39">
        <v>179.55356915046801</v>
      </c>
      <c r="AA206" s="39">
        <v>149.75671259899201</v>
      </c>
      <c r="AB206" s="39">
        <v>949.46372714182905</v>
      </c>
      <c r="AC206" s="39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spans="4:42" ht="16">
      <c r="D207" s="26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50.100450035997099</v>
      </c>
      <c r="N207" s="8">
        <f t="shared" si="401"/>
        <v>24.167531450683899</v>
      </c>
      <c r="O207" s="8">
        <f t="shared" si="401"/>
        <v>33.451810025198</v>
      </c>
      <c r="P207" s="36">
        <v>485.89211292440598</v>
      </c>
      <c r="Q207" s="8">
        <f>AB207/AO207</f>
        <v>57.076023470122401</v>
      </c>
      <c r="R207" s="36">
        <v>32.215718856011499</v>
      </c>
      <c r="W207" s="39">
        <v>17.9524472642189</v>
      </c>
      <c r="X207" s="39">
        <v>50.100450035997099</v>
      </c>
      <c r="Y207" s="39">
        <v>24.167531450683899</v>
      </c>
      <c r="Z207" s="39">
        <v>33.451810025198</v>
      </c>
      <c r="AA207" s="39">
        <v>599.36194492440598</v>
      </c>
      <c r="AB207" s="39">
        <v>57.076023470122401</v>
      </c>
      <c r="AC207" s="39">
        <v>38.441714856011501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spans="4:42" ht="16">
      <c r="D208" s="26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97.342585730741604</v>
      </c>
      <c r="M208" s="8">
        <f t="shared" si="403"/>
        <v>43.166548792498197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63.302352991360699</v>
      </c>
      <c r="Q208" s="8">
        <f t="shared" si="403"/>
        <v>5.3269294884809204</v>
      </c>
      <c r="R208" s="8">
        <f t="shared" si="403"/>
        <v>2.0090775566054702</v>
      </c>
      <c r="W208" s="39">
        <v>88.493259755219597</v>
      </c>
      <c r="X208" s="39">
        <v>39.242317084089301</v>
      </c>
      <c r="Y208" s="39">
        <v>7.4517374226061897</v>
      </c>
      <c r="Z208" s="39">
        <v>1.0985648884089301</v>
      </c>
      <c r="AA208" s="39">
        <v>57.547593628509702</v>
      </c>
      <c r="AB208" s="39">
        <v>4.84266317134629</v>
      </c>
      <c r="AC208" s="39">
        <v>1.8264341423686099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spans="4:42" ht="16">
      <c r="D209" s="26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196.98950289776801</v>
      </c>
      <c r="M209" s="8">
        <f t="shared" si="405"/>
        <v>84.021370611130294</v>
      </c>
      <c r="N209" s="8">
        <f t="shared" si="405"/>
        <v>60.893508171346298</v>
      </c>
      <c r="O209" s="8">
        <f t="shared" si="405"/>
        <v>5.5790206857451397</v>
      </c>
      <c r="P209" s="8">
        <f t="shared" si="405"/>
        <v>598.37077753779704</v>
      </c>
      <c r="Q209" s="8">
        <f t="shared" si="405"/>
        <v>72.856530097192305</v>
      </c>
      <c r="R209" s="8">
        <f t="shared" si="405"/>
        <v>135.01016020766801</v>
      </c>
      <c r="W209" s="39">
        <v>179.081366270698</v>
      </c>
      <c r="X209" s="39">
        <v>76.383064191936597</v>
      </c>
      <c r="Y209" s="39">
        <v>55.357734701223897</v>
      </c>
      <c r="Z209" s="39">
        <v>5.0718369870410402</v>
      </c>
      <c r="AA209" s="39">
        <v>543.97343412527005</v>
      </c>
      <c r="AB209" s="39">
        <v>66.2332091792657</v>
      </c>
      <c r="AC209" s="39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spans="4:42" ht="16">
      <c r="D210" s="26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46.001376127697299</v>
      </c>
      <c r="N210" s="8">
        <f t="shared" si="407"/>
        <v>158.08592222565099</v>
      </c>
      <c r="O210" s="8">
        <f t="shared" si="407"/>
        <v>0.69004362198909697</v>
      </c>
      <c r="P210" s="8">
        <f t="shared" si="407"/>
        <v>44.756625954952099</v>
      </c>
      <c r="Q210" s="8">
        <f t="shared" si="407"/>
        <v>18.896746669752101</v>
      </c>
      <c r="R210" s="8">
        <f t="shared" si="407"/>
        <v>3.7358280061627198</v>
      </c>
      <c r="W210" s="39">
        <v>63.486993592512597</v>
      </c>
      <c r="X210" s="39">
        <v>14.6368014951764</v>
      </c>
      <c r="Y210" s="39">
        <v>50.300066162706997</v>
      </c>
      <c r="Z210" s="39">
        <v>0.219559334269258</v>
      </c>
      <c r="AA210" s="39">
        <v>14.240744622030199</v>
      </c>
      <c r="AB210" s="39">
        <v>6.0126012131029496</v>
      </c>
      <c r="AC210" s="39">
        <v>1.1886725474154101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spans="4:42" ht="16">
      <c r="D211" s="26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spans="4:42" ht="16">
      <c r="D212" s="26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26.659692877240801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296.99398088553102</v>
      </c>
      <c r="Q212" s="8">
        <f t="shared" si="414"/>
        <v>0</v>
      </c>
      <c r="R212" s="8">
        <f t="shared" si="414"/>
        <v>0.38670743144348402</v>
      </c>
      <c r="W212" s="39">
        <v>73.199757487401001</v>
      </c>
      <c r="X212" s="39">
        <v>9.6944337735421193</v>
      </c>
      <c r="Y212" s="39">
        <v>8.7709102951763906</v>
      </c>
      <c r="Z212" s="10">
        <v>0</v>
      </c>
      <c r="AA212" s="39">
        <v>107.99781123110201</v>
      </c>
      <c r="AB212" s="10">
        <v>0</v>
      </c>
      <c r="AC212" s="39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spans="4:42" ht="16">
      <c r="D213" s="26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1.1923490276445901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6.7662869023278102E-2</v>
      </c>
      <c r="W213" s="10">
        <v>0</v>
      </c>
      <c r="X213" s="39">
        <v>0.32518609844852397</v>
      </c>
      <c r="Y213" s="10">
        <v>0</v>
      </c>
      <c r="Z213" s="10">
        <v>0</v>
      </c>
      <c r="AA213" s="10">
        <v>0</v>
      </c>
      <c r="AB213" s="39">
        <v>1.1558364812815001</v>
      </c>
      <c r="AC213" s="39">
        <v>1.8453509733621299E-2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spans="4:42" ht="16">
      <c r="D214" s="26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5.2423272717151699</v>
      </c>
      <c r="M214" s="8">
        <f t="shared" si="418"/>
        <v>251.804099532668</v>
      </c>
      <c r="N214" s="8">
        <f t="shared" si="418"/>
        <v>16.688624302880498</v>
      </c>
      <c r="O214" s="8">
        <f t="shared" si="418"/>
        <v>203.28783649885401</v>
      </c>
      <c r="P214" s="8">
        <f t="shared" si="418"/>
        <v>168.444602814456</v>
      </c>
      <c r="Q214" s="8">
        <f t="shared" si="418"/>
        <v>1075.2802332019601</v>
      </c>
      <c r="R214" s="8">
        <f t="shared" si="418"/>
        <v>202.743670705098</v>
      </c>
      <c r="W214" s="39">
        <v>4.6227795032397401</v>
      </c>
      <c r="X214" s="39">
        <v>222.04543322426201</v>
      </c>
      <c r="Y214" s="39">
        <v>14.7163323398128</v>
      </c>
      <c r="Z214" s="39">
        <v>179.262910367171</v>
      </c>
      <c r="AA214" s="39">
        <v>148.53751339092901</v>
      </c>
      <c r="AB214" s="39">
        <v>948.20166018718498</v>
      </c>
      <c r="AC214" s="39">
        <v>178.78305507631401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spans="4:42" ht="16">
      <c r="D215" s="26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23.671588556515498</v>
      </c>
      <c r="O215" s="8">
        <f t="shared" si="420"/>
        <v>36.395849280057597</v>
      </c>
      <c r="P215" s="36">
        <v>487.17344301799898</v>
      </c>
      <c r="Q215" s="8">
        <f>AB215/AO215</f>
        <v>64.302603671706294</v>
      </c>
      <c r="R215" s="36">
        <v>33.167690074694001</v>
      </c>
      <c r="W215" s="39">
        <v>21.8002052663787</v>
      </c>
      <c r="X215" s="39">
        <v>49.1338259179266</v>
      </c>
      <c r="Y215" s="39">
        <v>23.671588556515498</v>
      </c>
      <c r="Z215" s="39">
        <v>36.395849280057597</v>
      </c>
      <c r="AA215" s="39">
        <v>593.55577501799905</v>
      </c>
      <c r="AB215" s="39">
        <v>64.302603671706294</v>
      </c>
      <c r="AC215" s="39">
        <v>39.004561324694002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spans="4:42" ht="16">
      <c r="D216" s="26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98.750405921526294</v>
      </c>
      <c r="M216" s="8">
        <f t="shared" si="422"/>
        <v>46.4882702583621</v>
      </c>
      <c r="N216" s="8">
        <f t="shared" si="422"/>
        <v>8.5288791115910705</v>
      </c>
      <c r="O216" s="8">
        <f t="shared" si="422"/>
        <v>1.3240094109071301</v>
      </c>
      <c r="P216" s="8">
        <f t="shared" si="422"/>
        <v>67.334638434125296</v>
      </c>
      <c r="Q216" s="8">
        <f t="shared" si="422"/>
        <v>5.8238540014398801</v>
      </c>
      <c r="R216" s="8">
        <f t="shared" si="422"/>
        <v>2.16336714091072</v>
      </c>
      <c r="W216" s="39">
        <v>89.7730962922966</v>
      </c>
      <c r="X216" s="39">
        <v>42.262063871238297</v>
      </c>
      <c r="Y216" s="39">
        <v>7.75352646508279</v>
      </c>
      <c r="Z216" s="39">
        <v>1.20364491900648</v>
      </c>
      <c r="AA216" s="39">
        <v>61.213307667386601</v>
      </c>
      <c r="AB216" s="39">
        <v>5.29441272858171</v>
      </c>
      <c r="AC216" s="39">
        <v>1.9666974008279301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spans="4:42" ht="16">
      <c r="D217" s="26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198.05543802015799</v>
      </c>
      <c r="M217" s="8">
        <f t="shared" si="424"/>
        <v>88.429876078052501</v>
      </c>
      <c r="N217" s="8">
        <f t="shared" si="424"/>
        <v>62.746685971922297</v>
      </c>
      <c r="O217" s="8">
        <f t="shared" si="424"/>
        <v>5.5665065583153304</v>
      </c>
      <c r="P217" s="8">
        <f t="shared" si="424"/>
        <v>655.336995068394</v>
      </c>
      <c r="Q217" s="8">
        <f t="shared" si="424"/>
        <v>72.856530097192305</v>
      </c>
      <c r="R217" s="8">
        <f t="shared" si="424"/>
        <v>136.08283730846</v>
      </c>
      <c r="W217" s="39">
        <v>180.050398200144</v>
      </c>
      <c r="X217" s="39">
        <v>80.390796434593199</v>
      </c>
      <c r="Y217" s="39">
        <v>57.042441792656597</v>
      </c>
      <c r="Z217" s="39">
        <v>5.06046050755939</v>
      </c>
      <c r="AA217" s="39">
        <v>595.76090460763101</v>
      </c>
      <c r="AB217" s="39">
        <v>66.2332091792657</v>
      </c>
      <c r="AC217" s="39">
        <v>123.71167028041801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spans="4:42" ht="16">
      <c r="D218" s="26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169.95153601768999</v>
      </c>
      <c r="O218" s="8">
        <f t="shared" si="426"/>
        <v>0.64054665488018203</v>
      </c>
      <c r="P218" s="8">
        <f t="shared" si="426"/>
        <v>46.345366578216499</v>
      </c>
      <c r="Q218" s="8">
        <f t="shared" si="426"/>
        <v>18.7965432767664</v>
      </c>
      <c r="R218" s="8">
        <f t="shared" si="426"/>
        <v>3.90367554592205</v>
      </c>
      <c r="W218" s="39">
        <v>68.062281245500401</v>
      </c>
      <c r="X218" s="39">
        <v>14.6974385206695</v>
      </c>
      <c r="Y218" s="39">
        <v>54.075488732901398</v>
      </c>
      <c r="Z218" s="39">
        <v>0.203810299280058</v>
      </c>
      <c r="AA218" s="39">
        <v>14.746253002159801</v>
      </c>
      <c r="AB218" s="39">
        <v>5.9807183153347703</v>
      </c>
      <c r="AC218" s="39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spans="4:42" ht="16">
      <c r="D219" s="26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spans="4:42" ht="16">
      <c r="D220" s="26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29.457704464488899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335.17910123290198</v>
      </c>
      <c r="Q220" s="8">
        <f t="shared" si="430"/>
        <v>0</v>
      </c>
      <c r="R220" s="8">
        <f t="shared" si="430"/>
        <v>0.74935810620950405</v>
      </c>
      <c r="W220" s="39">
        <v>73.702301187904993</v>
      </c>
      <c r="X220" s="39">
        <v>10.7118925325414</v>
      </c>
      <c r="Y220" s="39">
        <v>8.8884341108711293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spans="4:42" ht="16">
      <c r="D221" s="26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1.2645666872450201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4.2398348656107396</v>
      </c>
      <c r="R221" s="8">
        <f t="shared" si="432"/>
        <v>0.214211801055916</v>
      </c>
      <c r="W221" s="10">
        <v>0</v>
      </c>
      <c r="X221" s="39">
        <v>0.34488182379409599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5.8421400287977002E-2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spans="4:42" ht="16">
      <c r="D222" s="26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5.3018476420030698</v>
      </c>
      <c r="M222" s="8">
        <f t="shared" si="434"/>
        <v>254.016952935473</v>
      </c>
      <c r="N222" s="8">
        <f t="shared" si="434"/>
        <v>16.705244505800302</v>
      </c>
      <c r="O222" s="8">
        <f t="shared" si="434"/>
        <v>203.44435400013299</v>
      </c>
      <c r="P222" s="8">
        <f t="shared" si="434"/>
        <v>168.12120087135301</v>
      </c>
      <c r="Q222" s="8">
        <f t="shared" si="434"/>
        <v>1075.7112390060299</v>
      </c>
      <c r="R222" s="8">
        <f t="shared" si="434"/>
        <v>203.238627566595</v>
      </c>
      <c r="W222" s="39">
        <v>4.6752656479481596</v>
      </c>
      <c r="X222" s="39">
        <v>223.99676758855301</v>
      </c>
      <c r="Y222" s="39">
        <v>14.730988336933001</v>
      </c>
      <c r="Z222" s="39">
        <v>179.40093034557199</v>
      </c>
      <c r="AA222" s="39">
        <v>148.252331677466</v>
      </c>
      <c r="AB222" s="39">
        <v>948.58172894168501</v>
      </c>
      <c r="AC222" s="39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spans="4:42" ht="16">
      <c r="D223" s="26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26.024123930885501</v>
      </c>
      <c r="M223" s="8">
        <f t="shared" si="436"/>
        <v>49.088393052555801</v>
      </c>
      <c r="N223" s="8">
        <f t="shared" si="436"/>
        <v>23.837159406047501</v>
      </c>
      <c r="O223" s="8">
        <f t="shared" si="436"/>
        <v>38.409071094312502</v>
      </c>
      <c r="P223" s="36">
        <v>494.76528931029497</v>
      </c>
      <c r="Q223" s="8">
        <f>AB223/AO223</f>
        <v>65.204412347012195</v>
      </c>
      <c r="R223" s="36">
        <v>35.383165811015097</v>
      </c>
      <c r="W223" s="39">
        <v>26.024123930885501</v>
      </c>
      <c r="X223" s="39">
        <v>49.088393052555801</v>
      </c>
      <c r="Y223" s="39">
        <v>23.837159406047501</v>
      </c>
      <c r="Z223" s="39">
        <v>38.409071094312502</v>
      </c>
      <c r="AA223" s="39">
        <v>594.06012131029502</v>
      </c>
      <c r="AB223" s="39">
        <v>65.204412347012195</v>
      </c>
      <c r="AC223" s="39">
        <v>40.830912311015098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spans="4:42" ht="16">
      <c r="D224" s="26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98.645352991360696</v>
      </c>
      <c r="M224" s="8">
        <f t="shared" si="438"/>
        <v>47.843386448063399</v>
      </c>
      <c r="N224" s="8">
        <f t="shared" si="438"/>
        <v>8.6415349463642901</v>
      </c>
      <c r="O224" s="8">
        <f t="shared" si="438"/>
        <v>1.32991519290857</v>
      </c>
      <c r="P224" s="8">
        <f t="shared" si="438"/>
        <v>68.101300896328297</v>
      </c>
      <c r="Q224" s="8">
        <f t="shared" si="438"/>
        <v>5.9392274895608397</v>
      </c>
      <c r="R224" s="8">
        <f t="shared" si="438"/>
        <v>2.53958562867171</v>
      </c>
      <c r="W224" s="39">
        <v>89.677593628509698</v>
      </c>
      <c r="X224" s="39">
        <v>43.4939876800576</v>
      </c>
      <c r="Y224" s="39">
        <v>7.8559408603311702</v>
      </c>
      <c r="Z224" s="39">
        <v>1.20901381173506</v>
      </c>
      <c r="AA224" s="39">
        <v>61.910273542116599</v>
      </c>
      <c r="AB224" s="39">
        <v>5.3992977177825798</v>
      </c>
      <c r="AC224" s="39">
        <v>2.3087142078833698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spans="4:42" ht="16">
      <c r="D225" s="26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92.296210008938104</v>
      </c>
      <c r="N225" s="8">
        <f t="shared" si="440"/>
        <v>62.794154060475201</v>
      </c>
      <c r="O225" s="8">
        <f t="shared" si="440"/>
        <v>5.57376141468683</v>
      </c>
      <c r="P225" s="8">
        <f t="shared" si="440"/>
        <v>699.78658027357903</v>
      </c>
      <c r="Q225" s="8">
        <f t="shared" si="440"/>
        <v>72.856530097192305</v>
      </c>
      <c r="R225" s="8">
        <f t="shared" si="440"/>
        <v>136.81215575266401</v>
      </c>
      <c r="W225" s="39">
        <v>180.59416637869001</v>
      </c>
      <c r="X225" s="39">
        <v>83.905645462671004</v>
      </c>
      <c r="Y225" s="39">
        <v>57.085594600432003</v>
      </c>
      <c r="Z225" s="39">
        <v>5.0670558315334802</v>
      </c>
      <c r="AA225" s="39">
        <v>636.16961843052604</v>
      </c>
      <c r="AB225" s="39">
        <v>66.2332091792657</v>
      </c>
      <c r="AC225" s="39">
        <v>124.37468704787599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spans="4:42" ht="16">
      <c r="D226" s="26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230.69782525969401</v>
      </c>
      <c r="M226" s="8">
        <f t="shared" si="442"/>
        <v>47.674728729692397</v>
      </c>
      <c r="N226" s="8">
        <f t="shared" si="442"/>
        <v>182.87012257533701</v>
      </c>
      <c r="O226" s="8">
        <f t="shared" si="442"/>
        <v>0.69792683404299105</v>
      </c>
      <c r="P226" s="8">
        <f t="shared" si="442"/>
        <v>48.9353362295588</v>
      </c>
      <c r="Q226" s="8">
        <f t="shared" si="442"/>
        <v>19.260926734546999</v>
      </c>
      <c r="R226" s="8">
        <f t="shared" si="442"/>
        <v>4.3282786454489397</v>
      </c>
      <c r="W226" s="39">
        <v>73.403853491720696</v>
      </c>
      <c r="X226" s="39">
        <v>15.1692318685385</v>
      </c>
      <c r="Y226" s="39">
        <v>58.1859480921526</v>
      </c>
      <c r="Z226" s="39">
        <v>0.22206762901367899</v>
      </c>
      <c r="AA226" s="39">
        <v>15.570334254859601</v>
      </c>
      <c r="AB226" s="39">
        <v>6.1284766882649402</v>
      </c>
      <c r="AC226" s="39">
        <v>1.3771795690064801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spans="4:42" ht="16">
      <c r="D227" s="26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spans="4:42" ht="16">
      <c r="D228" s="26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207.79255845032401</v>
      </c>
      <c r="M228" s="8">
        <f t="shared" si="446"/>
        <v>34.841893570554397</v>
      </c>
      <c r="N228" s="8">
        <f t="shared" si="446"/>
        <v>26.045336637868999</v>
      </c>
      <c r="O228" s="8">
        <f t="shared" si="446"/>
        <v>0</v>
      </c>
      <c r="P228" s="8">
        <f t="shared" si="446"/>
        <v>371.50150502159698</v>
      </c>
      <c r="Q228" s="8">
        <f t="shared" si="446"/>
        <v>0</v>
      </c>
      <c r="R228" s="8">
        <f t="shared" si="446"/>
        <v>0.84475200854031596</v>
      </c>
      <c r="W228" s="39">
        <v>75.560930345572402</v>
      </c>
      <c r="X228" s="39">
        <v>12.669779480201599</v>
      </c>
      <c r="Y228" s="39">
        <v>9.4710315046796296</v>
      </c>
      <c r="Z228" s="10">
        <v>0</v>
      </c>
      <c r="AA228" s="39">
        <v>135.09145637149001</v>
      </c>
      <c r="AB228" s="10">
        <v>0</v>
      </c>
      <c r="AC228" s="39">
        <v>0.30718254856011501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spans="4:42" ht="16">
      <c r="D229" s="26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4.2767700383969398</v>
      </c>
      <c r="R229" s="8">
        <f t="shared" si="448"/>
        <v>0.50080112337652805</v>
      </c>
      <c r="W229" s="10">
        <v>0</v>
      </c>
      <c r="X229" s="39">
        <v>0.36450379964002899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0.13658212455723501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spans="4:42" ht="16">
      <c r="D230" s="26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5.3591298564568497</v>
      </c>
      <c r="M230" s="8">
        <f t="shared" si="450"/>
        <v>256.89026594646401</v>
      </c>
      <c r="N230" s="8">
        <f t="shared" si="450"/>
        <v>16.7129873030364</v>
      </c>
      <c r="O230" s="8">
        <f t="shared" si="450"/>
        <v>203.65593008023299</v>
      </c>
      <c r="P230" s="8">
        <f t="shared" si="450"/>
        <v>167.70074362257299</v>
      </c>
      <c r="Q230" s="8">
        <f t="shared" si="450"/>
        <v>1075.9041315045299</v>
      </c>
      <c r="R230" s="8">
        <f t="shared" si="450"/>
        <v>203.64383031495601</v>
      </c>
      <c r="W230" s="39">
        <v>4.7257781461483104</v>
      </c>
      <c r="X230" s="10">
        <v>226.53050724369999</v>
      </c>
      <c r="Y230" s="39">
        <v>14.7378160763139</v>
      </c>
      <c r="Z230" s="39">
        <v>179.58750197984199</v>
      </c>
      <c r="AA230" s="39">
        <v>147.881564830814</v>
      </c>
      <c r="AB230" s="39">
        <v>948.75182505399596</v>
      </c>
      <c r="AC230" s="39">
        <v>179.57683218682499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spans="4:42" ht="16">
      <c r="D231" s="26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30.754172764578801</v>
      </c>
      <c r="M231" s="8">
        <f t="shared" si="452"/>
        <v>49.892939560835103</v>
      </c>
      <c r="N231" s="8">
        <f t="shared" si="452"/>
        <v>24.1296509179266</v>
      </c>
      <c r="O231" s="8">
        <f t="shared" si="452"/>
        <v>40.717251907847398</v>
      </c>
      <c r="P231" s="36">
        <v>501.61311184449198</v>
      </c>
      <c r="Q231" s="8">
        <f>AB231/AO231</f>
        <v>65.944175485961097</v>
      </c>
      <c r="R231" s="36">
        <v>37.587112083693299</v>
      </c>
      <c r="W231" s="39">
        <v>30.754172764578801</v>
      </c>
      <c r="X231" s="39">
        <v>49.892939560835103</v>
      </c>
      <c r="Y231" s="39">
        <v>24.1296509179266</v>
      </c>
      <c r="Z231" s="39">
        <v>40.717251907847398</v>
      </c>
      <c r="AA231" s="39">
        <v>593.82044384449205</v>
      </c>
      <c r="AB231" s="39">
        <v>65.944175485961097</v>
      </c>
      <c r="AC231" s="39">
        <v>42.645733833693299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spans="4:42" ht="16">
      <c r="D232" s="26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99.338027347012201</v>
      </c>
      <c r="M232" s="8">
        <f t="shared" si="454"/>
        <v>49.197370241537101</v>
      </c>
      <c r="N232" s="8">
        <f t="shared" si="454"/>
        <v>8.7518678290136798</v>
      </c>
      <c r="O232" s="8">
        <f t="shared" si="454"/>
        <v>1.3358209749100001</v>
      </c>
      <c r="P232" s="8">
        <f t="shared" si="454"/>
        <v>68.950848279337606</v>
      </c>
      <c r="Q232" s="8">
        <f t="shared" si="454"/>
        <v>6.0546009776817797</v>
      </c>
      <c r="R232" s="8">
        <f t="shared" si="454"/>
        <v>2.9128286136609098</v>
      </c>
      <c r="W232" s="39">
        <v>90.307297588192895</v>
      </c>
      <c r="X232" s="39">
        <v>44.724882037760999</v>
      </c>
      <c r="Y232" s="39">
        <v>7.9562434809215299</v>
      </c>
      <c r="Z232" s="39">
        <v>1.2143827044636399</v>
      </c>
      <c r="AA232" s="39">
        <v>62.682589344852403</v>
      </c>
      <c r="AB232" s="39">
        <v>5.5041827069834399</v>
      </c>
      <c r="AC232" s="39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spans="4:42" ht="16">
      <c r="D233" s="26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198.93668603311701</v>
      </c>
      <c r="M233" s="8">
        <f t="shared" si="456"/>
        <v>96.163715728880504</v>
      </c>
      <c r="N233" s="8">
        <f t="shared" si="456"/>
        <v>62.843936148308202</v>
      </c>
      <c r="O233" s="8">
        <f t="shared" si="456"/>
        <v>5.58279210187185</v>
      </c>
      <c r="P233" s="8">
        <f t="shared" si="456"/>
        <v>743.15877764578795</v>
      </c>
      <c r="Q233" s="8">
        <f t="shared" si="456"/>
        <v>72.856530097192305</v>
      </c>
      <c r="R233" s="8">
        <f t="shared" si="456"/>
        <v>137.480262273542</v>
      </c>
      <c r="W233" s="39">
        <v>180.851532757379</v>
      </c>
      <c r="X233" s="39">
        <v>87.421559753527703</v>
      </c>
      <c r="Y233" s="39">
        <v>57.1308510439165</v>
      </c>
      <c r="Z233" s="39">
        <v>5.0752655471562296</v>
      </c>
      <c r="AA233" s="39">
        <v>675.59888876889795</v>
      </c>
      <c r="AB233" s="39">
        <v>66.2332091792657</v>
      </c>
      <c r="AC233" s="39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spans="4:42" ht="16">
      <c r="D234" s="26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51.086680826823098</v>
      </c>
      <c r="N234" s="8">
        <f t="shared" si="458"/>
        <v>195.834132582536</v>
      </c>
      <c r="O234" s="8">
        <f t="shared" si="458"/>
        <v>0.75657255194898798</v>
      </c>
      <c r="P234" s="8">
        <f t="shared" si="458"/>
        <v>51.434078580685103</v>
      </c>
      <c r="Q234" s="8">
        <f t="shared" si="458"/>
        <v>19.427710843361101</v>
      </c>
      <c r="R234" s="8">
        <f t="shared" si="458"/>
        <v>4.6770852687442099</v>
      </c>
      <c r="W234" s="39">
        <v>78.860638696904203</v>
      </c>
      <c r="X234" s="39">
        <v>16.254852990352799</v>
      </c>
      <c r="Y234" s="39">
        <v>62.310860367170598</v>
      </c>
      <c r="Z234" s="39">
        <v>0.24072763016558699</v>
      </c>
      <c r="AA234" s="39">
        <v>16.3653886393089</v>
      </c>
      <c r="AB234" s="39">
        <v>6.1815443592512596</v>
      </c>
      <c r="AC234" s="39">
        <v>1.4881634946004301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spans="4:42" ht="16">
      <c r="D235" s="26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spans="4:42" ht="16">
      <c r="D236" s="26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42.387642240946697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409.11561133009297</v>
      </c>
      <c r="Q236" s="8">
        <f t="shared" si="462"/>
        <v>0</v>
      </c>
      <c r="R236" s="8">
        <f t="shared" si="462"/>
        <v>1.1122190952933799</v>
      </c>
      <c r="W236" s="39">
        <v>77.913266918646499</v>
      </c>
      <c r="X236" s="39">
        <v>15.413688087617</v>
      </c>
      <c r="Y236" s="39">
        <v>10.008140784737201</v>
      </c>
      <c r="Z236" s="10">
        <v>0</v>
      </c>
      <c r="AA236" s="39">
        <v>148.76931321094301</v>
      </c>
      <c r="AB236" s="10">
        <v>0</v>
      </c>
      <c r="AC236" s="39">
        <v>0.40444330737940998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spans="4:42" ht="16">
      <c r="D237" s="26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1.4016212611591099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4.2788196747060203</v>
      </c>
      <c r="R237" s="8">
        <f t="shared" si="464"/>
        <v>0.98299040284377204</v>
      </c>
      <c r="W237" s="10">
        <v>0</v>
      </c>
      <c r="X237" s="39">
        <v>0.38226034395248398</v>
      </c>
      <c r="Y237" s="10">
        <v>0</v>
      </c>
      <c r="Z237" s="10">
        <v>0</v>
      </c>
      <c r="AA237" s="10">
        <v>0</v>
      </c>
      <c r="AB237" s="39">
        <v>1.1669508203743699</v>
      </c>
      <c r="AC237" s="39">
        <v>0.26808829168466503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spans="4:42" ht="16">
      <c r="D238" s="26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5.4090179054129299</v>
      </c>
      <c r="M238" s="8">
        <f t="shared" si="466"/>
        <v>259.62471654680002</v>
      </c>
      <c r="N238" s="8">
        <f t="shared" si="466"/>
        <v>16.721558755835702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1076.2721003762999</v>
      </c>
      <c r="R238" s="8">
        <f t="shared" si="466"/>
        <v>203.65740010405801</v>
      </c>
      <c r="W238" s="39">
        <v>4.7697703347732201</v>
      </c>
      <c r="X238" s="39">
        <v>228.94179550036</v>
      </c>
      <c r="Y238" s="39">
        <v>14.7453745392369</v>
      </c>
      <c r="Z238" s="39">
        <v>179.76554013678901</v>
      </c>
      <c r="AA238" s="39">
        <v>147.314622426206</v>
      </c>
      <c r="AB238" s="39">
        <v>949.07630669546404</v>
      </c>
      <c r="AC238" s="39">
        <v>179.58879827357799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spans="4:42" ht="16">
      <c r="D239" s="26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35.855818174946002</v>
      </c>
      <c r="M239" s="8">
        <f t="shared" si="468"/>
        <v>51.173305687545003</v>
      </c>
      <c r="N239" s="8">
        <f t="shared" si="468"/>
        <v>24.438663966882601</v>
      </c>
      <c r="O239" s="8">
        <f t="shared" si="468"/>
        <v>42.985644600432003</v>
      </c>
      <c r="P239" s="36">
        <v>508.68434870554398</v>
      </c>
      <c r="Q239" s="8">
        <f>AB239/AO239</f>
        <v>66.659719834413195</v>
      </c>
      <c r="R239" s="36">
        <v>39.782432683225302</v>
      </c>
      <c r="W239" s="39">
        <v>35.855818174946002</v>
      </c>
      <c r="X239" s="39">
        <v>51.173305687545003</v>
      </c>
      <c r="Y239" s="39">
        <v>24.438663966882601</v>
      </c>
      <c r="Z239" s="39">
        <v>42.985644600432003</v>
      </c>
      <c r="AA239" s="39">
        <v>593.80418070554401</v>
      </c>
      <c r="AB239" s="39">
        <v>66.659719834413195</v>
      </c>
      <c r="AC239" s="39">
        <v>44.451929683225302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spans="4:42" ht="16">
      <c r="D240" s="26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99.691792652987701</v>
      </c>
      <c r="M240" s="8">
        <f t="shared" si="470"/>
        <v>50.5539650845392</v>
      </c>
      <c r="N240" s="8">
        <f t="shared" si="470"/>
        <v>8.8630147393808496</v>
      </c>
      <c r="O240" s="8">
        <f t="shared" si="470"/>
        <v>1.3417267569114399</v>
      </c>
      <c r="P240" s="8">
        <f t="shared" si="470"/>
        <v>69.6042165226782</v>
      </c>
      <c r="Q240" s="8">
        <f t="shared" si="470"/>
        <v>6.1699744697624199</v>
      </c>
      <c r="R240" s="8">
        <f t="shared" si="470"/>
        <v>3.2820595050576</v>
      </c>
      <c r="W240" s="39">
        <v>90.628902411807005</v>
      </c>
      <c r="X240" s="39">
        <v>45.958150076853798</v>
      </c>
      <c r="Y240" s="39">
        <v>8.0572861267098599</v>
      </c>
      <c r="Z240" s="39">
        <v>1.2197515971922199</v>
      </c>
      <c r="AA240" s="39">
        <v>63.276560475162</v>
      </c>
      <c r="AB240" s="39">
        <v>5.6090676997840196</v>
      </c>
      <c r="AC240" s="39">
        <v>2.9836904591432698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spans="4:42" ht="16">
      <c r="D241" s="26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100.03039514212701</v>
      </c>
      <c r="N241" s="8">
        <f t="shared" si="472"/>
        <v>62.868395507559399</v>
      </c>
      <c r="O241" s="8">
        <f t="shared" si="472"/>
        <v>5.5945080601151904</v>
      </c>
      <c r="P241" s="8">
        <f t="shared" si="472"/>
        <v>785.92236259899198</v>
      </c>
      <c r="Q241" s="8">
        <f t="shared" si="472"/>
        <v>72.856530097192305</v>
      </c>
      <c r="R241" s="8">
        <f t="shared" si="472"/>
        <v>138.07416965655199</v>
      </c>
      <c r="W241" s="39">
        <v>181.455780525558</v>
      </c>
      <c r="X241" s="39">
        <v>90.936722856479506</v>
      </c>
      <c r="Y241" s="39">
        <v>57.153086825053997</v>
      </c>
      <c r="Z241" s="39">
        <v>5.0859164182865397</v>
      </c>
      <c r="AA241" s="39">
        <v>714.47487508999302</v>
      </c>
      <c r="AB241" s="39">
        <v>66.2332091792657</v>
      </c>
      <c r="AC241" s="39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spans="4:42" ht="16">
      <c r="D242" s="26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265.31267741437802</v>
      </c>
      <c r="M242" s="8">
        <f t="shared" si="474"/>
        <v>54.827176902159799</v>
      </c>
      <c r="N242" s="8">
        <f t="shared" si="474"/>
        <v>208.75930635606301</v>
      </c>
      <c r="O242" s="8">
        <f t="shared" si="474"/>
        <v>0.77611499752134205</v>
      </c>
      <c r="P242" s="8">
        <f t="shared" si="474"/>
        <v>54.017704400905203</v>
      </c>
      <c r="Q242" s="8">
        <f t="shared" si="474"/>
        <v>19.642490340429902</v>
      </c>
      <c r="R242" s="8">
        <f t="shared" si="474"/>
        <v>4.8797314525115798</v>
      </c>
      <c r="W242" s="39">
        <v>84.417670086393102</v>
      </c>
      <c r="X242" s="39">
        <v>17.4450108325054</v>
      </c>
      <c r="Y242" s="39">
        <v>66.423415658747302</v>
      </c>
      <c r="Z242" s="39">
        <v>0.246945681029518</v>
      </c>
      <c r="AA242" s="39">
        <v>17.187451400288001</v>
      </c>
      <c r="AB242" s="39">
        <v>6.2498832901367898</v>
      </c>
      <c r="AC242" s="39">
        <v>1.5526418257991399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spans="4:42" ht="16">
      <c r="D243" s="26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spans="4:42" ht="16">
      <c r="D244" s="26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221.20226495680299</v>
      </c>
      <c r="M244" s="8">
        <f t="shared" si="478"/>
        <v>51.809922445050297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443.68525609251299</v>
      </c>
      <c r="Q244" s="8">
        <f t="shared" si="478"/>
        <v>0</v>
      </c>
      <c r="R244" s="8">
        <f t="shared" si="478"/>
        <v>1.2911334796616301</v>
      </c>
      <c r="W244" s="39">
        <v>80.437187257019403</v>
      </c>
      <c r="X244" s="39">
        <v>18.8399717982001</v>
      </c>
      <c r="Y244" s="39">
        <v>10.462385608351299</v>
      </c>
      <c r="Z244" s="10">
        <v>0</v>
      </c>
      <c r="AA244" s="39">
        <v>161.34009312455001</v>
      </c>
      <c r="AB244" s="10">
        <v>0</v>
      </c>
      <c r="AC244" s="39">
        <v>0.46950308351331899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spans="4:42" ht="16">
      <c r="D245" s="26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1.52660307175426E-2</v>
      </c>
      <c r="P245" s="8">
        <f t="shared" si="480"/>
        <v>9.0458963282937302E-2</v>
      </c>
      <c r="Q245" s="8">
        <f t="shared" si="480"/>
        <v>4.4889250189584899</v>
      </c>
      <c r="R245" s="8">
        <f t="shared" si="480"/>
        <v>1.8619086692320601</v>
      </c>
      <c r="W245" s="10">
        <v>0</v>
      </c>
      <c r="X245" s="39">
        <v>0.40365784874010102</v>
      </c>
      <c r="Y245" s="10">
        <v>0</v>
      </c>
      <c r="Z245" s="39">
        <v>4.1634629229661598E-3</v>
      </c>
      <c r="AA245" s="39">
        <v>2.4670626349891998E-2</v>
      </c>
      <c r="AB245" s="39">
        <v>1.22425227789777</v>
      </c>
      <c r="AC245" s="39">
        <v>0.50779327342692604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spans="4:42" ht="16">
      <c r="D246" s="26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5.4681216762040403</v>
      </c>
      <c r="M246" s="8">
        <f t="shared" si="482"/>
        <v>262.44268463835903</v>
      </c>
      <c r="N246" s="8">
        <f t="shared" si="482"/>
        <v>16.738418299154599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9">
        <v>4.8218891144708396</v>
      </c>
      <c r="X246" s="39">
        <v>231.42673099928001</v>
      </c>
      <c r="Y246" s="39">
        <v>14.760241591072701</v>
      </c>
      <c r="Z246" s="39">
        <v>179.89110709143301</v>
      </c>
      <c r="AA246" s="39">
        <v>146.895039452844</v>
      </c>
      <c r="AB246" s="39">
        <v>949.19782613390896</v>
      </c>
      <c r="AC246" s="39">
        <v>179.76481719150499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spans="4:42" ht="16">
      <c r="D247" s="26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41.154946652267803</v>
      </c>
      <c r="M247" s="8">
        <f t="shared" si="484"/>
        <v>52.751827897768202</v>
      </c>
      <c r="N247" s="8">
        <f t="shared" si="484"/>
        <v>24.662423959683199</v>
      </c>
      <c r="O247" s="8">
        <f t="shared" si="484"/>
        <v>45.070418754499599</v>
      </c>
      <c r="P247" s="36">
        <v>515.25866692008594</v>
      </c>
      <c r="Q247" s="8">
        <f>AB247/AO247</f>
        <v>67.133085637148994</v>
      </c>
      <c r="R247" s="36">
        <v>42.041867274837998</v>
      </c>
      <c r="W247" s="39">
        <v>41.154946652267803</v>
      </c>
      <c r="X247" s="39">
        <v>52.751827897768202</v>
      </c>
      <c r="Y247" s="39">
        <v>24.662423959683199</v>
      </c>
      <c r="Z247" s="39">
        <v>45.070418754499599</v>
      </c>
      <c r="AA247" s="39">
        <v>593.29099892008605</v>
      </c>
      <c r="AB247" s="39">
        <v>67.133085637148994</v>
      </c>
      <c r="AC247" s="39">
        <v>46.322239524837997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spans="4:42" ht="16">
      <c r="D248" s="26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99.757066645068406</v>
      </c>
      <c r="M248" s="8">
        <f t="shared" si="486"/>
        <v>51.908754596969104</v>
      </c>
      <c r="N248" s="8">
        <f t="shared" si="486"/>
        <v>8.9728317742980597</v>
      </c>
      <c r="O248" s="8">
        <f t="shared" si="486"/>
        <v>1.34763253891289</v>
      </c>
      <c r="P248" s="8">
        <f t="shared" si="486"/>
        <v>70.276829974801998</v>
      </c>
      <c r="Q248" s="8">
        <f t="shared" si="486"/>
        <v>6.2853479578833698</v>
      </c>
      <c r="R248" s="8">
        <f t="shared" si="486"/>
        <v>3.6628095386825001</v>
      </c>
      <c r="W248" s="39">
        <v>90.688242404607607</v>
      </c>
      <c r="X248" s="39">
        <v>47.189776906335503</v>
      </c>
      <c r="Y248" s="39">
        <v>8.1571197948164205</v>
      </c>
      <c r="Z248" s="39">
        <v>1.2251204899208099</v>
      </c>
      <c r="AA248" s="10">
        <v>63.888027249819999</v>
      </c>
      <c r="AB248" s="39">
        <v>5.7139526889848797</v>
      </c>
      <c r="AC248" s="39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spans="4:42" ht="16">
      <c r="D249" s="26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200.35189946724299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5.5978363124549997</v>
      </c>
      <c r="P249" s="8">
        <f t="shared" si="488"/>
        <v>827.82533653707696</v>
      </c>
      <c r="Q249" s="8">
        <f t="shared" si="488"/>
        <v>72.856530097192305</v>
      </c>
      <c r="R249" s="8">
        <f t="shared" si="488"/>
        <v>138.63918486245501</v>
      </c>
      <c r="W249" s="39">
        <v>182.13809042476601</v>
      </c>
      <c r="X249" s="39">
        <v>94.452913929193699</v>
      </c>
      <c r="Y249" s="39">
        <v>57.186761915046802</v>
      </c>
      <c r="Z249" s="39">
        <v>5.0889421022318198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spans="4:42" ht="16">
      <c r="D250" s="26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282.51256556618301</v>
      </c>
      <c r="M250" s="8">
        <f t="shared" si="490"/>
        <v>60.191424953532703</v>
      </c>
      <c r="N250" s="8">
        <f t="shared" si="490"/>
        <v>221.71390159415799</v>
      </c>
      <c r="O250" s="8">
        <f t="shared" si="490"/>
        <v>0.81702164694024604</v>
      </c>
      <c r="P250" s="8">
        <f t="shared" si="490"/>
        <v>56.185611813226402</v>
      </c>
      <c r="Q250" s="8">
        <f t="shared" si="490"/>
        <v>19.744203967911101</v>
      </c>
      <c r="R250" s="8">
        <f t="shared" si="490"/>
        <v>4.9739651136614098</v>
      </c>
      <c r="W250" s="39">
        <v>89.890361771058295</v>
      </c>
      <c r="X250" s="39">
        <v>19.151817030669498</v>
      </c>
      <c r="Y250" s="39">
        <v>70.545332325413995</v>
      </c>
      <c r="Z250" s="39">
        <v>0.25996143311735098</v>
      </c>
      <c r="AA250" s="39">
        <v>17.877240122390202</v>
      </c>
      <c r="AB250" s="39">
        <v>6.2822467170626304</v>
      </c>
      <c r="AC250" s="39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spans="4:42" ht="16">
      <c r="D251" s="26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spans="4:42" ht="16">
      <c r="D252" s="26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222.19908293736501</v>
      </c>
      <c r="M252" s="8">
        <f t="shared" si="494"/>
        <v>58.749446548362101</v>
      </c>
      <c r="N252" s="8">
        <f t="shared" si="494"/>
        <v>28.592351881749401</v>
      </c>
      <c r="O252" s="8">
        <f t="shared" si="494"/>
        <v>0</v>
      </c>
      <c r="P252" s="8">
        <f t="shared" si="494"/>
        <v>465.15446679265602</v>
      </c>
      <c r="Q252" s="8">
        <f t="shared" si="494"/>
        <v>0</v>
      </c>
      <c r="R252" s="8">
        <f t="shared" si="494"/>
        <v>0.177812895329374</v>
      </c>
      <c r="W252" s="39">
        <v>80.799666522678194</v>
      </c>
      <c r="X252" s="39">
        <v>21.363435108495299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6.46592346652268E-2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spans="4:42" ht="16">
      <c r="D253" s="26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8.4935205183585202E-3</v>
      </c>
      <c r="M253" s="8">
        <f t="shared" si="496"/>
        <v>1.5117796787136999</v>
      </c>
      <c r="N253" s="8">
        <f t="shared" si="496"/>
        <v>2.68545716342692E-2</v>
      </c>
      <c r="O253" s="8">
        <f t="shared" si="496"/>
        <v>4.9982660755939601E-2</v>
      </c>
      <c r="P253" s="8">
        <f t="shared" si="496"/>
        <v>0.18091792656587499</v>
      </c>
      <c r="Q253" s="8">
        <f t="shared" si="496"/>
        <v>4.39604031677466</v>
      </c>
      <c r="R253" s="8">
        <f t="shared" si="496"/>
        <v>0.49268892305855599</v>
      </c>
      <c r="W253" s="39">
        <v>2.3164146868250501E-3</v>
      </c>
      <c r="X253" s="39">
        <v>0.412303548740101</v>
      </c>
      <c r="Y253" s="39">
        <v>7.3239740820734301E-3</v>
      </c>
      <c r="Z253" s="39">
        <v>1.36316347516199E-2</v>
      </c>
      <c r="AA253" s="39">
        <v>4.9341252699783997E-2</v>
      </c>
      <c r="AB253" s="39">
        <v>1.19892008639309</v>
      </c>
      <c r="AC253" s="39">
        <v>0.13436970628869699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spans="4:42" ht="16">
      <c r="D254" s="26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5.5171390030653198</v>
      </c>
      <c r="M254" s="8">
        <f t="shared" si="498"/>
        <v>267.02263095377498</v>
      </c>
      <c r="N254" s="8">
        <f t="shared" si="498"/>
        <v>17.032535029280101</v>
      </c>
      <c r="O254" s="8">
        <f t="shared" si="498"/>
        <v>204.44725170893599</v>
      </c>
      <c r="P254" s="8">
        <f t="shared" si="498"/>
        <v>166.52417367682699</v>
      </c>
      <c r="Q254" s="8">
        <f t="shared" si="498"/>
        <v>1078.7627994997499</v>
      </c>
      <c r="R254" s="8">
        <f t="shared" si="498"/>
        <v>203.99626646181699</v>
      </c>
      <c r="W254" s="39">
        <v>4.86511348452124</v>
      </c>
      <c r="X254" s="39">
        <v>235.46541093196501</v>
      </c>
      <c r="Y254" s="39">
        <v>15.0195990712743</v>
      </c>
      <c r="Z254" s="39">
        <v>180.28530377969801</v>
      </c>
      <c r="AA254" s="39">
        <v>146.844044060475</v>
      </c>
      <c r="AB254" s="39">
        <v>951.27265046796197</v>
      </c>
      <c r="AC254" s="39">
        <v>179.88761678905701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spans="4:42" ht="16">
      <c r="D255" s="26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46.852560871130301</v>
      </c>
      <c r="M255" s="8">
        <f t="shared" si="500"/>
        <v>54.694633369330496</v>
      </c>
      <c r="N255" s="8">
        <f t="shared" si="500"/>
        <v>24.836382361411101</v>
      </c>
      <c r="O255" s="8">
        <f t="shared" si="500"/>
        <v>47.3015178545716</v>
      </c>
      <c r="P255" s="36">
        <v>521.63209672570201</v>
      </c>
      <c r="Q255" s="8">
        <f>AB255/AO255</f>
        <v>68.027338552915793</v>
      </c>
      <c r="R255" s="36">
        <v>44.749688511519103</v>
      </c>
      <c r="W255" s="39">
        <v>46.852560871130301</v>
      </c>
      <c r="X255" s="39">
        <v>54.694633369330496</v>
      </c>
      <c r="Y255" s="39">
        <v>24.836382361411101</v>
      </c>
      <c r="Z255" s="39">
        <v>47.3015178545716</v>
      </c>
      <c r="AA255" s="39">
        <v>592.57692872570203</v>
      </c>
      <c r="AB255" s="39">
        <v>68.027338552915793</v>
      </c>
      <c r="AC255" s="39">
        <v>48.640936011519102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spans="4:42" ht="16">
      <c r="D256" s="26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52.759743676724298</v>
      </c>
      <c r="N256" s="8">
        <f t="shared" si="502"/>
        <v>9.1090430399568092</v>
      </c>
      <c r="O256" s="8">
        <f t="shared" si="502"/>
        <v>1.3535383209143299</v>
      </c>
      <c r="P256" s="8">
        <f t="shared" si="502"/>
        <v>71.309600611950998</v>
      </c>
      <c r="Q256" s="8">
        <f t="shared" si="502"/>
        <v>6.4007214460043196</v>
      </c>
      <c r="R256" s="8">
        <f t="shared" si="502"/>
        <v>4.0351910359827201</v>
      </c>
      <c r="W256" s="39">
        <v>91.372176997840199</v>
      </c>
      <c r="X256" s="39">
        <v>47.963403342476603</v>
      </c>
      <c r="Y256" s="39">
        <v>8.2809482181425498</v>
      </c>
      <c r="Z256" s="39">
        <v>1.2304893826493899</v>
      </c>
      <c r="AA256" s="39">
        <v>64.826909647228206</v>
      </c>
      <c r="AB256" s="39">
        <v>5.8188376781857496</v>
      </c>
      <c r="AC256" s="39">
        <v>3.6683554872570201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spans="4:42" ht="16">
      <c r="D257" s="26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202.36636823254199</v>
      </c>
      <c r="M257" s="8">
        <f t="shared" si="504"/>
        <v>107.882489524143</v>
      </c>
      <c r="N257" s="8">
        <f t="shared" si="504"/>
        <v>63.050167656587398</v>
      </c>
      <c r="O257" s="8">
        <f t="shared" si="504"/>
        <v>5.6380380694744403</v>
      </c>
      <c r="P257" s="8">
        <f t="shared" si="504"/>
        <v>871.24931270698301</v>
      </c>
      <c r="Q257" s="8">
        <f t="shared" si="504"/>
        <v>72.856530097192305</v>
      </c>
      <c r="R257" s="8">
        <f t="shared" si="504"/>
        <v>139.59069608419799</v>
      </c>
      <c r="W257" s="39">
        <v>183.969425665947</v>
      </c>
      <c r="X257" s="39">
        <v>98.074990476493895</v>
      </c>
      <c r="Y257" s="39">
        <v>57.318334233261297</v>
      </c>
      <c r="Z257" s="39">
        <v>5.1254891540676697</v>
      </c>
      <c r="AA257" s="39">
        <v>792.04482973362099</v>
      </c>
      <c r="AB257" s="39">
        <v>66.2332091792657</v>
      </c>
      <c r="AC257" s="39">
        <v>126.90063280381599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spans="4:42" ht="16">
      <c r="D258" s="26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299.71337892625701</v>
      </c>
      <c r="M258" s="8">
        <f t="shared" si="506"/>
        <v>66.651549451095406</v>
      </c>
      <c r="N258" s="8">
        <f t="shared" si="506"/>
        <v>234.65518109636901</v>
      </c>
      <c r="O258" s="8">
        <f t="shared" si="506"/>
        <v>0.84295023873290098</v>
      </c>
      <c r="P258" s="8">
        <f t="shared" si="506"/>
        <v>58.0100404072816</v>
      </c>
      <c r="Q258" s="8">
        <f t="shared" si="506"/>
        <v>19.841185762624701</v>
      </c>
      <c r="R258" s="8">
        <f t="shared" si="506"/>
        <v>5.05392692025094</v>
      </c>
      <c r="W258" s="39">
        <v>95.363347840172807</v>
      </c>
      <c r="X258" s="39">
        <v>21.2073111889849</v>
      </c>
      <c r="Y258" s="39">
        <v>74.663012167026594</v>
      </c>
      <c r="Z258" s="39">
        <v>0.26821143959683202</v>
      </c>
      <c r="AA258" s="39">
        <v>18.457740129589599</v>
      </c>
      <c r="AB258" s="39">
        <v>6.3131045608351304</v>
      </c>
      <c r="AC258" s="39">
        <v>1.6080676564434799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4:42">
      <c r="T261" s="8">
        <v>451.73982022009699</v>
      </c>
      <c r="U261" s="8">
        <v>24.686203193458901</v>
      </c>
      <c r="X261" s="48">
        <v>405.09976</v>
      </c>
      <c r="Y261" s="48">
        <v>22.235700000000001</v>
      </c>
    </row>
    <row r="262" spans="4:42">
      <c r="T262" s="8">
        <v>423.12757898796701</v>
      </c>
      <c r="U262" s="8">
        <v>23.723359518667099</v>
      </c>
      <c r="X262" s="48">
        <v>394.97476</v>
      </c>
      <c r="Y262" s="48">
        <v>21.679807499999999</v>
      </c>
    </row>
    <row r="263" spans="4:42">
      <c r="T263" s="8">
        <v>401.16607178854298</v>
      </c>
      <c r="U263" s="8">
        <v>26.076802082690602</v>
      </c>
      <c r="X263" s="48">
        <v>384.84976</v>
      </c>
      <c r="Y263" s="48">
        <v>21.123915</v>
      </c>
    </row>
    <row r="264" spans="4:42">
      <c r="T264" s="8">
        <v>397.423401779286</v>
      </c>
      <c r="U264" s="8">
        <v>25.808828797696101</v>
      </c>
      <c r="X264" s="48">
        <v>374.72476</v>
      </c>
      <c r="Y264" s="48">
        <v>20.568022500000001</v>
      </c>
    </row>
    <row r="265" spans="4:42">
      <c r="T265" s="8">
        <v>412.373430834104</v>
      </c>
      <c r="U265" s="8">
        <v>26.7941045664919</v>
      </c>
      <c r="X265" s="48">
        <v>364.59976</v>
      </c>
      <c r="Y265" s="48">
        <v>20.012129999999999</v>
      </c>
    </row>
    <row r="266" spans="4:42">
      <c r="T266" s="8">
        <v>377.20178278309203</v>
      </c>
      <c r="U266" s="8">
        <v>25.338792075491099</v>
      </c>
      <c r="X266" s="48">
        <v>354.47476</v>
      </c>
      <c r="Y266" s="48">
        <v>19.4562375</v>
      </c>
    </row>
    <row r="267" spans="4:42">
      <c r="T267" s="8">
        <v>365.56107595392399</v>
      </c>
      <c r="U267" s="8">
        <v>25.4122537796976</v>
      </c>
      <c r="X267" s="48">
        <v>344.34976</v>
      </c>
      <c r="Y267" s="48">
        <v>18.900345000000002</v>
      </c>
    </row>
    <row r="268" spans="4:42">
      <c r="T268" s="8">
        <v>365.29456433199601</v>
      </c>
      <c r="U268" s="8">
        <v>25.711921279440599</v>
      </c>
      <c r="X268" s="48">
        <v>334.22476</v>
      </c>
      <c r="Y268" s="48">
        <v>18.344452499999999</v>
      </c>
    </row>
    <row r="269" spans="4:42">
      <c r="T269" s="8">
        <v>380.40614938804902</v>
      </c>
      <c r="U269" s="8">
        <v>26.233562928108601</v>
      </c>
      <c r="X269" s="48">
        <v>324.09976</v>
      </c>
      <c r="Y269" s="48">
        <v>17.78856</v>
      </c>
    </row>
    <row r="270" spans="4:42">
      <c r="T270" s="8">
        <v>392.28185128046903</v>
      </c>
      <c r="U270" s="8">
        <v>26.795572590764099</v>
      </c>
      <c r="X270" s="48">
        <v>313.97476</v>
      </c>
      <c r="Y270" s="48">
        <v>17.232667500000002</v>
      </c>
    </row>
    <row r="271" spans="4:42">
      <c r="T271" s="8">
        <v>422.78891766944298</v>
      </c>
      <c r="U271" s="8">
        <v>27.816894585004601</v>
      </c>
      <c r="X271" s="48">
        <v>303.84976</v>
      </c>
      <c r="Y271" s="48">
        <v>16.676774999999999</v>
      </c>
    </row>
    <row r="272" spans="4:42">
      <c r="T272" s="8">
        <v>449.81795531214698</v>
      </c>
      <c r="U272" s="8">
        <v>27.177094523295299</v>
      </c>
      <c r="X272" s="48">
        <v>293.72476</v>
      </c>
      <c r="Y272" s="48">
        <v>16.1208825</v>
      </c>
    </row>
    <row r="273" spans="20:25">
      <c r="T273" s="8">
        <v>483.49350524529399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514.50458860434003</v>
      </c>
      <c r="U274" s="8">
        <v>26.462984644656999</v>
      </c>
      <c r="X274" s="48">
        <v>273.47476</v>
      </c>
      <c r="Y274" s="48">
        <v>15.009097499999999</v>
      </c>
    </row>
    <row r="275" spans="20:25">
      <c r="T275" s="8">
        <v>570.47626812712099</v>
      </c>
      <c r="U275" s="8">
        <v>26.161492564023401</v>
      </c>
      <c r="X275" s="48">
        <v>263.34976</v>
      </c>
      <c r="Y275" s="48">
        <v>14.453205000000001</v>
      </c>
    </row>
    <row r="276" spans="20:25">
      <c r="T276" s="8">
        <v>591.15915303918598</v>
      </c>
      <c r="U276" s="8">
        <v>28.857347427234401</v>
      </c>
      <c r="X276" s="48">
        <v>253.22476</v>
      </c>
      <c r="Y276" s="48">
        <v>13.8973125</v>
      </c>
    </row>
    <row r="277" spans="20:25">
      <c r="T277" s="8">
        <v>644.37649850869002</v>
      </c>
      <c r="U277" s="8">
        <v>33.800769349480603</v>
      </c>
      <c r="X277" s="48">
        <v>243.09976</v>
      </c>
      <c r="Y277" s="48">
        <v>13.341419999999999</v>
      </c>
    </row>
    <row r="278" spans="20:25">
      <c r="T278" s="8">
        <v>697.76149028077702</v>
      </c>
      <c r="U278" s="8">
        <v>38.681996304638403</v>
      </c>
      <c r="X278" s="48">
        <v>232.97476</v>
      </c>
      <c r="Y278" s="48">
        <v>12.785527500000001</v>
      </c>
    </row>
    <row r="279" spans="20:25">
      <c r="T279" s="8">
        <v>753.70914789673998</v>
      </c>
      <c r="U279" s="8">
        <v>43.344912850971902</v>
      </c>
      <c r="X279" s="48">
        <v>222.84976</v>
      </c>
      <c r="Y279" s="48">
        <v>12.229635</v>
      </c>
    </row>
    <row r="280" spans="20:25">
      <c r="T280" s="8">
        <v>811.97684305255598</v>
      </c>
      <c r="U280" s="8">
        <v>48.710057605677299</v>
      </c>
      <c r="X280" s="48">
        <v>212.72476</v>
      </c>
      <c r="Y280" s="48">
        <v>11.673742499999999</v>
      </c>
    </row>
    <row r="281" spans="20:25">
      <c r="T281" s="8">
        <v>873.11504268229999</v>
      </c>
      <c r="U281" s="8">
        <v>53.367163653193401</v>
      </c>
      <c r="X281" s="48">
        <v>202.59976</v>
      </c>
      <c r="Y281" s="48">
        <v>11.117850000000001</v>
      </c>
    </row>
    <row r="282" spans="20:25">
      <c r="T282" s="8">
        <v>873.00817288902601</v>
      </c>
      <c r="U282" s="8">
        <v>53.016034783503002</v>
      </c>
      <c r="X282" s="48">
        <v>192.47476</v>
      </c>
      <c r="Y282" s="48">
        <v>10.5619575</v>
      </c>
    </row>
    <row r="283" spans="20:25">
      <c r="T283" s="8">
        <v>873.63942867427704</v>
      </c>
      <c r="U283" s="8">
        <v>32.786937910109998</v>
      </c>
      <c r="X283" s="48">
        <v>182.34976</v>
      </c>
      <c r="Y283" s="48">
        <v>10.006065</v>
      </c>
    </row>
    <row r="284" spans="20:25">
      <c r="T284" s="8">
        <v>868.03760567725999</v>
      </c>
      <c r="U284" s="8">
        <v>33.536365926154403</v>
      </c>
      <c r="X284" s="48">
        <v>172.22476</v>
      </c>
      <c r="Y284" s="48">
        <v>9.4501725000000008</v>
      </c>
    </row>
    <row r="285" spans="20:25">
      <c r="T285" s="8">
        <v>856.23134989200901</v>
      </c>
      <c r="U285" s="8">
        <v>54.916735508587898</v>
      </c>
      <c r="X285" s="48">
        <v>162.09976</v>
      </c>
      <c r="Y285" s="48">
        <v>8.8942800000000002</v>
      </c>
    </row>
    <row r="286" spans="20:25">
      <c r="T286" s="8">
        <v>847.93682145428397</v>
      </c>
      <c r="U286" s="8">
        <v>55.720801892419999</v>
      </c>
      <c r="X286" s="48">
        <v>151.97476</v>
      </c>
      <c r="Y286" s="48">
        <v>8.3383874999999996</v>
      </c>
    </row>
    <row r="287" spans="20:25">
      <c r="T287" s="8">
        <v>848.65731615756397</v>
      </c>
      <c r="U287" s="8">
        <v>58.329874730021601</v>
      </c>
      <c r="X287" s="48">
        <v>141.84976</v>
      </c>
      <c r="Y287" s="48">
        <v>7.7824949999999999</v>
      </c>
    </row>
    <row r="288" spans="20:25">
      <c r="T288" s="8">
        <v>848.31491977784594</v>
      </c>
      <c r="U288" s="8">
        <v>60.922476905276099</v>
      </c>
      <c r="X288" s="48">
        <v>131.72476</v>
      </c>
      <c r="Y288" s="48">
        <v>7.2266025000000003</v>
      </c>
    </row>
    <row r="289" spans="20:25">
      <c r="T289" s="8">
        <v>848.29168672220601</v>
      </c>
      <c r="U289" s="8">
        <v>63.502756690321903</v>
      </c>
      <c r="X289" s="48">
        <v>121.59976</v>
      </c>
      <c r="Y289" s="48">
        <v>6.6707099999999997</v>
      </c>
    </row>
    <row r="290" spans="20:25">
      <c r="T290" s="8">
        <v>847.55856988583696</v>
      </c>
      <c r="U290" s="8">
        <v>66.174627892625693</v>
      </c>
      <c r="X290" s="48">
        <v>111.47476</v>
      </c>
      <c r="Y290" s="48">
        <v>6.1148175</v>
      </c>
    </row>
    <row r="291" spans="20:25">
      <c r="T291" s="8">
        <v>846.53846960814599</v>
      </c>
      <c r="U291" s="8">
        <v>69.487051445027305</v>
      </c>
      <c r="X291" s="48">
        <v>101.34976</v>
      </c>
      <c r="Y291" s="48">
        <v>5.5589250000000003</v>
      </c>
    </row>
    <row r="294" spans="20:25">
      <c r="T294" t="s">
        <v>93</v>
      </c>
      <c r="X294" t="s">
        <v>94</v>
      </c>
    </row>
    <row r="295" spans="20:25">
      <c r="T295">
        <f t="shared" ref="T295:T325" si="508">T261-X261</f>
        <v>46.640060220096998</v>
      </c>
      <c r="U295">
        <f t="shared" ref="U295:U325" si="509">U261-Y261</f>
        <v>2.4505031934588999</v>
      </c>
      <c r="X295">
        <f t="shared" ref="X295:X325" si="510">T295*0.7</f>
        <v>32.648042154067902</v>
      </c>
      <c r="Y295">
        <f t="shared" ref="Y295:Y325" si="511">U295*0.7</f>
        <v>1.7153522354212301</v>
      </c>
    </row>
    <row r="296" spans="20:25">
      <c r="T296">
        <f t="shared" si="508"/>
        <v>28.152818987966999</v>
      </c>
      <c r="U296">
        <f t="shared" si="509"/>
        <v>2.0435520186670999</v>
      </c>
      <c r="X296">
        <f t="shared" si="510"/>
        <v>19.706973291576901</v>
      </c>
      <c r="Y296">
        <f t="shared" si="511"/>
        <v>1.4304864130669701</v>
      </c>
    </row>
    <row r="297" spans="20:25">
      <c r="T297">
        <f t="shared" si="508"/>
        <v>16.316311788543</v>
      </c>
      <c r="U297">
        <f t="shared" si="509"/>
        <v>4.9528870826905997</v>
      </c>
      <c r="X297">
        <f t="shared" si="510"/>
        <v>11.4214182519801</v>
      </c>
      <c r="Y297">
        <f t="shared" si="511"/>
        <v>3.4670209578834199</v>
      </c>
    </row>
    <row r="298" spans="20:25">
      <c r="T298">
        <f t="shared" si="508"/>
        <v>22.698641779286</v>
      </c>
      <c r="U298">
        <f t="shared" si="509"/>
        <v>5.2408062976960998</v>
      </c>
      <c r="X298">
        <f t="shared" si="510"/>
        <v>15.8890492455002</v>
      </c>
      <c r="Y298">
        <f t="shared" si="511"/>
        <v>3.6685644083872702</v>
      </c>
    </row>
    <row r="299" spans="20:25">
      <c r="T299">
        <f t="shared" si="508"/>
        <v>47.773670834104003</v>
      </c>
      <c r="U299">
        <f t="shared" si="509"/>
        <v>6.7819745664918996</v>
      </c>
      <c r="X299">
        <f t="shared" si="510"/>
        <v>33.441569583872798</v>
      </c>
      <c r="Y299">
        <f t="shared" si="511"/>
        <v>4.7473821965443301</v>
      </c>
    </row>
    <row r="300" spans="20:25">
      <c r="T300">
        <f t="shared" si="508"/>
        <v>22.727022783092</v>
      </c>
      <c r="U300">
        <f t="shared" si="509"/>
        <v>5.8825545754910999</v>
      </c>
      <c r="X300">
        <f t="shared" si="510"/>
        <v>15.908915948164401</v>
      </c>
      <c r="Y300">
        <f t="shared" si="511"/>
        <v>4.1177882028437702</v>
      </c>
    </row>
    <row r="301" spans="20:25">
      <c r="T301">
        <f t="shared" si="508"/>
        <v>21.211315953924</v>
      </c>
      <c r="U301">
        <f t="shared" si="509"/>
        <v>6.5119087796975998</v>
      </c>
      <c r="X301">
        <f t="shared" si="510"/>
        <v>14.847921167746801</v>
      </c>
      <c r="Y301">
        <f t="shared" si="511"/>
        <v>4.5583361457883198</v>
      </c>
    </row>
    <row r="302" spans="20:25">
      <c r="T302">
        <f t="shared" si="508"/>
        <v>31.069804331996</v>
      </c>
      <c r="U302">
        <f t="shared" si="509"/>
        <v>7.3674687794405997</v>
      </c>
      <c r="X302">
        <f t="shared" si="510"/>
        <v>21.7488630323972</v>
      </c>
      <c r="Y302">
        <f t="shared" si="511"/>
        <v>5.1572281456084204</v>
      </c>
    </row>
    <row r="303" spans="20:25">
      <c r="T303">
        <f t="shared" si="508"/>
        <v>56.306389388048999</v>
      </c>
      <c r="U303">
        <f t="shared" si="509"/>
        <v>8.4450029281086003</v>
      </c>
      <c r="X303">
        <f t="shared" si="510"/>
        <v>39.414472571634299</v>
      </c>
      <c r="Y303">
        <f t="shared" si="511"/>
        <v>5.9115020496760202</v>
      </c>
    </row>
    <row r="304" spans="20:25">
      <c r="T304">
        <f t="shared" si="508"/>
        <v>78.307091280468995</v>
      </c>
      <c r="U304">
        <f t="shared" si="509"/>
        <v>9.5629050907640991</v>
      </c>
      <c r="X304">
        <f t="shared" si="510"/>
        <v>54.814963896328301</v>
      </c>
      <c r="Y304">
        <f t="shared" si="511"/>
        <v>6.6940335635348696</v>
      </c>
    </row>
    <row r="305" spans="20:25">
      <c r="T305">
        <f t="shared" si="508"/>
        <v>118.93915766944301</v>
      </c>
      <c r="U305">
        <f t="shared" si="509"/>
        <v>11.1401195850046</v>
      </c>
      <c r="X305">
        <f t="shared" si="510"/>
        <v>83.257410368610095</v>
      </c>
      <c r="Y305">
        <f t="shared" si="511"/>
        <v>7.7980837095032198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7.7393484163067097</v>
      </c>
    </row>
    <row r="307" spans="20:25">
      <c r="T307">
        <f t="shared" si="508"/>
        <v>199.89374524529401</v>
      </c>
      <c r="U307">
        <f t="shared" si="509"/>
        <v>11.1139967582021</v>
      </c>
      <c r="X307">
        <f t="shared" si="510"/>
        <v>139.92562167170601</v>
      </c>
      <c r="Y307">
        <f t="shared" si="511"/>
        <v>7.7797977307414703</v>
      </c>
    </row>
    <row r="308" spans="20:25">
      <c r="T308">
        <f t="shared" si="508"/>
        <v>241.02982860434</v>
      </c>
      <c r="U308">
        <f t="shared" si="509"/>
        <v>11.453887144656999</v>
      </c>
      <c r="X308">
        <f t="shared" si="510"/>
        <v>168.72088002303801</v>
      </c>
      <c r="Y308">
        <f t="shared" si="511"/>
        <v>8.0177210012599005</v>
      </c>
    </row>
    <row r="309" spans="20:25">
      <c r="T309">
        <f t="shared" si="508"/>
        <v>307.12650812712099</v>
      </c>
      <c r="U309">
        <f t="shared" si="509"/>
        <v>11.708287564023401</v>
      </c>
      <c r="X309">
        <f t="shared" si="510"/>
        <v>214.988555688985</v>
      </c>
      <c r="Y309">
        <f t="shared" si="511"/>
        <v>8.1958012948163805</v>
      </c>
    </row>
    <row r="310" spans="20:25">
      <c r="T310">
        <f t="shared" si="508"/>
        <v>337.93439303918598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10.472024449064101</v>
      </c>
    </row>
    <row r="311" spans="20:25">
      <c r="T311">
        <f t="shared" si="508"/>
        <v>401.27673850869002</v>
      </c>
      <c r="U311">
        <f t="shared" si="509"/>
        <v>20.4593493494806</v>
      </c>
      <c r="X311">
        <f t="shared" si="510"/>
        <v>280.89371695608298</v>
      </c>
      <c r="Y311">
        <f t="shared" si="511"/>
        <v>14.321544544636399</v>
      </c>
    </row>
    <row r="312" spans="20:25">
      <c r="T312">
        <f t="shared" si="508"/>
        <v>464.78673028077702</v>
      </c>
      <c r="U312">
        <f t="shared" si="509"/>
        <v>25.896468804638399</v>
      </c>
      <c r="X312">
        <f t="shared" si="510"/>
        <v>325.35071119654401</v>
      </c>
      <c r="Y312">
        <f t="shared" si="511"/>
        <v>18.1275281632469</v>
      </c>
    </row>
    <row r="313" spans="20:25">
      <c r="T313">
        <f t="shared" si="508"/>
        <v>530.85938789674003</v>
      </c>
      <c r="U313">
        <f t="shared" si="509"/>
        <v>31.1152778509719</v>
      </c>
      <c r="X313">
        <f t="shared" si="510"/>
        <v>371.60157152771802</v>
      </c>
      <c r="Y313">
        <f t="shared" si="511"/>
        <v>21.780694495680301</v>
      </c>
    </row>
    <row r="314" spans="20:25">
      <c r="T314">
        <f t="shared" si="508"/>
        <v>599.25208305255603</v>
      </c>
      <c r="U314">
        <f t="shared" si="509"/>
        <v>37.036315105677303</v>
      </c>
      <c r="X314">
        <f t="shared" si="510"/>
        <v>419.47645813678901</v>
      </c>
      <c r="Y314">
        <f t="shared" si="511"/>
        <v>25.925420573974101</v>
      </c>
    </row>
    <row r="315" spans="20:25">
      <c r="T315">
        <f t="shared" si="508"/>
        <v>670.51528268230004</v>
      </c>
      <c r="U315">
        <f t="shared" si="509"/>
        <v>42.249313653193397</v>
      </c>
      <c r="X315">
        <f t="shared" si="510"/>
        <v>469.36069787760999</v>
      </c>
      <c r="Y315">
        <f t="shared" si="511"/>
        <v>29.574519557235401</v>
      </c>
    </row>
    <row r="316" spans="20:25">
      <c r="T316">
        <f t="shared" si="508"/>
        <v>680.53341288902595</v>
      </c>
      <c r="U316">
        <f t="shared" si="509"/>
        <v>42.454077283502997</v>
      </c>
      <c r="X316">
        <f t="shared" si="510"/>
        <v>476.37338902231801</v>
      </c>
      <c r="Y316">
        <f t="shared" si="511"/>
        <v>29.717854098452101</v>
      </c>
    </row>
    <row r="317" spans="20:25">
      <c r="T317">
        <f t="shared" si="508"/>
        <v>691.28966867427698</v>
      </c>
      <c r="U317">
        <f t="shared" si="509"/>
        <v>22.780872910109998</v>
      </c>
      <c r="X317">
        <f t="shared" si="510"/>
        <v>483.90276807199399</v>
      </c>
      <c r="Y317">
        <f t="shared" si="511"/>
        <v>15.946611037077</v>
      </c>
    </row>
    <row r="318" spans="20:25">
      <c r="T318">
        <f t="shared" si="508"/>
        <v>695.81284567726004</v>
      </c>
      <c r="U318">
        <f t="shared" si="509"/>
        <v>24.086193426154399</v>
      </c>
      <c r="X318">
        <f t="shared" si="510"/>
        <v>487.068991974082</v>
      </c>
      <c r="Y318">
        <f t="shared" si="511"/>
        <v>16.860335398308099</v>
      </c>
    </row>
    <row r="319" spans="20:25">
      <c r="T319">
        <f t="shared" si="508"/>
        <v>694.13158989200895</v>
      </c>
      <c r="U319">
        <f t="shared" si="509"/>
        <v>46.022455508587903</v>
      </c>
      <c r="X319">
        <f t="shared" si="510"/>
        <v>485.89211292440598</v>
      </c>
      <c r="Y319">
        <f t="shared" si="511"/>
        <v>32.215718856011499</v>
      </c>
    </row>
    <row r="320" spans="20:25">
      <c r="T320">
        <f t="shared" si="508"/>
        <v>695.96206145428403</v>
      </c>
      <c r="U320">
        <f t="shared" si="509"/>
        <v>47.382414392420003</v>
      </c>
      <c r="X320">
        <f t="shared" si="510"/>
        <v>487.17344301799898</v>
      </c>
      <c r="Y320">
        <f t="shared" si="511"/>
        <v>33.167690074694001</v>
      </c>
    </row>
    <row r="321" spans="20:25">
      <c r="T321">
        <f t="shared" si="508"/>
        <v>706.80755615756402</v>
      </c>
      <c r="U321">
        <f t="shared" si="509"/>
        <v>50.547379730021603</v>
      </c>
      <c r="X321">
        <f t="shared" si="510"/>
        <v>494.76528931029497</v>
      </c>
      <c r="Y321">
        <f t="shared" si="511"/>
        <v>35.383165811015097</v>
      </c>
    </row>
    <row r="322" spans="20:25">
      <c r="T322">
        <f t="shared" si="508"/>
        <v>716.590159777846</v>
      </c>
      <c r="U322">
        <f t="shared" si="509"/>
        <v>53.695874405276101</v>
      </c>
      <c r="X322">
        <f t="shared" si="510"/>
        <v>501.61311184449198</v>
      </c>
      <c r="Y322">
        <f t="shared" si="511"/>
        <v>37.587112083693299</v>
      </c>
    </row>
    <row r="323" spans="20:25">
      <c r="T323">
        <f t="shared" si="508"/>
        <v>726.69192672220595</v>
      </c>
      <c r="U323">
        <f t="shared" si="509"/>
        <v>56.832046690321903</v>
      </c>
      <c r="X323">
        <f t="shared" si="510"/>
        <v>508.68434870554398</v>
      </c>
      <c r="Y323">
        <f t="shared" si="511"/>
        <v>39.782432683225302</v>
      </c>
    </row>
    <row r="324" spans="20:25">
      <c r="T324">
        <f t="shared" si="508"/>
        <v>736.08380988583701</v>
      </c>
      <c r="U324">
        <f t="shared" si="509"/>
        <v>60.0598103926257</v>
      </c>
      <c r="X324">
        <f t="shared" si="510"/>
        <v>515.25866692008594</v>
      </c>
      <c r="Y324">
        <f t="shared" si="511"/>
        <v>42.041867274837998</v>
      </c>
    </row>
    <row r="325" spans="20:25">
      <c r="T325">
        <f t="shared" si="508"/>
        <v>745.18870960814604</v>
      </c>
      <c r="U325">
        <f t="shared" si="509"/>
        <v>63.928126445027303</v>
      </c>
      <c r="X325">
        <f t="shared" si="510"/>
        <v>521.63209672570201</v>
      </c>
      <c r="Y325">
        <f t="shared" si="511"/>
        <v>44.749688511519103</v>
      </c>
    </row>
  </sheetData>
  <autoFilter ref="K1:K325" xr:uid="{00000000-0009-0000-0000-000012000000}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1" workbookViewId="0">
      <selection activeCell="H42" sqref="H42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4">
      <c r="B4" s="22" t="s">
        <v>0</v>
      </c>
    </row>
    <row r="5" spans="2:14">
      <c r="B5" s="8" t="s">
        <v>1</v>
      </c>
    </row>
    <row r="9" spans="2:14">
      <c r="J9" s="8" t="s">
        <v>2</v>
      </c>
    </row>
    <row r="10" spans="2:14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2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7">
        <v>150.11473710000001</v>
      </c>
    </row>
    <row r="13" spans="2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168.65091609999999</v>
      </c>
    </row>
    <row r="14" spans="2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172355.12210000001</v>
      </c>
      <c r="N14" s="27">
        <v>172.35512209999999</v>
      </c>
    </row>
    <row r="15" spans="2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170312.97339999999</v>
      </c>
      <c r="N15" s="27">
        <v>170.3129734</v>
      </c>
    </row>
    <row r="16" spans="2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169715.29790000001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167683.65700000001</v>
      </c>
      <c r="N17" s="27">
        <v>167.68365700000001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164964.77770000001</v>
      </c>
      <c r="N18" s="27">
        <v>164.96477770000001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160291.44839999999</v>
      </c>
      <c r="N19" s="27">
        <v>160.29144840000001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155500.13860000001</v>
      </c>
      <c r="N20" s="27">
        <v>155.50013860000001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143037.71230000001</v>
      </c>
      <c r="N22" s="27">
        <v>143.03771230000001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135822.05729999999</v>
      </c>
      <c r="N23" s="27">
        <v>135.82205730000001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111.85439409999999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103052.72659999999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94514.323489999995</v>
      </c>
      <c r="N28" s="27">
        <v>94.514323489999995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86339.935039999997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78513.110289999997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6">
        <f>N31*1000*1.1</f>
        <v>77872.425455000004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6">
        <f t="shared" ref="L32:L41" si="1">N32*1000*1.1</f>
        <v>69691.075024999998</v>
      </c>
      <c r="N32" s="27">
        <v>63.355522749999999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6">
        <f t="shared" si="1"/>
        <v>61959.180337999998</v>
      </c>
      <c r="N33" s="27">
        <v>56.326527579999997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6">
        <f t="shared" si="1"/>
        <v>54786.087180000002</v>
      </c>
      <c r="N34" s="27">
        <v>49.805533799999999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6">
        <f t="shared" si="1"/>
        <v>48054.662798999998</v>
      </c>
      <c r="N35" s="27">
        <v>43.686057089999998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6">
        <f t="shared" si="1"/>
        <v>41793.387042000002</v>
      </c>
      <c r="N36" s="27">
        <v>37.993988219999999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56">
        <f t="shared" si="1"/>
        <v>35914.033793000002</v>
      </c>
      <c r="N37" s="27">
        <v>32.649121630000003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56">
        <f t="shared" si="1"/>
        <v>30380.369183999999</v>
      </c>
      <c r="N38" s="27">
        <v>27.618517440000002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56">
        <f t="shared" si="1"/>
        <v>25217.268054</v>
      </c>
      <c r="N39" s="27">
        <v>22.924789140000001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56">
        <f t="shared" si="1"/>
        <v>20437.779692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56">
        <f t="shared" si="1"/>
        <v>16243.407993999999</v>
      </c>
      <c r="N41" s="27">
        <v>14.76673454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38"/>
  <sheetViews>
    <sheetView topLeftCell="B1" zoomScale="54" zoomScaleNormal="54" workbookViewId="0">
      <selection activeCell="F7" sqref="F7"/>
    </sheetView>
  </sheetViews>
  <sheetFormatPr defaultColWidth="9" defaultRowHeight="14.5"/>
  <cols>
    <col min="1" max="1" width="21.1796875" style="30" customWidth="1"/>
    <col min="2" max="2" width="22.54296875" style="30" customWidth="1"/>
    <col min="3" max="3" width="12.7265625" style="30" customWidth="1"/>
    <col min="4" max="4" width="14.26953125" style="30" customWidth="1"/>
    <col min="5" max="5" width="8" style="30" customWidth="1"/>
    <col min="6" max="6" width="8.1796875" style="30" customWidth="1"/>
    <col min="7" max="7" width="13.453125" style="30" customWidth="1"/>
    <col min="8" max="14" width="12.81640625"/>
    <col min="18" max="18" width="12.81640625"/>
    <col min="19" max="20" width="13.1796875" style="30" customWidth="1"/>
    <col min="21" max="21" width="12.36328125" style="30" customWidth="1"/>
    <col min="22" max="22" width="51.81640625" style="30" customWidth="1"/>
    <col min="23" max="24" width="12.81640625"/>
  </cols>
  <sheetData>
    <row r="1" spans="1:38">
      <c r="A1" s="30" t="s">
        <v>95</v>
      </c>
    </row>
    <row r="3" spans="1:38">
      <c r="B3" s="31"/>
    </row>
    <row r="4" spans="1:38">
      <c r="B4" s="31"/>
      <c r="C4" s="31" t="s">
        <v>96</v>
      </c>
    </row>
    <row r="5" spans="1:38">
      <c r="C5" s="31" t="s">
        <v>97</v>
      </c>
    </row>
    <row r="6" spans="1:38">
      <c r="C6" s="32"/>
      <c r="S6" s="37" t="s">
        <v>98</v>
      </c>
      <c r="T6" s="37" t="s">
        <v>99</v>
      </c>
      <c r="U6" s="37" t="s">
        <v>100</v>
      </c>
      <c r="V6" s="33" t="s">
        <v>101</v>
      </c>
    </row>
    <row r="7" spans="1:38">
      <c r="D7" s="10"/>
      <c r="F7" s="30" t="s">
        <v>102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103</v>
      </c>
    </row>
    <row r="8" spans="1:38">
      <c r="S8" s="38">
        <v>2</v>
      </c>
      <c r="T8" s="38">
        <v>0</v>
      </c>
      <c r="U8" s="30">
        <v>4</v>
      </c>
      <c r="V8" s="30" t="s">
        <v>104</v>
      </c>
    </row>
    <row r="9" spans="1:38">
      <c r="S9" s="38">
        <v>0</v>
      </c>
      <c r="T9" s="38">
        <v>0</v>
      </c>
      <c r="U9" s="30">
        <v>3</v>
      </c>
      <c r="V9" s="30" t="s">
        <v>105</v>
      </c>
    </row>
    <row r="10" spans="1:38">
      <c r="S10" s="38"/>
      <c r="T10" s="38"/>
    </row>
    <row r="11" spans="1:38">
      <c r="C11" s="33" t="s">
        <v>3</v>
      </c>
      <c r="D11" s="34" t="s">
        <v>11</v>
      </c>
      <c r="E11" s="35" t="s">
        <v>42</v>
      </c>
      <c r="F11" s="34" t="s">
        <v>10</v>
      </c>
      <c r="G11" s="32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8"/>
      <c r="T11" s="38"/>
    </row>
    <row r="12" spans="1:38">
      <c r="C12" s="30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18.355750457677701</v>
      </c>
      <c r="I12" s="8">
        <v>40.475648521618901</v>
      </c>
      <c r="J12" s="8">
        <v>1.12363041550962</v>
      </c>
      <c r="K12" s="8">
        <v>0.82176283040214004</v>
      </c>
      <c r="L12" s="8">
        <v>11.313380643834201</v>
      </c>
      <c r="M12" s="8">
        <v>13.4671333024787</v>
      </c>
      <c r="N12" s="8">
        <v>8.4582052770749705</v>
      </c>
      <c r="Y12" s="39">
        <v>17.280342235421202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6"/>
      <c r="M13" s="8"/>
      <c r="N13" s="36"/>
      <c r="Y13" s="39">
        <v>2.9603718469762401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18.446734125270002</v>
      </c>
      <c r="I14" s="8">
        <v>41.766371552833398</v>
      </c>
      <c r="J14" s="8">
        <v>1.1299186207960501</v>
      </c>
      <c r="K14" s="8">
        <v>0.83200658233055702</v>
      </c>
      <c r="L14" s="8">
        <v>12.289220662347001</v>
      </c>
      <c r="M14" s="8">
        <v>13.382939308855301</v>
      </c>
      <c r="N14" s="8">
        <v>9.4636666580479094</v>
      </c>
      <c r="Y14" s="39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6"/>
      <c r="M15" s="8"/>
      <c r="N15" s="36"/>
      <c r="Y15" s="39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57.024512194425697</v>
      </c>
      <c r="J16" s="8">
        <v>2.5378936573074098</v>
      </c>
      <c r="K16" s="8">
        <v>0.82822174226061995</v>
      </c>
      <c r="L16" s="8">
        <v>11.015981847166501</v>
      </c>
      <c r="M16" s="8">
        <v>16.145294055332698</v>
      </c>
      <c r="N16" s="8">
        <v>8.8587986176694304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6"/>
      <c r="M17" s="8"/>
      <c r="N17" s="36"/>
      <c r="Y17" s="39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18.555748914943901</v>
      </c>
      <c r="I18" s="8">
        <v>44.566067533467098</v>
      </c>
      <c r="J18" s="8">
        <v>2.8269257410264301</v>
      </c>
      <c r="K18" s="8">
        <v>0.80887928211457405</v>
      </c>
      <c r="L18" s="8">
        <v>15.1965301553019</v>
      </c>
      <c r="M18" s="8">
        <v>16.0691779903322</v>
      </c>
      <c r="N18" s="8">
        <v>7.8217966575131097</v>
      </c>
      <c r="Y18" s="39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6"/>
      <c r="M19" s="8"/>
      <c r="N19" s="36"/>
      <c r="Y19" s="39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18.665211405944699</v>
      </c>
      <c r="I20" s="8">
        <v>38.826759588768901</v>
      </c>
      <c r="J20" s="8">
        <v>2.09366947649902</v>
      </c>
      <c r="K20" s="8">
        <v>0.64116877548081996</v>
      </c>
      <c r="L20" s="8">
        <v>19.771069577291001</v>
      </c>
      <c r="M20" s="8">
        <v>16.361196935102299</v>
      </c>
      <c r="N20" s="8">
        <v>8.6290469320477108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6"/>
      <c r="M21" s="8"/>
      <c r="N21" s="36"/>
      <c r="Y21" s="39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12.796014213720101</v>
      </c>
      <c r="I22" s="8">
        <v>38.926525256505101</v>
      </c>
      <c r="J22" s="8">
        <v>1.6192999969145301</v>
      </c>
      <c r="K22" s="8">
        <v>0.79408610387740297</v>
      </c>
      <c r="L22" s="8">
        <v>11.361981291782399</v>
      </c>
      <c r="M22" s="8">
        <v>13.509841972642199</v>
      </c>
      <c r="N22" s="8">
        <v>6.1634520212897099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6"/>
      <c r="M23" s="8"/>
      <c r="N23" s="36"/>
      <c r="Y23" s="39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11.316538208371901</v>
      </c>
      <c r="I24" s="8">
        <v>38.174442201686901</v>
      </c>
      <c r="J24" s="8">
        <v>1.59322520621207</v>
      </c>
      <c r="K24" s="8">
        <v>0.74161674472899397</v>
      </c>
      <c r="L24" s="8">
        <v>12.1179399259488</v>
      </c>
      <c r="M24" s="8">
        <v>13.6385666563818</v>
      </c>
      <c r="N24" s="8">
        <v>5.1965721751517204</v>
      </c>
      <c r="Y24" s="39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10.598924478041701</v>
      </c>
      <c r="I26" s="8">
        <v>37.957314458603399</v>
      </c>
      <c r="J26" s="8">
        <v>0.95281135688573404</v>
      </c>
      <c r="K26" s="8">
        <v>0.82867427748637101</v>
      </c>
      <c r="L26" s="8">
        <v>11.3600980253008</v>
      </c>
      <c r="M26" s="8">
        <v>13.785274637457601</v>
      </c>
      <c r="N26" s="8">
        <v>4.6111708665021096</v>
      </c>
      <c r="Y26" s="39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9.0888709647228296</v>
      </c>
      <c r="I28" s="8">
        <v>40.417179075388297</v>
      </c>
      <c r="J28" s="8">
        <v>0.87452106602900304</v>
      </c>
      <c r="K28" s="8">
        <v>0.803579142240049</v>
      </c>
      <c r="L28" s="8">
        <v>15.1290753882547</v>
      </c>
      <c r="M28" s="8">
        <v>13.8402065926155</v>
      </c>
      <c r="N28" s="8">
        <v>4.7561436385374902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6"/>
      <c r="M29" s="8"/>
      <c r="N29" s="36"/>
      <c r="Y29" s="39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10.846799681168401</v>
      </c>
      <c r="I30" s="8">
        <v>35.6937071819397</v>
      </c>
      <c r="J30" s="8">
        <v>0.79492712372724605</v>
      </c>
      <c r="K30" s="8">
        <v>0.76473664074874004</v>
      </c>
      <c r="L30" s="8">
        <v>11.331893448524101</v>
      </c>
      <c r="M30" s="8">
        <v>13.895262357297099</v>
      </c>
      <c r="N30" s="8">
        <v>4.1947029860125404</v>
      </c>
      <c r="Y30" s="39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32.974786204875102</v>
      </c>
      <c r="J32" s="8">
        <v>0.12995988892317201</v>
      </c>
      <c r="K32" s="8">
        <v>0.831761981590043</v>
      </c>
      <c r="L32" s="8">
        <v>12.357297130515301</v>
      </c>
      <c r="M32" s="8">
        <v>13.970500164558301</v>
      </c>
      <c r="N32" s="8">
        <v>4.2182559863313704</v>
      </c>
      <c r="Y32" s="39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38.189170723850602</v>
      </c>
      <c r="J34" s="8">
        <v>10.492980170729201</v>
      </c>
      <c r="K34" s="8">
        <v>0.85733927707497704</v>
      </c>
      <c r="L34" s="8">
        <v>11.9277028180603</v>
      </c>
      <c r="M34" s="8">
        <v>14.353836542219501</v>
      </c>
      <c r="N34" s="8">
        <v>3.1300401221022298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6"/>
      <c r="M35" s="8"/>
      <c r="N35" s="36"/>
      <c r="Y35" s="39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41.060340861874003</v>
      </c>
      <c r="I36" s="8">
        <v>33.784378818265999</v>
      </c>
      <c r="J36" s="8">
        <v>20.286174020364101</v>
      </c>
      <c r="K36" s="8">
        <v>0.81869012866399105</v>
      </c>
      <c r="L36" s="8">
        <v>24.567373423840401</v>
      </c>
      <c r="M36" s="8">
        <v>17.906977486372501</v>
      </c>
      <c r="N36" s="8">
        <v>3.8041366296410599</v>
      </c>
      <c r="Y36" s="39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52.677021330864903</v>
      </c>
      <c r="I38" s="8">
        <v>51.329726921526301</v>
      </c>
      <c r="J38" s="8">
        <v>28.9923556824026</v>
      </c>
      <c r="K38" s="8">
        <v>0.808961901676437</v>
      </c>
      <c r="L38" s="8">
        <v>27.800833929856999</v>
      </c>
      <c r="M38" s="8">
        <v>18.1251942507457</v>
      </c>
      <c r="N38" s="8">
        <v>4.0740927160649996</v>
      </c>
      <c r="Y38" s="39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64.047145130103999</v>
      </c>
      <c r="I40" s="8">
        <v>57.3563338776097</v>
      </c>
      <c r="J40" s="8">
        <v>37.535728540573999</v>
      </c>
      <c r="K40" s="8">
        <v>0.77563966522678296</v>
      </c>
      <c r="L40" s="8">
        <v>26.064567962563</v>
      </c>
      <c r="M40" s="8">
        <v>17.385929281086099</v>
      </c>
      <c r="N40" s="8">
        <v>3.2518774712537102</v>
      </c>
      <c r="Y40" s="39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6"/>
      <c r="M41" s="8"/>
      <c r="N41" s="36"/>
      <c r="Y41" s="39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71.370187688984899</v>
      </c>
      <c r="I42" s="8">
        <v>39.658335583359097</v>
      </c>
      <c r="J42" s="8">
        <v>46.869524087216</v>
      </c>
      <c r="K42" s="8">
        <v>0.65708114779389104</v>
      </c>
      <c r="L42" s="8">
        <v>24.641278309163798</v>
      </c>
      <c r="M42" s="8">
        <v>17.198250015427298</v>
      </c>
      <c r="N42" s="8">
        <v>2.3830274863725198</v>
      </c>
      <c r="Y42" s="39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6"/>
      <c r="M43" s="8"/>
      <c r="N43" s="36"/>
      <c r="Y43" s="39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57.596766142137099</v>
      </c>
      <c r="K44" s="8">
        <v>0.63087712393294304</v>
      </c>
      <c r="L44" s="8">
        <v>25.252638887174701</v>
      </c>
      <c r="M44" s="8">
        <v>17.050051979841601</v>
      </c>
      <c r="N44" s="8">
        <v>2.2385180258150799</v>
      </c>
      <c r="Y44" s="39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6"/>
      <c r="M45" s="8"/>
      <c r="N45" s="36"/>
      <c r="Y45" s="39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94.177123254139701</v>
      </c>
      <c r="I46" s="8">
        <v>37.029939575336897</v>
      </c>
      <c r="J46" s="8">
        <v>68.345690980150295</v>
      </c>
      <c r="K46" s="8">
        <v>0.59655423459837398</v>
      </c>
      <c r="L46" s="8">
        <v>26.425806767458599</v>
      </c>
      <c r="M46" s="8">
        <v>16.971784078988001</v>
      </c>
      <c r="N46" s="8">
        <v>2.22497593263396</v>
      </c>
      <c r="Y46" s="39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6"/>
      <c r="M47" s="8"/>
      <c r="N47" s="36"/>
      <c r="Y47" s="39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36.461262291772002</v>
      </c>
      <c r="J48" s="8">
        <v>79.048824190064906</v>
      </c>
      <c r="K48" s="8">
        <v>0.56492296749974302</v>
      </c>
      <c r="L48" s="8">
        <v>27.247343258253601</v>
      </c>
      <c r="M48" s="8">
        <v>16.868955394425601</v>
      </c>
      <c r="N48" s="8">
        <v>2.1771014670472102</v>
      </c>
      <c r="Y48" s="39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6"/>
      <c r="M49" s="8"/>
      <c r="N49" s="36"/>
      <c r="Y49" s="39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116.64059827213801</v>
      </c>
      <c r="I50" s="8">
        <v>36.035279332479703</v>
      </c>
      <c r="J50" s="8">
        <v>89.740439247146</v>
      </c>
      <c r="K50" s="8">
        <v>0.54610548740100895</v>
      </c>
      <c r="L50" s="8">
        <v>28.395209009564901</v>
      </c>
      <c r="M50" s="8">
        <v>16.8775035894271</v>
      </c>
      <c r="N50" s="8">
        <v>2.3179482478864499</v>
      </c>
      <c r="Y50" s="39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6"/>
      <c r="M51" s="8"/>
      <c r="N51" s="36"/>
      <c r="Y51" s="39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34.689576205574298</v>
      </c>
      <c r="J52" s="8">
        <v>100.453650509102</v>
      </c>
      <c r="K52" s="8">
        <v>0.52705969371593098</v>
      </c>
      <c r="L52" s="8">
        <v>29.930804731049999</v>
      </c>
      <c r="M52" s="8">
        <v>16.979977208680499</v>
      </c>
      <c r="N52" s="8">
        <v>2.3701399331482098</v>
      </c>
      <c r="Y52" s="39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6"/>
      <c r="M53" s="8"/>
      <c r="N53" s="36"/>
      <c r="Y53" s="39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37.589265582330597</v>
      </c>
      <c r="J54" s="8">
        <v>111.26653625424299</v>
      </c>
      <c r="K54" s="8">
        <v>0.590945753882546</v>
      </c>
      <c r="L54" s="8">
        <v>33.265821803969999</v>
      </c>
      <c r="M54" s="8">
        <v>17.099709225547699</v>
      </c>
      <c r="N54" s="8">
        <v>2.4932865309060999</v>
      </c>
      <c r="Y54" s="39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154.91719818985899</v>
      </c>
      <c r="I56" s="8">
        <v>38.1554690452637</v>
      </c>
      <c r="J56" s="8">
        <v>122.052484624087</v>
      </c>
      <c r="K56" s="8">
        <v>0.65163175017998598</v>
      </c>
      <c r="L56" s="8">
        <v>37.017378627995399</v>
      </c>
      <c r="M56" s="8">
        <v>17.647877938907701</v>
      </c>
      <c r="N56" s="8">
        <v>3.9617767931708299</v>
      </c>
      <c r="Y56" s="39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6"/>
      <c r="M57" s="8"/>
      <c r="N57" s="36"/>
      <c r="Y57" s="39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168.16390836161699</v>
      </c>
      <c r="I58" s="8">
        <v>39.004221559827101</v>
      </c>
      <c r="J58" s="8">
        <v>133.00109595803801</v>
      </c>
      <c r="K58" s="8">
        <v>0.64996102468373995</v>
      </c>
      <c r="L58" s="8">
        <v>39.791657451403999</v>
      </c>
      <c r="M58" s="8">
        <v>17.8118199218348</v>
      </c>
      <c r="N58" s="8">
        <v>4.2743011189961999</v>
      </c>
      <c r="Y58" s="39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181.39141026432199</v>
      </c>
      <c r="I60" s="8">
        <v>41.819432843361099</v>
      </c>
      <c r="J60" s="8">
        <v>143.71447475059099</v>
      </c>
      <c r="K60" s="8">
        <v>0.62731238362645103</v>
      </c>
      <c r="L60" s="8">
        <v>40.687841777229103</v>
      </c>
      <c r="M60" s="8">
        <v>17.178860608865602</v>
      </c>
      <c r="N60" s="8">
        <v>3.3962072783297401</v>
      </c>
      <c r="Y60" s="39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6"/>
      <c r="M61" s="8"/>
      <c r="N61" s="36"/>
      <c r="Y61" s="39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41.992681487627102</v>
      </c>
      <c r="J62" s="8">
        <v>154.50139637971799</v>
      </c>
      <c r="K62" s="8">
        <v>0.582315140800166</v>
      </c>
      <c r="L62" s="8">
        <v>42.132151434742298</v>
      </c>
      <c r="M62" s="8">
        <v>17.087766615242199</v>
      </c>
      <c r="N62" s="8">
        <v>3.5487959508382301</v>
      </c>
      <c r="Y62" s="39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209.72529569063099</v>
      </c>
      <c r="I64" s="8">
        <v>43.340662481538601</v>
      </c>
      <c r="J64" s="8">
        <v>166.24556597757899</v>
      </c>
      <c r="K64" s="8">
        <v>0.63447894003908301</v>
      </c>
      <c r="L64" s="8">
        <v>44.486669299598901</v>
      </c>
      <c r="M64" s="8">
        <v>17.509933395042701</v>
      </c>
      <c r="N64" s="8">
        <v>3.9347987685899399</v>
      </c>
      <c r="Y64" s="39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6"/>
      <c r="M65" s="8"/>
      <c r="N65" s="36"/>
      <c r="Y65" s="39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225.31611056258299</v>
      </c>
      <c r="I66" s="8">
        <v>46.4424371152937</v>
      </c>
      <c r="J66" s="8">
        <v>178.031029620487</v>
      </c>
      <c r="K66" s="8">
        <v>0.68779322904453399</v>
      </c>
      <c r="L66" s="8">
        <v>46.758253255168299</v>
      </c>
      <c r="M66" s="8">
        <v>17.661555312146501</v>
      </c>
      <c r="N66" s="8">
        <v>4.2518956988583696</v>
      </c>
      <c r="Y66" s="39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6"/>
      <c r="M67" s="8"/>
      <c r="N67" s="36"/>
      <c r="Y67" s="39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49.842888092872599</v>
      </c>
      <c r="J68" s="8">
        <v>189.78118759642101</v>
      </c>
      <c r="K68" s="8">
        <v>0.705559088655766</v>
      </c>
      <c r="L68" s="8">
        <v>49.107004000822897</v>
      </c>
      <c r="M68" s="8">
        <v>17.856809400390802</v>
      </c>
      <c r="N68" s="8">
        <v>4.43611950228326</v>
      </c>
      <c r="Y68" s="39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6"/>
      <c r="M69" s="8"/>
      <c r="N69" s="36"/>
      <c r="Y69" s="39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256.82960506016701</v>
      </c>
      <c r="I70" s="8">
        <v>54.719477230484301</v>
      </c>
      <c r="J70" s="8">
        <v>201.55809235832601</v>
      </c>
      <c r="K70" s="8">
        <v>0.74274695176385996</v>
      </c>
      <c r="L70" s="8">
        <v>51.0778289211149</v>
      </c>
      <c r="M70" s="8">
        <v>17.949276334464699</v>
      </c>
      <c r="N70" s="8">
        <v>4.5217864669649099</v>
      </c>
      <c r="Y70" s="39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272.46670811477901</v>
      </c>
      <c r="I72" s="8">
        <v>60.592317682813999</v>
      </c>
      <c r="J72" s="8">
        <v>213.32289190578999</v>
      </c>
      <c r="K72" s="8">
        <v>0.76631839884809105</v>
      </c>
      <c r="L72" s="8">
        <v>52.736400370256</v>
      </c>
      <c r="M72" s="8">
        <v>18.0374416023861</v>
      </c>
      <c r="N72" s="8">
        <v>4.59447901840994</v>
      </c>
      <c r="Y72" s="39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9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2:38">
      <c r="R77" s="40">
        <v>6.4245126601871902</v>
      </c>
      <c r="S77" s="41">
        <v>14.1664769825666</v>
      </c>
      <c r="T77" s="41">
        <v>0.39327064542836698</v>
      </c>
      <c r="U77" s="41">
        <v>0.28761699064074903</v>
      </c>
      <c r="V77" s="41">
        <v>3.95968322534197</v>
      </c>
      <c r="W77" s="40">
        <v>4.71349665586754</v>
      </c>
      <c r="X77" s="40">
        <v>2.9603718469762401</v>
      </c>
    </row>
    <row r="78" spans="2:38">
      <c r="R78" s="40"/>
      <c r="S78" s="41"/>
      <c r="T78" s="41"/>
      <c r="U78" s="41"/>
      <c r="V78" s="41"/>
      <c r="W78" s="40"/>
      <c r="X78" s="40"/>
    </row>
    <row r="79" spans="2:38">
      <c r="R79" s="40">
        <v>6.4563569438444999</v>
      </c>
      <c r="S79" s="41">
        <v>14.6182300434917</v>
      </c>
      <c r="T79" s="41">
        <v>0.39547151727861801</v>
      </c>
      <c r="U79" s="41">
        <v>0.29120230381569501</v>
      </c>
      <c r="V79" s="41">
        <v>4.3012272318214499</v>
      </c>
      <c r="W79" s="40">
        <v>4.6840287580993598</v>
      </c>
      <c r="X79" s="40">
        <v>3.3122833303167698</v>
      </c>
    </row>
    <row r="80" spans="2:38">
      <c r="R80" s="40"/>
      <c r="S80" s="41"/>
      <c r="T80" s="41"/>
      <c r="U80" s="41"/>
      <c r="V80" s="41"/>
      <c r="W80" s="40"/>
      <c r="X80" s="40"/>
    </row>
    <row r="81" spans="18:24">
      <c r="R81" s="40">
        <v>7.0094309287257097</v>
      </c>
      <c r="S81" s="41">
        <v>19.958579268049</v>
      </c>
      <c r="T81" s="41">
        <v>0.88826278005759296</v>
      </c>
      <c r="U81" s="41">
        <v>0.28987760979121702</v>
      </c>
      <c r="V81" s="41">
        <v>3.8555936465082699</v>
      </c>
      <c r="W81" s="40">
        <v>5.6508529193664403</v>
      </c>
      <c r="X81" s="40">
        <v>3.1005795161842999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6.4945121202303699</v>
      </c>
      <c r="S83" s="41">
        <v>15.598123636713501</v>
      </c>
      <c r="T83" s="41">
        <v>0.98942400935925001</v>
      </c>
      <c r="U83" s="41">
        <v>0.28310774874010097</v>
      </c>
      <c r="V83" s="41">
        <v>5.3187855543556601</v>
      </c>
      <c r="W83" s="40">
        <v>5.6242122966162702</v>
      </c>
      <c r="X83" s="40">
        <v>2.7376288301295899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6.5328239920806404</v>
      </c>
      <c r="S85" s="41">
        <v>13.589365856069101</v>
      </c>
      <c r="T85" s="41">
        <v>0.73278431677465705</v>
      </c>
      <c r="U85" s="41">
        <v>0.224409071418287</v>
      </c>
      <c r="V85" s="41">
        <v>6.91987435205185</v>
      </c>
      <c r="W85" s="40">
        <v>5.7264189272857999</v>
      </c>
      <c r="X85" s="40">
        <v>3.0201664262166998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4.4786049748020398</v>
      </c>
      <c r="S87" s="41">
        <v>13.624283839776799</v>
      </c>
      <c r="T87" s="41">
        <v>0.56675499892008596</v>
      </c>
      <c r="U87" s="41">
        <v>0.27793013635709102</v>
      </c>
      <c r="V87" s="41">
        <v>3.9766934521238402</v>
      </c>
      <c r="W87" s="40">
        <v>4.7284446904247703</v>
      </c>
      <c r="X87" s="40">
        <v>2.1572082074513999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3.9607883729301601</v>
      </c>
      <c r="S89" s="41">
        <v>13.3610547705904</v>
      </c>
      <c r="T89" s="41">
        <v>0.55762882217422405</v>
      </c>
      <c r="U89" s="41">
        <v>0.25956586065514797</v>
      </c>
      <c r="V89" s="41">
        <v>4.2412789740820802</v>
      </c>
      <c r="W89" s="40">
        <v>4.7734983297336298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3.7096235673145901</v>
      </c>
      <c r="S91" s="41">
        <v>13.285060060511199</v>
      </c>
      <c r="T91" s="41">
        <v>0.33348397491000698</v>
      </c>
      <c r="U91" s="41">
        <v>0.29003599712022998</v>
      </c>
      <c r="V91" s="41">
        <v>3.9760343088552799</v>
      </c>
      <c r="W91" s="40">
        <v>4.8248461231101603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14.146012676385901</v>
      </c>
      <c r="T93" s="41">
        <v>0.30608237311015102</v>
      </c>
      <c r="U93" s="41">
        <v>0.28125269978401701</v>
      </c>
      <c r="V93" s="41">
        <v>5.2951763858891399</v>
      </c>
      <c r="W93" s="40">
        <v>4.8440723074154199</v>
      </c>
      <c r="X93" s="40">
        <v>1.6646502734881199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3.7963798884089401</v>
      </c>
      <c r="S95" s="41">
        <v>12.4927975136789</v>
      </c>
      <c r="T95" s="41">
        <v>0.27822449330453602</v>
      </c>
      <c r="U95" s="41">
        <v>0.26765782426205897</v>
      </c>
      <c r="V95" s="41">
        <v>3.9661627069834302</v>
      </c>
      <c r="W95" s="40">
        <v>4.8633418250539799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4.1627045140388796</v>
      </c>
      <c r="S97" s="41">
        <v>11.5411751717063</v>
      </c>
      <c r="T97" s="41">
        <v>4.5485961123110201E-2</v>
      </c>
      <c r="U97" s="41">
        <v>0.29111669355651498</v>
      </c>
      <c r="V97" s="41">
        <v>4.3250539956803502</v>
      </c>
      <c r="W97" s="40">
        <v>4.8896750575954098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9.3318741864650701</v>
      </c>
      <c r="S99" s="41">
        <v>13.3662097533477</v>
      </c>
      <c r="T99" s="41">
        <v>3.67254305975522</v>
      </c>
      <c r="U99" s="41">
        <v>0.30006874697624197</v>
      </c>
      <c r="V99" s="41">
        <v>4.1746959863211002</v>
      </c>
      <c r="W99" s="40">
        <v>5.0238427897768201</v>
      </c>
      <c r="X99" s="40">
        <v>1.0955140427357799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11.824532586393101</v>
      </c>
      <c r="T101" s="41">
        <v>7.1001609071274299</v>
      </c>
      <c r="U101" s="41">
        <v>0.28654154503239698</v>
      </c>
      <c r="V101" s="41">
        <v>8.59858069834414</v>
      </c>
      <c r="W101" s="40">
        <v>6.2674421202303696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18.436957465802699</v>
      </c>
      <c r="S103" s="41">
        <v>17.965404422534199</v>
      </c>
      <c r="T103" s="41">
        <v>10.1473244888409</v>
      </c>
      <c r="U103" s="41">
        <v>0.28313666558675299</v>
      </c>
      <c r="V103" s="41">
        <v>9.7302918754499501</v>
      </c>
      <c r="W103" s="40">
        <v>6.3438179877609899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20.074716857163398</v>
      </c>
      <c r="T105" s="41">
        <v>13.137504989200901</v>
      </c>
      <c r="U105" s="41">
        <v>0.27147388282937401</v>
      </c>
      <c r="V105" s="41">
        <v>9.1225987868970506</v>
      </c>
      <c r="W105" s="40">
        <v>6.0850752483801296</v>
      </c>
      <c r="X105" s="40">
        <v>1.1381571149387999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13.880417454175699</v>
      </c>
      <c r="T107" s="41">
        <v>16.4043334305256</v>
      </c>
      <c r="U107" s="41">
        <v>0.22997840172786199</v>
      </c>
      <c r="V107" s="41">
        <v>8.6244474082073292</v>
      </c>
      <c r="W107" s="40">
        <v>6.0193875053995498</v>
      </c>
      <c r="X107" s="40">
        <v>0.83405962023038205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29.059687293016601</v>
      </c>
      <c r="S109" s="41">
        <v>13.398153763729299</v>
      </c>
      <c r="T109" s="41">
        <v>20.158868149747999</v>
      </c>
      <c r="U109" s="41">
        <v>0.22080699337653001</v>
      </c>
      <c r="V109" s="41">
        <v>8.8384236105111391</v>
      </c>
      <c r="W109" s="40">
        <v>5.96751819294456</v>
      </c>
      <c r="X109" s="40">
        <v>0.78348130903527802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32.961993138948898</v>
      </c>
      <c r="S111" s="41">
        <v>12.960478851367901</v>
      </c>
      <c r="T111" s="41">
        <v>23.920991843052601</v>
      </c>
      <c r="U111" s="41">
        <v>0.20879398210943101</v>
      </c>
      <c r="V111" s="41">
        <v>9.2490323686105107</v>
      </c>
      <c r="W111" s="40">
        <v>5.9401244276457996</v>
      </c>
      <c r="X111" s="40">
        <v>0.77874157642188602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36.826343808495103</v>
      </c>
      <c r="S113" s="41">
        <v>12.761441802120199</v>
      </c>
      <c r="T113" s="41">
        <v>27.667088466522699</v>
      </c>
      <c r="U113" s="41">
        <v>0.19772303862491</v>
      </c>
      <c r="V113" s="41">
        <v>9.5365701403887595</v>
      </c>
      <c r="W113" s="40">
        <v>5.9041343880489601</v>
      </c>
      <c r="X113" s="40">
        <v>0.76198551346652399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40.824209395248303</v>
      </c>
      <c r="S115" s="41">
        <v>12.6123477663679</v>
      </c>
      <c r="T115" s="41">
        <v>31.4091537365011</v>
      </c>
      <c r="U115" s="41">
        <v>0.191136920590353</v>
      </c>
      <c r="V115" s="41">
        <v>9.9383231533477208</v>
      </c>
      <c r="W115" s="40">
        <v>5.9071262562994802</v>
      </c>
      <c r="X115" s="40">
        <v>0.81128188676025703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0.18447089280057599</v>
      </c>
      <c r="V117" s="41">
        <v>10.4757816558675</v>
      </c>
      <c r="W117" s="40">
        <v>5.9429920230381699</v>
      </c>
      <c r="X117" s="40">
        <v>0.82954897660187299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49.583006947444197</v>
      </c>
      <c r="S119" s="41">
        <v>13.156242953815701</v>
      </c>
      <c r="T119" s="41">
        <v>38.943287688985002</v>
      </c>
      <c r="U119" s="41">
        <v>0.20683101385889099</v>
      </c>
      <c r="V119" s="41">
        <v>11.6430376313895</v>
      </c>
      <c r="W119" s="40">
        <v>5.9848982289416899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54.221019366450598</v>
      </c>
      <c r="S121" s="41">
        <v>13.3544141658423</v>
      </c>
      <c r="T121" s="41">
        <v>42.718369618430501</v>
      </c>
      <c r="U121" s="41">
        <v>0.228071112562995</v>
      </c>
      <c r="V121" s="41">
        <v>12.9560825197984</v>
      </c>
      <c r="W121" s="40">
        <v>6.1767572786176999</v>
      </c>
      <c r="X121" s="40">
        <v>1.3866218776097901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46.550383585313298</v>
      </c>
      <c r="U123" s="41">
        <v>0.22748635863930899</v>
      </c>
      <c r="V123" s="41">
        <v>13.927080107991401</v>
      </c>
      <c r="W123" s="40">
        <v>6.2341369726421796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63.486993592512697</v>
      </c>
      <c r="S125" s="41">
        <v>14.6368014951764</v>
      </c>
      <c r="T125" s="41">
        <v>50.300066162706798</v>
      </c>
      <c r="U125" s="41">
        <v>0.219559334269258</v>
      </c>
      <c r="V125" s="41">
        <v>14.240744622030199</v>
      </c>
      <c r="W125" s="40">
        <v>6.0126012131029603</v>
      </c>
      <c r="X125" s="40">
        <v>1.1886725474154101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54.075488732901299</v>
      </c>
      <c r="U127" s="41">
        <v>0.203810299280058</v>
      </c>
      <c r="V127" s="41">
        <v>14.746253002159801</v>
      </c>
      <c r="W127" s="40">
        <v>5.9807183153347703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73.403853491720795</v>
      </c>
      <c r="S129" s="41">
        <v>15.1692318685385</v>
      </c>
      <c r="T129" s="41">
        <v>58.1859480921526</v>
      </c>
      <c r="U129" s="41">
        <v>0.22206762901367899</v>
      </c>
      <c r="V129" s="41">
        <v>15.570334254859601</v>
      </c>
      <c r="W129" s="40">
        <v>6.1284766882649402</v>
      </c>
      <c r="X129" s="40">
        <v>1.3771795690064801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78.860638696904005</v>
      </c>
      <c r="S131" s="41">
        <v>16.254852990352799</v>
      </c>
      <c r="T131" s="41">
        <v>62.310860367170399</v>
      </c>
      <c r="U131" s="41">
        <v>0.24072763016558699</v>
      </c>
      <c r="V131" s="41">
        <v>16.3653886393089</v>
      </c>
      <c r="W131" s="40">
        <v>6.1815443592512702</v>
      </c>
      <c r="X131" s="40">
        <v>1.4881634946004301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84.417670086393002</v>
      </c>
      <c r="S133" s="41">
        <v>17.4450108325054</v>
      </c>
      <c r="T133" s="41">
        <v>66.423415658747302</v>
      </c>
      <c r="U133" s="41">
        <v>0.246945681029518</v>
      </c>
      <c r="V133" s="41">
        <v>17.187451400288001</v>
      </c>
      <c r="W133" s="40">
        <v>6.24988329013678</v>
      </c>
      <c r="X133" s="40">
        <v>1.5526418257991399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89.890361771058494</v>
      </c>
      <c r="S135" s="41">
        <v>19.151817030669498</v>
      </c>
      <c r="T135" s="41">
        <v>70.545332325414094</v>
      </c>
      <c r="U135" s="41">
        <v>0.25996143311735098</v>
      </c>
      <c r="V135" s="41">
        <v>17.877240122390202</v>
      </c>
      <c r="W135" s="40">
        <v>6.2822467170626402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95.363347840172693</v>
      </c>
      <c r="S137" s="41">
        <v>21.2073111889849</v>
      </c>
      <c r="T137" s="41">
        <v>74.663012167026494</v>
      </c>
      <c r="U137" s="41">
        <v>0.26821143959683202</v>
      </c>
      <c r="V137" s="41">
        <v>18.457740129589599</v>
      </c>
      <c r="W137" s="40">
        <v>6.3131045608351304</v>
      </c>
      <c r="X137" s="40">
        <v>1.6080676564434799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ref="I1:I73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28125" customWidth="1"/>
    <col min="4" max="4" width="6.90625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1.3349E-4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2.6698E-4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4.0099999999999999E-4</v>
      </c>
      <c r="AE5" s="27">
        <v>5.3529489999999999E-2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2.8549999999999999E-3</v>
      </c>
      <c r="AE6" s="27">
        <v>0.38111394999999998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6.6959999999999997E-3</v>
      </c>
      <c r="AE7" s="27">
        <v>0.89384903999999998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1.3627E-2</v>
      </c>
      <c r="AE8" s="27">
        <v>1.8190682300000001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2.2641999999999999E-2</v>
      </c>
      <c r="AE9" s="27">
        <v>3.0224805799999999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3.5372000000000001E-2</v>
      </c>
      <c r="AE10" s="27">
        <v>4.7218082800000003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5.1662E-2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1.3349E-4</v>
      </c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7.4399999999999994E-2</v>
      </c>
      <c r="AE12" s="27">
        <v>9.9316560000000003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2.6698E-4</v>
      </c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1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5.3529489999999999E-2</v>
      </c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0.14269000000000001</v>
      </c>
      <c r="AE14" s="27">
        <v>19.047688099999998</v>
      </c>
    </row>
    <row r="15" spans="1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0.38111394999999998</v>
      </c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0.18674299999999999</v>
      </c>
      <c r="AE15" s="27">
        <v>24.928323070000001</v>
      </c>
    </row>
    <row r="16" spans="1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0.89384903999999998</v>
      </c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0.23508200000000001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1.8190682300000001</v>
      </c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0.29519600000000001</v>
      </c>
      <c r="AE17" s="27">
        <v>39.405714039999999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3.0224805799999999</v>
      </c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0.36781900000000001</v>
      </c>
      <c r="AE18" s="27">
        <v>49.100158309999998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4.7218082800000003</v>
      </c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0.44189699999999998</v>
      </c>
      <c r="AE19" s="27">
        <v>58.988830530000001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0.51692800000000005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9.9316560000000003</v>
      </c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0.59047700000000003</v>
      </c>
      <c r="AE21" s="27">
        <v>78.822774730000006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0.66299300000000005</v>
      </c>
      <c r="AE22" s="27">
        <v>88.502935570000005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19.047688099999998</v>
      </c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0.74398799999999998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24.928323070000001</v>
      </c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0.82306999999999997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0.90842900000000004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39.405714039999999</v>
      </c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0.99200200000000005</v>
      </c>
      <c r="AE26" s="27">
        <v>132.42234697999999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49.100158309999998</v>
      </c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143.34463227000001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58.988830530000001</v>
      </c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1.2318070000000001</v>
      </c>
      <c r="AE29" s="27">
        <v>164.43391643000001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78.822774730000006</v>
      </c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1.3117540000000001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88.502935570000005</v>
      </c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8.0117329999999995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7.6229019999999998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132.42234697999999</v>
      </c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7.2999090000000004</v>
      </c>
      <c r="AE35" s="27">
        <v>974.46485241000005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143.34463227000001</v>
      </c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6.9674250000000004</v>
      </c>
      <c r="AE36" s="27">
        <v>930.08156325000004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6.6354369999999996</v>
      </c>
      <c r="AE37" s="27">
        <v>885.76448513000003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164.43391643000001</v>
      </c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6.3017060000000003</v>
      </c>
      <c r="AE38" s="27">
        <v>841.21473393999997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5.9396149999999999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743.66878529999997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5.1550200000000004</v>
      </c>
      <c r="AE41" s="27">
        <v>688.14361980000001</v>
      </c>
    </row>
    <row r="42" spans="3:31">
      <c r="C42" s="23"/>
      <c r="H42" s="8"/>
      <c r="I42" s="8"/>
      <c r="J42" s="8"/>
      <c r="K42" s="8"/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4.7407329999999996</v>
      </c>
      <c r="AE42" s="27">
        <v>632.84044816999995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4.2961790000000004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3.9421439999999999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3.5440160000000001</v>
      </c>
      <c r="AE45" s="27">
        <v>473.09069584000002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2.8055409999999998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2.4550809999999998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2.1225130000000001</v>
      </c>
      <c r="AE49" s="27">
        <v>283.33426036999998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205.77603640999999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1.2674339999999999</v>
      </c>
      <c r="AE52" s="27">
        <v>169.18976466000001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1.0084219999999999</v>
      </c>
      <c r="AE53" s="27">
        <v>134.61425277999999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54.367673709999998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0.30473699999999998</v>
      </c>
      <c r="AE56" s="27">
        <v>40.679342130000002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28.449522290000001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0.13203000000000001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3.7650000000000001E-3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1.1479999999999999E-3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1.21E-4</v>
      </c>
      <c r="AE61" s="27">
        <v>1.615229E-2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1.107967E-2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1.3349E-4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7.7499999999999997E-4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0.13983100000000001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0.34207300000000002</v>
      </c>
      <c r="AE69" s="27">
        <v>45.663324770000003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0.51172200000000001</v>
      </c>
      <c r="AE70" s="27">
        <v>68.309769779999996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0.63805900000000004</v>
      </c>
      <c r="AE71" s="27">
        <v>85.174495910000005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0.72802699999999998</v>
      </c>
      <c r="AE72" s="27">
        <v>97.184324230000001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0.87973400000000002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150.74691974999999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1.3454980000000001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1.5994170000000001</v>
      </c>
      <c r="AE76" s="27">
        <v>213.50617532999999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1.8713869999999999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2.2066720000000002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331.98362294999998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2.7038829999999998</v>
      </c>
      <c r="AE80" s="27">
        <v>360.94134166999999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2.9252850000000001</v>
      </c>
      <c r="AE81" s="27">
        <v>390.49629464999998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3.1081729999999999</v>
      </c>
      <c r="AE82" s="27">
        <v>414.91001376999998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439.09212774000002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3.4517099999999998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481.38029134999999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3.7371159999999999</v>
      </c>
      <c r="AE86" s="27">
        <v>498.86761483999999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514.11457566000001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3.9505729999999999</v>
      </c>
      <c r="AE88" s="27">
        <v>527.36198977000004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537.14760770999999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4.0902659999999997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4.1562070000000002</v>
      </c>
      <c r="AE91" s="27">
        <v>554.81207242999994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4.2324859999999997</v>
      </c>
      <c r="AE92" s="27">
        <v>564.99455613999999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573.90621505000001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4.3685090000000004</v>
      </c>
      <c r="AE94" s="27">
        <v>583.15226641000004</v>
      </c>
    </row>
    <row r="95" spans="3:31">
      <c r="C95" s="25"/>
      <c r="D95" s="8"/>
      <c r="E95" s="8"/>
      <c r="F95" s="8"/>
      <c r="G95" s="24"/>
      <c r="H95" s="8"/>
      <c r="I95" s="8"/>
      <c r="J95" s="8"/>
      <c r="K95" s="8"/>
    </row>
    <row r="96" spans="3:3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11">
      <c r="C104" s="23"/>
      <c r="I104" s="28"/>
    </row>
    <row r="105" spans="3:11">
      <c r="C105" s="23"/>
      <c r="I105" s="28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05"/>
  <sheetViews>
    <sheetView topLeftCell="A30" zoomScale="71" zoomScaleNormal="71" workbookViewId="0">
      <selection activeCell="I38" sqref="I38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1.3349E-4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2.6698E-4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4.0099999999999999E-4</v>
      </c>
      <c r="AE5" s="27">
        <v>5.3529489999999999E-2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2.8549999999999999E-3</v>
      </c>
      <c r="AE6" s="27">
        <v>0.38111394999999998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6.6959999999999997E-3</v>
      </c>
      <c r="AE7" s="27">
        <v>0.89384903999999998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1.3627E-2</v>
      </c>
      <c r="AE8" s="27">
        <v>1.8190682300000001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2.2641999999999999E-2</v>
      </c>
      <c r="AE9" s="27">
        <v>3.0224805799999999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3.5372000000000001E-2</v>
      </c>
      <c r="AE10" s="27">
        <v>4.7218082800000003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5.1662E-2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7.4399999999999994E-2</v>
      </c>
      <c r="AE12" s="27">
        <v>9.9316560000000003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1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0.14269000000000001</v>
      </c>
      <c r="AE14" s="27">
        <v>19.047688099999998</v>
      </c>
    </row>
    <row r="15" spans="1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0.18674299999999999</v>
      </c>
      <c r="AE15" s="27">
        <v>24.928323070000001</v>
      </c>
    </row>
    <row r="16" spans="1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0.23508200000000001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0.29519600000000001</v>
      </c>
      <c r="AE17" s="27">
        <v>39.405714039999999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0.36781900000000001</v>
      </c>
      <c r="AE18" s="27">
        <v>49.100158309999998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0.44189699999999998</v>
      </c>
      <c r="AE19" s="27">
        <v>58.988830530000001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0.51692800000000005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0.59047700000000003</v>
      </c>
      <c r="AE21" s="27">
        <v>78.822774730000006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0.66299300000000005</v>
      </c>
      <c r="AE22" s="27">
        <v>88.502935570000005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0.74398799999999998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0.82306999999999997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0.90842900000000004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0.99200200000000005</v>
      </c>
      <c r="AE26" s="27">
        <v>132.42234697999999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143.34463227000001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1.2318070000000001</v>
      </c>
      <c r="AE29" s="27">
        <v>164.43391643000001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1.3117540000000001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1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8.0117329999999995</v>
      </c>
      <c r="AE33" s="27">
        <v>1069.48623817</v>
      </c>
    </row>
    <row r="34" spans="1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7.6229019999999998</v>
      </c>
      <c r="AE34" s="27">
        <v>1017.58118798</v>
      </c>
    </row>
    <row r="35" spans="1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7.2999090000000004</v>
      </c>
      <c r="AE35" s="27">
        <v>974.46485241000005</v>
      </c>
    </row>
    <row r="36" spans="1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6.9674250000000004</v>
      </c>
      <c r="AE36" s="27">
        <v>930.08156325000004</v>
      </c>
    </row>
    <row r="37" spans="1:31">
      <c r="C37" s="25"/>
      <c r="D37" s="8"/>
      <c r="E37" s="8"/>
      <c r="F37" s="8"/>
      <c r="G37" s="24"/>
      <c r="H37" s="8"/>
      <c r="I37" s="8"/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6.6354369999999996</v>
      </c>
      <c r="AE37" s="27">
        <v>885.76448513000003</v>
      </c>
    </row>
    <row r="38" spans="1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6.3017060000000003</v>
      </c>
      <c r="AE38" s="27">
        <v>841.21473393999997</v>
      </c>
    </row>
    <row r="39" spans="1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5.9396149999999999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743.66878529999997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5.1550200000000004</v>
      </c>
      <c r="AE41" s="27">
        <v>688.14361980000001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4.7407329999999996</v>
      </c>
      <c r="AE42" s="27">
        <v>632.84044816999995</v>
      </c>
    </row>
    <row r="43" spans="1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4.2961790000000004</v>
      </c>
      <c r="AE43" s="27">
        <v>573.49693471</v>
      </c>
    </row>
    <row r="44" spans="1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974.46485241000005</v>
      </c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3.9421439999999999</v>
      </c>
      <c r="AE44" s="27">
        <v>526.23680256</v>
      </c>
    </row>
    <row r="45" spans="1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930.08156325000004</v>
      </c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3.5440160000000001</v>
      </c>
      <c r="AE45" s="27">
        <v>473.09069584000002</v>
      </c>
    </row>
    <row r="46" spans="1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885.76448513000003</v>
      </c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1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841.21473393999997</v>
      </c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2.8055409999999998</v>
      </c>
      <c r="AE47" s="27">
        <v>374.51166809</v>
      </c>
    </row>
    <row r="48" spans="1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2.4550809999999998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743.66878529999997</v>
      </c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2.1225130000000001</v>
      </c>
      <c r="AE49" s="27">
        <v>283.33426036999998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688.14361980000001</v>
      </c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632.84044816999995</v>
      </c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205.77603640999999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1.2674339999999999</v>
      </c>
      <c r="AE52" s="27">
        <v>169.18976466000001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1.0084219999999999</v>
      </c>
      <c r="AE53" s="27">
        <v>134.61425277999999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473.09069584000002</v>
      </c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54.367673709999998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0.30473699999999998</v>
      </c>
      <c r="AE56" s="27">
        <v>40.679342130000002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28.449522290000001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283.33426036999998</v>
      </c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0.13203000000000001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3.7650000000000001E-3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205.77603640999999</v>
      </c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1.1479999999999999E-3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169.18976466000001</v>
      </c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1.21E-4</v>
      </c>
      <c r="AE61" s="27">
        <v>1.615229E-2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134.61425277999999</v>
      </c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1.107967E-2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54.367673709999998</v>
      </c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40.679342130000002</v>
      </c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28.449522290000001</v>
      </c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1.3349E-4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7.7499999999999997E-4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0.13983100000000001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0.34207300000000002</v>
      </c>
      <c r="AE69" s="27">
        <v>45.663324770000003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1.615229E-2</v>
      </c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0.51172200000000001</v>
      </c>
      <c r="AE70" s="27">
        <v>68.309769779999996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1.107967E-2</v>
      </c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0.63805900000000004</v>
      </c>
      <c r="AE71" s="27">
        <v>85.174495910000005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0.72802699999999998</v>
      </c>
      <c r="AE72" s="27">
        <v>97.184324230000001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0.87973400000000002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150.74691974999999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1.3454980000000001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1.5994170000000001</v>
      </c>
      <c r="AE76" s="27">
        <v>213.50617532999999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1.8713869999999999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2.2066720000000002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331.98362294999998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2.7038829999999998</v>
      </c>
      <c r="AE80" s="27">
        <v>360.94134166999999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2.9252850000000001</v>
      </c>
      <c r="AE81" s="27">
        <v>390.49629464999998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3.1081729999999999</v>
      </c>
      <c r="AE82" s="27">
        <v>414.91001376999998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439.09212774000002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3.4517099999999998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481.38029134999999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3.7371159999999999</v>
      </c>
      <c r="AE86" s="27">
        <v>498.86761483999999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514.11457566000001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3.9505729999999999</v>
      </c>
      <c r="AE88" s="27">
        <v>527.36198977000004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537.14760770999999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4.0902659999999997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4.1562070000000002</v>
      </c>
      <c r="AE91" s="27">
        <v>554.81207242999994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4.2324859999999997</v>
      </c>
      <c r="AE92" s="27">
        <v>564.99455613999999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573.90621505000001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4.3685090000000004</v>
      </c>
      <c r="AE94" s="27">
        <v>583.15226641000004</v>
      </c>
    </row>
    <row r="95" spans="3:31">
      <c r="C95" s="25"/>
      <c r="D95" s="8"/>
      <c r="E95" s="8"/>
      <c r="F95" s="8"/>
      <c r="G95" s="24"/>
      <c r="H95" s="8"/>
      <c r="I95" s="8"/>
      <c r="J95" s="8"/>
      <c r="K95" s="8"/>
    </row>
    <row r="96" spans="3:3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11">
      <c r="C104" s="23"/>
      <c r="I104" s="28"/>
    </row>
    <row r="105" spans="3:11">
      <c r="C105" s="23"/>
      <c r="I105" s="28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105"/>
  <sheetViews>
    <sheetView topLeftCell="A37" zoomScale="71" zoomScaleNormal="71" workbookViewId="0">
      <selection activeCell="I37" sqref="I37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1.3349E-4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2.6698E-4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4.0099999999999999E-4</v>
      </c>
      <c r="AE5" s="27">
        <v>5.3529489999999999E-2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2.8549999999999999E-3</v>
      </c>
      <c r="AE6" s="27">
        <v>0.38111394999999998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6.6959999999999997E-3</v>
      </c>
      <c r="AE7" s="27">
        <v>0.89384903999999998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1.3627E-2</v>
      </c>
      <c r="AE8" s="27">
        <v>1.8190682300000001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2.2641999999999999E-2</v>
      </c>
      <c r="AE9" s="27">
        <v>3.0224805799999999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3.5372000000000001E-2</v>
      </c>
      <c r="AE10" s="27">
        <v>4.7218082800000003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5.1662E-2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7.4399999999999994E-2</v>
      </c>
      <c r="AE12" s="27">
        <v>9.9316560000000003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1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0.14269000000000001</v>
      </c>
      <c r="AE14" s="27">
        <v>19.047688099999998</v>
      </c>
    </row>
    <row r="15" spans="1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0.18674299999999999</v>
      </c>
      <c r="AE15" s="27">
        <v>24.928323070000001</v>
      </c>
    </row>
    <row r="16" spans="1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0.23508200000000001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0.29519600000000001</v>
      </c>
      <c r="AE17" s="27">
        <v>39.405714039999999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0.36781900000000001</v>
      </c>
      <c r="AE18" s="27">
        <v>49.100158309999998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0.44189699999999998</v>
      </c>
      <c r="AE19" s="27">
        <v>58.988830530000001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0.51692800000000005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0.59047700000000003</v>
      </c>
      <c r="AE21" s="27">
        <v>78.822774730000006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0.66299300000000005</v>
      </c>
      <c r="AE22" s="27">
        <v>88.502935570000005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0.74398799999999998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0.82306999999999997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0.90842900000000004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0.99200200000000005</v>
      </c>
      <c r="AE26" s="27">
        <v>132.42234697999999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143.34463227000001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1.2318070000000001</v>
      </c>
      <c r="AE29" s="27">
        <v>164.43391643000001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1.3117540000000001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1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8.0117329999999995</v>
      </c>
      <c r="AE33" s="27">
        <v>1069.48623817</v>
      </c>
    </row>
    <row r="34" spans="1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7.6229019999999998</v>
      </c>
      <c r="AE34" s="27">
        <v>1017.58118798</v>
      </c>
    </row>
    <row r="35" spans="1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7.2999090000000004</v>
      </c>
      <c r="AE35" s="27">
        <v>974.46485241000005</v>
      </c>
    </row>
    <row r="36" spans="1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6.9674250000000004</v>
      </c>
      <c r="AE36" s="27">
        <v>930.08156325000004</v>
      </c>
    </row>
    <row r="37" spans="1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6.6354369999999996</v>
      </c>
      <c r="AE37" s="27">
        <v>885.76448513000003</v>
      </c>
    </row>
    <row r="38" spans="1:31">
      <c r="C38" s="25"/>
      <c r="D38" s="8"/>
      <c r="E38" s="8"/>
      <c r="F38" s="8"/>
      <c r="G38" s="24"/>
      <c r="H38" s="8"/>
      <c r="I38" s="8"/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6.3017060000000003</v>
      </c>
      <c r="AE38" s="27">
        <v>841.21473393999997</v>
      </c>
    </row>
    <row r="39" spans="1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5.9396149999999999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743.66878529999997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5.1550200000000004</v>
      </c>
      <c r="AE41" s="27">
        <v>688.14361980000001</v>
      </c>
    </row>
    <row r="42" spans="1:31" ht="16">
      <c r="A42" s="8" t="s">
        <v>123</v>
      </c>
      <c r="C42" s="29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4.7407329999999996</v>
      </c>
      <c r="AE42" s="27">
        <v>632.84044816999995</v>
      </c>
    </row>
    <row r="43" spans="1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4.2961790000000004</v>
      </c>
      <c r="AE43" s="27">
        <v>573.49693471</v>
      </c>
    </row>
    <row r="44" spans="1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1.3349E-4</v>
      </c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3.9421439999999999</v>
      </c>
      <c r="AE44" s="27">
        <v>526.23680256</v>
      </c>
    </row>
    <row r="45" spans="1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3.5440160000000001</v>
      </c>
      <c r="AE45" s="27">
        <v>473.09069584000002</v>
      </c>
    </row>
    <row r="46" spans="1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1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45.663324770000003</v>
      </c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2.8055409999999998</v>
      </c>
      <c r="AE47" s="27">
        <v>374.51166809</v>
      </c>
    </row>
    <row r="48" spans="1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68.309769779999996</v>
      </c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2.4550809999999998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85.174495910000005</v>
      </c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2.1225130000000001</v>
      </c>
      <c r="AE49" s="27">
        <v>283.33426036999998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97.184324230000001</v>
      </c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205.77603640999999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150.74691974999999</v>
      </c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1.2674339999999999</v>
      </c>
      <c r="AE52" s="27">
        <v>169.18976466000001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1.0084219999999999</v>
      </c>
      <c r="AE53" s="27">
        <v>134.61425277999999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213.50617532999999</v>
      </c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54.367673709999998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0.30473699999999998</v>
      </c>
      <c r="AE56" s="27">
        <v>40.679342130000002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331.98362294999998</v>
      </c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28.449522290000001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360.94134166999999</v>
      </c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0.13203000000000001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390.49629464999998</v>
      </c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3.7650000000000001E-3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414.91001376999998</v>
      </c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1.1479999999999999E-3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439.09212774000002</v>
      </c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1.21E-4</v>
      </c>
      <c r="AE61" s="27">
        <v>1.615229E-2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1.107967E-2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481.38029134999999</v>
      </c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498.86761483999999</v>
      </c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514.11457566000001</v>
      </c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527.36198977000004</v>
      </c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1.3349E-4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537.14760770999999</v>
      </c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7.7499999999999997E-4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0.13983100000000001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554.81207242999994</v>
      </c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0.34207300000000002</v>
      </c>
      <c r="AE69" s="27">
        <v>45.663324770000003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564.99455613999999</v>
      </c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0.51172200000000001</v>
      </c>
      <c r="AE70" s="27">
        <v>68.309769779999996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573.90621505000001</v>
      </c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0.63805900000000004</v>
      </c>
      <c r="AE71" s="27">
        <v>85.174495910000005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583.15226641000004</v>
      </c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0.72802699999999998</v>
      </c>
      <c r="AE72" s="27">
        <v>97.184324230000001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0.87973400000000002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150.74691974999999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1.3454980000000001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1.5994170000000001</v>
      </c>
      <c r="AE76" s="27">
        <v>213.50617532999999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1.8713869999999999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2.2066720000000002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331.98362294999998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2.7038829999999998</v>
      </c>
      <c r="AE80" s="27">
        <v>360.94134166999999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2.9252850000000001</v>
      </c>
      <c r="AE81" s="27">
        <v>390.49629464999998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3.1081729999999999</v>
      </c>
      <c r="AE82" s="27">
        <v>414.91001376999998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439.09212774000002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3.4517099999999998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481.38029134999999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3.7371159999999999</v>
      </c>
      <c r="AE86" s="27">
        <v>498.86761483999999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514.11457566000001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3.9505729999999999</v>
      </c>
      <c r="AE88" s="27">
        <v>527.36198977000004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537.14760770999999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4.0902659999999997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4.1562070000000002</v>
      </c>
      <c r="AE91" s="27">
        <v>554.81207242999994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4.2324859999999997</v>
      </c>
      <c r="AE92" s="27">
        <v>564.99455613999999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573.90621505000001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4.3685090000000004</v>
      </c>
      <c r="AE94" s="27">
        <v>583.15226641000004</v>
      </c>
    </row>
    <row r="95" spans="3:31">
      <c r="C95" s="25"/>
      <c r="D95" s="8"/>
      <c r="E95" s="8"/>
      <c r="F95" s="8"/>
      <c r="G95" s="24"/>
      <c r="H95" s="8"/>
      <c r="I95" s="8"/>
      <c r="J95" s="8"/>
      <c r="K95" s="8"/>
    </row>
    <row r="96" spans="3:3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11">
      <c r="C104" s="23"/>
      <c r="I104" s="28"/>
    </row>
    <row r="105" spans="3:11">
      <c r="C105" s="23"/>
      <c r="I105" s="28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05"/>
  <sheetViews>
    <sheetView topLeftCell="A25" zoomScale="71" zoomScaleNormal="71" workbookViewId="0">
      <selection activeCell="K49" sqref="K49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1.3349E-4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2.6698E-4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4.0099999999999999E-4</v>
      </c>
      <c r="AE5" s="27">
        <v>5.3529489999999999E-2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2.8549999999999999E-3</v>
      </c>
      <c r="AE6" s="27">
        <v>0.38111394999999998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6.6959999999999997E-3</v>
      </c>
      <c r="AE7" s="27">
        <v>0.89384903999999998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1.3627E-2</v>
      </c>
      <c r="AE8" s="27">
        <v>1.8190682300000001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2.2641999999999999E-2</v>
      </c>
      <c r="AE9" s="27">
        <v>3.0224805799999999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3.5372000000000001E-2</v>
      </c>
      <c r="AE10" s="27">
        <v>4.7218082800000003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5.1662E-2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7.4399999999999994E-2</v>
      </c>
      <c r="AE12" s="27">
        <v>9.9316560000000003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1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0.14269000000000001</v>
      </c>
      <c r="AE14" s="27">
        <v>19.047688099999998</v>
      </c>
    </row>
    <row r="15" spans="1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0.18674299999999999</v>
      </c>
      <c r="AE15" s="27">
        <v>24.928323070000001</v>
      </c>
    </row>
    <row r="16" spans="1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0.23508200000000001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0.29519600000000001</v>
      </c>
      <c r="AE17" s="27">
        <v>39.405714039999999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0.36781900000000001</v>
      </c>
      <c r="AE18" s="27">
        <v>49.100158309999998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0.44189699999999998</v>
      </c>
      <c r="AE19" s="27">
        <v>58.988830530000001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0.51692800000000005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0.59047700000000003</v>
      </c>
      <c r="AE21" s="27">
        <v>78.822774730000006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0.66299300000000005</v>
      </c>
      <c r="AE22" s="27">
        <v>88.502935570000005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0.74398799999999998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0.82306999999999997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0.90842900000000004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0.99200200000000005</v>
      </c>
      <c r="AE26" s="27">
        <v>132.42234697999999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143.34463227000001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1.2318070000000001</v>
      </c>
      <c r="AE29" s="27">
        <v>164.43391643000001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1.3117540000000001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1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8.0117329999999995</v>
      </c>
      <c r="AE33" s="27">
        <v>1069.48623817</v>
      </c>
    </row>
    <row r="34" spans="1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7.6229019999999998</v>
      </c>
      <c r="AE34" s="27">
        <v>1017.58118798</v>
      </c>
    </row>
    <row r="35" spans="1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7.2999090000000004</v>
      </c>
      <c r="AE35" s="27">
        <v>974.46485241000005</v>
      </c>
    </row>
    <row r="36" spans="1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6.9674250000000004</v>
      </c>
      <c r="AE36" s="27">
        <v>930.08156325000004</v>
      </c>
    </row>
    <row r="37" spans="1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6.6354369999999996</v>
      </c>
      <c r="AE37" s="27">
        <v>885.76448513000003</v>
      </c>
    </row>
    <row r="38" spans="1:31">
      <c r="C38" s="25"/>
      <c r="D38" s="8"/>
      <c r="E38" s="8"/>
      <c r="F38" s="8"/>
      <c r="G38" s="24"/>
      <c r="H38" s="8"/>
      <c r="I38" s="8"/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6.3017060000000003</v>
      </c>
      <c r="AE38" s="27">
        <v>841.21473393999997</v>
      </c>
    </row>
    <row r="39" spans="1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5.9396149999999999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743.66878529999997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5.1550200000000004</v>
      </c>
      <c r="AE41" s="27">
        <v>688.14361980000001</v>
      </c>
    </row>
    <row r="42" spans="1:31" ht="16">
      <c r="A42" s="8" t="s">
        <v>125</v>
      </c>
      <c r="C42" s="26" t="s">
        <v>126</v>
      </c>
      <c r="H42" s="8">
        <v>2020</v>
      </c>
      <c r="I42" s="8"/>
      <c r="J42" s="8">
        <v>1</v>
      </c>
      <c r="K42" s="8">
        <v>0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4.7407329999999996</v>
      </c>
      <c r="AE42" s="27">
        <v>632.84044816999995</v>
      </c>
    </row>
    <row r="43" spans="1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4.2961790000000004</v>
      </c>
      <c r="AE43" s="27">
        <v>573.49693471</v>
      </c>
    </row>
    <row r="44" spans="1:31">
      <c r="C44" s="25"/>
      <c r="D44" s="8"/>
      <c r="E44" s="8"/>
      <c r="F44" s="8"/>
      <c r="G44" s="24"/>
      <c r="H44" s="8"/>
      <c r="I44" s="8"/>
      <c r="J44" s="8"/>
      <c r="K44" s="8"/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3.9421439999999999</v>
      </c>
      <c r="AE44" s="27">
        <v>526.23680256</v>
      </c>
    </row>
    <row r="45" spans="1:31">
      <c r="C45" s="25"/>
      <c r="D45" s="8"/>
      <c r="E45" s="8"/>
      <c r="F45" s="8"/>
      <c r="G45" s="24"/>
      <c r="H45" s="8"/>
      <c r="I45" s="8"/>
      <c r="J45" s="8"/>
      <c r="K45" s="8"/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3.5440160000000001</v>
      </c>
      <c r="AE45" s="27">
        <v>473.09069584000002</v>
      </c>
    </row>
    <row r="46" spans="1:31">
      <c r="C46" s="25"/>
      <c r="D46" s="8"/>
      <c r="E46" s="8"/>
      <c r="F46" s="8"/>
      <c r="G46" s="24"/>
      <c r="H46" s="8"/>
      <c r="I46" s="8"/>
      <c r="J46" s="8"/>
      <c r="K46" s="8"/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1:31">
      <c r="C47" s="25"/>
      <c r="D47" s="8"/>
      <c r="E47" s="8"/>
      <c r="F47" s="8"/>
      <c r="G47" s="24"/>
      <c r="H47" s="8"/>
      <c r="I47" s="8"/>
      <c r="J47" s="8"/>
      <c r="K47" s="8"/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2.8055409999999998</v>
      </c>
      <c r="AE47" s="27">
        <v>374.51166809</v>
      </c>
    </row>
    <row r="48" spans="1:31">
      <c r="C48" s="25"/>
      <c r="D48" s="8"/>
      <c r="E48" s="8"/>
      <c r="F48" s="8"/>
      <c r="G48" s="24"/>
      <c r="H48" s="8"/>
      <c r="I48" s="8"/>
      <c r="J48" s="8"/>
      <c r="K48" s="8"/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2.4550809999999998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2.1225130000000001</v>
      </c>
      <c r="AE49" s="27">
        <v>283.33426036999998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205.77603640999999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1.2674339999999999</v>
      </c>
      <c r="AE52" s="27">
        <v>169.18976466000001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1.0084219999999999</v>
      </c>
      <c r="AE53" s="27">
        <v>134.61425277999999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54.367673709999998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0.30473699999999998</v>
      </c>
      <c r="AE56" s="27">
        <v>40.679342130000002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28.449522290000001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0.13203000000000001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3.7650000000000001E-3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1.1479999999999999E-3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1.21E-4</v>
      </c>
      <c r="AE61" s="27">
        <v>1.615229E-2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1.107967E-2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1.3349E-4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7.7499999999999997E-4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0.13983100000000001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0.34207300000000002</v>
      </c>
      <c r="AE69" s="27">
        <v>45.663324770000003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0.51172200000000001</v>
      </c>
      <c r="AE70" s="27">
        <v>68.309769779999996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0.63805900000000004</v>
      </c>
      <c r="AE71" s="27">
        <v>85.174495910000005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0.72802699999999998</v>
      </c>
      <c r="AE72" s="27">
        <v>97.184324230000001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0.87973400000000002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150.74691974999999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1.3454980000000001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1.5994170000000001</v>
      </c>
      <c r="AE76" s="27">
        <v>213.50617532999999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1.8713869999999999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2.2066720000000002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331.98362294999998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2.7038829999999998</v>
      </c>
      <c r="AE80" s="27">
        <v>360.94134166999999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2.9252850000000001</v>
      </c>
      <c r="AE81" s="27">
        <v>390.49629464999998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3.1081729999999999</v>
      </c>
      <c r="AE82" s="27">
        <v>414.91001376999998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439.09212774000002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3.4517099999999998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481.38029134999999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3.7371159999999999</v>
      </c>
      <c r="AE86" s="27">
        <v>498.86761483999999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514.11457566000001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3.9505729999999999</v>
      </c>
      <c r="AE88" s="27">
        <v>527.36198977000004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537.14760770999999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4.0902659999999997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4.1562070000000002</v>
      </c>
      <c r="AE91" s="27">
        <v>554.81207242999994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4.2324859999999997</v>
      </c>
      <c r="AE92" s="27">
        <v>564.99455613999999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573.90621505000001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4.3685090000000004</v>
      </c>
      <c r="AE94" s="27">
        <v>583.15226641000004</v>
      </c>
    </row>
    <row r="95" spans="3:31">
      <c r="C95" s="25"/>
      <c r="D95" s="8"/>
      <c r="E95" s="8"/>
      <c r="F95" s="8"/>
      <c r="G95" s="24"/>
      <c r="H95" s="8"/>
      <c r="I95" s="8"/>
      <c r="J95" s="8"/>
      <c r="K95" s="8"/>
    </row>
    <row r="96" spans="3:3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11">
      <c r="C104" s="23"/>
      <c r="I104" s="28"/>
    </row>
    <row r="105" spans="3:11">
      <c r="C105" s="23"/>
      <c r="I105" s="28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16"/>
  <sheetViews>
    <sheetView tabSelected="1" topLeftCell="I1" workbookViewId="0">
      <selection activeCell="R12" sqref="R12"/>
    </sheetView>
  </sheetViews>
  <sheetFormatPr defaultColWidth="8.7265625" defaultRowHeight="14.5"/>
  <cols>
    <col min="10" max="10" width="10" customWidth="1"/>
    <col min="11" max="11" width="10.7265625" customWidth="1"/>
    <col min="12" max="12" width="16" customWidth="1"/>
    <col min="14" max="14" width="11.81640625" customWidth="1"/>
    <col min="15" max="15" width="10.7265625" customWidth="1"/>
    <col min="16" max="17" width="12.81640625"/>
  </cols>
  <sheetData>
    <row r="1" spans="1:31">
      <c r="A1" t="s">
        <v>140</v>
      </c>
    </row>
    <row r="5" spans="1:31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spans="1:31">
      <c r="I6" s="2" t="s">
        <v>11</v>
      </c>
      <c r="J6" s="1" t="s">
        <v>9</v>
      </c>
      <c r="K6" s="3" t="s">
        <v>127</v>
      </c>
      <c r="L6" s="3" t="s">
        <v>128</v>
      </c>
      <c r="M6" s="3" t="s">
        <v>129</v>
      </c>
      <c r="N6" s="3" t="s">
        <v>130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1:31">
      <c r="I7" s="1" t="s">
        <v>131</v>
      </c>
      <c r="J7" s="4" t="s">
        <v>63</v>
      </c>
      <c r="K7" s="6" t="s">
        <v>132</v>
      </c>
      <c r="L7" s="1" t="s">
        <v>133</v>
      </c>
      <c r="M7" s="1" t="s">
        <v>134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1:31">
      <c r="I8" s="1" t="s">
        <v>131</v>
      </c>
      <c r="J8" s="4" t="s">
        <v>63</v>
      </c>
      <c r="K8" s="6" t="s">
        <v>135</v>
      </c>
      <c r="L8" s="1" t="s">
        <v>136</v>
      </c>
      <c r="M8" s="1" t="s">
        <v>137</v>
      </c>
      <c r="N8" s="1"/>
      <c r="O8" s="1">
        <v>2050</v>
      </c>
      <c r="P8">
        <f>Y8*24%</f>
        <v>1777.0553786737919</v>
      </c>
      <c r="Q8">
        <f>Z8*24%</f>
        <v>152.19805528390702</v>
      </c>
      <c r="S8">
        <f>AB8*24%</f>
        <v>56.315006404571278</v>
      </c>
      <c r="U8">
        <f>AD8*24%</f>
        <v>76.464112533287278</v>
      </c>
      <c r="Y8" s="16">
        <v>7404.3974111407997</v>
      </c>
      <c r="Z8" s="17">
        <v>634.15856368294601</v>
      </c>
      <c r="AA8" s="18"/>
      <c r="AB8" s="19">
        <v>234.64586001904701</v>
      </c>
      <c r="AC8" s="18"/>
      <c r="AD8" s="20">
        <v>318.60046888869698</v>
      </c>
      <c r="AE8" s="4"/>
    </row>
    <row r="9" spans="1:31">
      <c r="I9" s="1" t="s">
        <v>131</v>
      </c>
      <c r="J9" s="4" t="s">
        <v>63</v>
      </c>
      <c r="K9" s="1" t="s">
        <v>138</v>
      </c>
      <c r="L9" s="1"/>
      <c r="M9" s="1" t="s">
        <v>139</v>
      </c>
      <c r="N9" s="1"/>
      <c r="O9" s="1">
        <v>2050</v>
      </c>
      <c r="P9">
        <f>Y9*(1-68%)</f>
        <v>400.84844263904955</v>
      </c>
      <c r="R9">
        <f>AA9*(1-68%)</f>
        <v>171.7921897024502</v>
      </c>
      <c r="Y9" s="21">
        <v>1252.65138324703</v>
      </c>
      <c r="Z9" s="1"/>
      <c r="AA9" s="21">
        <v>536.85059282015698</v>
      </c>
      <c r="AB9" s="1"/>
      <c r="AC9" s="1"/>
      <c r="AD9" s="1"/>
      <c r="AE9" s="1"/>
    </row>
    <row r="10" spans="1:31">
      <c r="I10" s="63" t="s">
        <v>131</v>
      </c>
      <c r="J10" s="64" t="s">
        <v>63</v>
      </c>
      <c r="K10" s="62" t="s">
        <v>141</v>
      </c>
      <c r="L10" s="62"/>
      <c r="M10" s="63" t="s">
        <v>142</v>
      </c>
      <c r="N10" s="62"/>
      <c r="O10" s="63">
        <v>2050</v>
      </c>
      <c r="P10" s="62">
        <v>0</v>
      </c>
      <c r="Q10" s="62">
        <v>0</v>
      </c>
      <c r="R10" s="62">
        <v>116</v>
      </c>
      <c r="S10" s="62">
        <v>0</v>
      </c>
      <c r="T10" s="62">
        <v>0</v>
      </c>
      <c r="U10" s="62">
        <v>0</v>
      </c>
      <c r="V10" s="62">
        <v>0</v>
      </c>
    </row>
    <row r="11" spans="1:31">
      <c r="I11" s="63" t="s">
        <v>131</v>
      </c>
      <c r="J11" s="64" t="s">
        <v>63</v>
      </c>
      <c r="K11" s="62" t="s">
        <v>141</v>
      </c>
      <c r="L11" s="62"/>
      <c r="M11" s="63" t="s">
        <v>142</v>
      </c>
      <c r="N11" s="62"/>
      <c r="O11" s="63">
        <v>2020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</row>
    <row r="12" spans="1:31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1:31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1:31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1:31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1:3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1"/>
  <sheetViews>
    <sheetView zoomScale="70" zoomScaleNormal="70" workbookViewId="0">
      <selection activeCell="L10" sqref="L10"/>
    </sheetView>
  </sheetViews>
  <sheetFormatPr defaultColWidth="8.7265625" defaultRowHeight="14.5"/>
  <cols>
    <col min="1" max="1" width="65.08984375" style="8" customWidth="1"/>
    <col min="2" max="10" width="8.7265625" style="8"/>
    <col min="11" max="11" width="11.54296875" style="8" customWidth="1"/>
    <col min="12" max="12" width="12.81640625" style="8"/>
    <col min="14" max="14" width="19.54296875" customWidth="1"/>
    <col min="15" max="15" width="22.6328125" customWidth="1"/>
    <col min="16" max="18" width="12.81640625"/>
  </cols>
  <sheetData>
    <row r="1" spans="1:18">
      <c r="A1" s="8" t="s">
        <v>19</v>
      </c>
      <c r="B1" s="8" t="s">
        <v>20</v>
      </c>
    </row>
    <row r="4" spans="1:18">
      <c r="B4" s="22" t="s">
        <v>0</v>
      </c>
    </row>
    <row r="5" spans="1:18">
      <c r="B5" s="8" t="s">
        <v>1</v>
      </c>
    </row>
    <row r="8" spans="1:18">
      <c r="J8" s="8" t="s">
        <v>2</v>
      </c>
    </row>
    <row r="9" spans="1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8"/>
      <c r="P9" s="59" t="s">
        <v>21</v>
      </c>
      <c r="Q9" s="59" t="s">
        <v>22</v>
      </c>
      <c r="R9" s="60" t="s">
        <v>23</v>
      </c>
    </row>
    <row r="10" spans="1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N10" s="27"/>
      <c r="P10" s="10">
        <v>73.575880659999996</v>
      </c>
      <c r="Q10">
        <v>183.35402999999999</v>
      </c>
      <c r="R10">
        <v>46.057254</v>
      </c>
    </row>
    <row r="11" spans="1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76.812552830000001</v>
      </c>
      <c r="Q11" s="27">
        <v>189.15235150000001</v>
      </c>
      <c r="R11" s="27">
        <v>46.983804650000003</v>
      </c>
    </row>
    <row r="12" spans="1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311563.88228000002</v>
      </c>
      <c r="N12" s="27"/>
      <c r="P12" s="8">
        <v>74.206674160000006</v>
      </c>
      <c r="Q12" s="27">
        <v>191.4234074</v>
      </c>
      <c r="R12" s="27">
        <v>45.933800720000001</v>
      </c>
    </row>
    <row r="13" spans="1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75.928642159999995</v>
      </c>
      <c r="Q13" s="27">
        <v>188.9921654</v>
      </c>
      <c r="R13" s="27">
        <v>44.902902429999997</v>
      </c>
    </row>
    <row r="14" spans="1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301427.55274000001</v>
      </c>
      <c r="N14" s="27"/>
      <c r="P14" s="8">
        <v>74.525015740000001</v>
      </c>
      <c r="Q14" s="27">
        <v>182.8381675</v>
      </c>
      <c r="R14" s="27">
        <v>44.064369499999998</v>
      </c>
    </row>
    <row r="15" spans="1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290395.40567000001</v>
      </c>
      <c r="N15" s="27"/>
      <c r="P15" s="8">
        <v>72.073381979999994</v>
      </c>
      <c r="Q15" s="27">
        <v>175.98473190000001</v>
      </c>
      <c r="R15" s="27">
        <v>42.337291790000002</v>
      </c>
    </row>
    <row r="16" spans="1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281488.39325999998</v>
      </c>
      <c r="N16" s="27"/>
      <c r="P16" s="8">
        <v>69.681193890000003</v>
      </c>
      <c r="Q16" s="27">
        <v>170.47122899999999</v>
      </c>
      <c r="R16" s="27">
        <v>41.335970369999998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68.240443119999995</v>
      </c>
      <c r="Q17" s="27">
        <v>161.76022259999999</v>
      </c>
      <c r="R17" s="27">
        <v>40.358539819999997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256250.67236999999</v>
      </c>
      <c r="N18" s="27"/>
      <c r="P18" s="8">
        <v>65.911880969999999</v>
      </c>
      <c r="Q18" s="27">
        <v>151.19344630000001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238611.76951000001</v>
      </c>
      <c r="N19" s="27"/>
      <c r="P19" s="8">
        <v>61.589421829999999</v>
      </c>
      <c r="Q19" s="27">
        <v>139.06228669999999</v>
      </c>
      <c r="R19" s="27">
        <v>37.960060980000002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220055.81598000001</v>
      </c>
      <c r="N20" s="27"/>
      <c r="P20" s="8">
        <v>57.125181619999999</v>
      </c>
      <c r="Q20" s="27">
        <v>126.28421779999999</v>
      </c>
      <c r="R20" s="27">
        <v>36.646416559999999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206380.81083999999</v>
      </c>
      <c r="N21" s="27"/>
      <c r="P21" s="8">
        <v>54.970997160000003</v>
      </c>
      <c r="Q21" s="27">
        <v>115.17494739999999</v>
      </c>
      <c r="R21" s="27">
        <v>36.234866279999999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192421.00829999999</v>
      </c>
      <c r="N22" s="27"/>
      <c r="P22" s="8">
        <v>52.097565109999998</v>
      </c>
      <c r="Q22" s="27">
        <v>104.4717157</v>
      </c>
      <c r="R22" s="27">
        <v>35.851727490000002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48.934224110000002</v>
      </c>
      <c r="Q23" s="27">
        <v>92.411140160000002</v>
      </c>
      <c r="R23" s="27">
        <v>35.414879970000001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160729.21249000001</v>
      </c>
      <c r="N24" s="27"/>
      <c r="P24" s="8">
        <v>45.328652249999998</v>
      </c>
      <c r="Q24" s="27">
        <v>80.548194690000003</v>
      </c>
      <c r="R24" s="27">
        <v>34.852365550000002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43.762252089999997</v>
      </c>
      <c r="Q25" s="27">
        <v>70.824850119999994</v>
      </c>
      <c r="R25" s="27">
        <v>34.330357990000003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136599.10678999999</v>
      </c>
      <c r="N26" s="27"/>
      <c r="P26" s="8">
        <v>40.648192739999999</v>
      </c>
      <c r="Q26" s="27">
        <v>62.174816980000003</v>
      </c>
      <c r="R26" s="27">
        <v>33.776097069999999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124633.63159999999</v>
      </c>
      <c r="N27" s="27"/>
      <c r="P27" s="8">
        <v>37.478321039999997</v>
      </c>
      <c r="Q27" s="27">
        <v>53.966104459999997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33.998947039999997</v>
      </c>
      <c r="Q28" s="27">
        <v>48.340059699999998</v>
      </c>
      <c r="R28" s="27">
        <v>32.555349730000003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44.975569219999997</v>
      </c>
      <c r="R29" s="27">
        <v>31.954944529999999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28.383289850000001</v>
      </c>
      <c r="Q30" s="27">
        <v>41.279736970000002</v>
      </c>
      <c r="R30" s="27">
        <v>31.368724350000001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94087.807260000001</v>
      </c>
      <c r="N31" s="27"/>
      <c r="P31" s="8">
        <v>26.320488439999998</v>
      </c>
      <c r="Q31" s="27">
        <v>37.136396329999997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89701.734920000003</v>
      </c>
      <c r="N32" s="27"/>
      <c r="P32" s="8">
        <v>25.165380859999999</v>
      </c>
      <c r="Q32" s="27">
        <v>34.53693019</v>
      </c>
      <c r="R32" s="27">
        <v>29.999423870000001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85538.325630000007</v>
      </c>
      <c r="N33" s="27"/>
      <c r="P33" s="8">
        <v>23.99288735</v>
      </c>
      <c r="Q33" s="27">
        <v>32.130853739999999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81975.286989999993</v>
      </c>
      <c r="N34" s="27"/>
      <c r="P34" s="8">
        <v>23.110918259999998</v>
      </c>
      <c r="Q34" s="27">
        <v>29.991838600000001</v>
      </c>
      <c r="R34" s="27">
        <v>28.872530130000001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77677.998970000001</v>
      </c>
      <c r="N35" s="27"/>
      <c r="P35" s="8">
        <v>22.34053179</v>
      </c>
      <c r="Q35" s="27">
        <v>26.986494270000001</v>
      </c>
      <c r="R35" s="27">
        <v>28.350972909999999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73047.045689999999</v>
      </c>
      <c r="N36" s="27"/>
      <c r="P36" s="8">
        <v>21.50986558</v>
      </c>
      <c r="Q36" s="27">
        <v>23.706472130000002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70246.850309999994</v>
      </c>
      <c r="N37" s="27"/>
      <c r="P37" s="8">
        <v>20.91647133</v>
      </c>
      <c r="Q37" s="27">
        <v>21.98620828</v>
      </c>
      <c r="R37" s="27">
        <v>27.344170699999999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67493.949989999994</v>
      </c>
      <c r="N38" s="27"/>
      <c r="P38" s="8">
        <v>20.24502532</v>
      </c>
      <c r="Q38" s="27">
        <v>20.350390709999999</v>
      </c>
      <c r="R38" s="27">
        <v>26.898533960000002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19.812241239999999</v>
      </c>
      <c r="Q39" s="27">
        <v>18.85442128</v>
      </c>
      <c r="R39" s="27">
        <v>26.536972689999999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62932.270700000001</v>
      </c>
      <c r="N40" s="27"/>
      <c r="P40" s="8">
        <v>19.375962730000001</v>
      </c>
      <c r="Q40" s="27">
        <v>17.355222220000002</v>
      </c>
      <c r="R40" s="27">
        <v>26.201085750000001</v>
      </c>
    </row>
    <row r="41" spans="7:18">
      <c r="G41" s="53" t="s">
        <v>26</v>
      </c>
      <c r="I41" s="8">
        <v>2020</v>
      </c>
      <c r="J41" s="8" t="s">
        <v>16</v>
      </c>
      <c r="K41" s="8">
        <v>1</v>
      </c>
    </row>
    <row r="42" spans="7:18">
      <c r="G42" s="8" t="str">
        <f t="shared" ref="G42:G71" si="1">G41</f>
        <v>WASTECO2N</v>
      </c>
      <c r="I42" s="8">
        <v>2021</v>
      </c>
      <c r="J42" s="8" t="s">
        <v>16</v>
      </c>
      <c r="K42" s="8">
        <v>1</v>
      </c>
    </row>
    <row r="43" spans="7:18">
      <c r="G43" s="8" t="str">
        <f t="shared" si="1"/>
        <v>WASTECO2N</v>
      </c>
      <c r="I43" s="8">
        <v>2022</v>
      </c>
      <c r="J43" s="8" t="s">
        <v>16</v>
      </c>
      <c r="K43" s="8">
        <v>1</v>
      </c>
    </row>
    <row r="44" spans="7:18">
      <c r="G44" s="8" t="str">
        <f t="shared" si="1"/>
        <v>WASTECO2N</v>
      </c>
      <c r="I44" s="8">
        <v>2023</v>
      </c>
      <c r="J44" s="8" t="s">
        <v>16</v>
      </c>
      <c r="K44" s="8">
        <v>1</v>
      </c>
    </row>
    <row r="45" spans="7:18">
      <c r="G45" s="8" t="str">
        <f t="shared" si="1"/>
        <v>WASTECO2N</v>
      </c>
      <c r="I45" s="8">
        <v>2024</v>
      </c>
      <c r="J45" s="8" t="s">
        <v>16</v>
      </c>
      <c r="K45" s="8">
        <v>1</v>
      </c>
    </row>
    <row r="46" spans="7:18">
      <c r="G46" s="8" t="str">
        <f t="shared" si="1"/>
        <v>WASTECO2N</v>
      </c>
      <c r="I46" s="8">
        <v>2025</v>
      </c>
      <c r="J46" s="8" t="s">
        <v>16</v>
      </c>
      <c r="K46" s="8">
        <v>1</v>
      </c>
    </row>
    <row r="47" spans="7:18">
      <c r="G47" s="8" t="str">
        <f t="shared" si="1"/>
        <v>WASTECO2N</v>
      </c>
      <c r="I47" s="8">
        <v>2026</v>
      </c>
      <c r="J47" s="8" t="s">
        <v>16</v>
      </c>
      <c r="K47" s="8">
        <v>1</v>
      </c>
    </row>
    <row r="48" spans="7:18">
      <c r="G48" s="8" t="str">
        <f t="shared" si="1"/>
        <v>WASTECO2N</v>
      </c>
      <c r="I48" s="8">
        <v>2027</v>
      </c>
      <c r="J48" s="8" t="s">
        <v>16</v>
      </c>
      <c r="K48" s="8">
        <v>1</v>
      </c>
    </row>
    <row r="49" spans="7:11">
      <c r="G49" s="8" t="str">
        <f t="shared" si="1"/>
        <v>WASTECO2N</v>
      </c>
      <c r="I49" s="8">
        <v>2028</v>
      </c>
      <c r="J49" s="8" t="s">
        <v>16</v>
      </c>
      <c r="K49" s="8">
        <v>1</v>
      </c>
    </row>
    <row r="50" spans="7:11">
      <c r="G50" s="8" t="str">
        <f t="shared" si="1"/>
        <v>WASTECO2N</v>
      </c>
      <c r="I50" s="8">
        <v>2029</v>
      </c>
      <c r="J50" s="8" t="s">
        <v>16</v>
      </c>
      <c r="K50" s="8">
        <v>1</v>
      </c>
    </row>
    <row r="51" spans="7:11">
      <c r="G51" s="8" t="str">
        <f t="shared" si="1"/>
        <v>WASTECO2N</v>
      </c>
      <c r="I51" s="8">
        <v>2030</v>
      </c>
      <c r="J51" s="8" t="s">
        <v>16</v>
      </c>
      <c r="K51" s="8">
        <v>1</v>
      </c>
    </row>
    <row r="52" spans="7:11">
      <c r="G52" s="8" t="str">
        <f t="shared" si="1"/>
        <v>WASTECO2N</v>
      </c>
      <c r="I52" s="8">
        <v>2031</v>
      </c>
      <c r="J52" s="8" t="s">
        <v>16</v>
      </c>
      <c r="K52" s="8">
        <v>1</v>
      </c>
    </row>
    <row r="53" spans="7:11">
      <c r="G53" s="8" t="str">
        <f t="shared" si="1"/>
        <v>WASTECO2N</v>
      </c>
      <c r="I53" s="8">
        <v>2032</v>
      </c>
      <c r="J53" s="8" t="s">
        <v>16</v>
      </c>
      <c r="K53" s="8">
        <v>1</v>
      </c>
    </row>
    <row r="54" spans="7:11">
      <c r="G54" s="8" t="str">
        <f t="shared" si="1"/>
        <v>WASTECO2N</v>
      </c>
      <c r="I54" s="8">
        <v>2033</v>
      </c>
      <c r="J54" s="8" t="s">
        <v>16</v>
      </c>
      <c r="K54" s="8">
        <v>1</v>
      </c>
    </row>
    <row r="55" spans="7:11">
      <c r="G55" s="8" t="str">
        <f t="shared" si="1"/>
        <v>WASTECO2N</v>
      </c>
      <c r="I55" s="8">
        <v>2034</v>
      </c>
      <c r="J55" s="8" t="s">
        <v>16</v>
      </c>
      <c r="K55" s="8">
        <v>1</v>
      </c>
    </row>
    <row r="56" spans="7:11">
      <c r="G56" s="8" t="str">
        <f t="shared" si="1"/>
        <v>WASTECO2N</v>
      </c>
      <c r="I56" s="8">
        <v>2035</v>
      </c>
      <c r="J56" s="8" t="s">
        <v>16</v>
      </c>
      <c r="K56" s="8">
        <v>1</v>
      </c>
    </row>
    <row r="57" spans="7:11">
      <c r="G57" s="8" t="str">
        <f t="shared" si="1"/>
        <v>WASTECO2N</v>
      </c>
      <c r="I57" s="8">
        <v>2036</v>
      </c>
      <c r="J57" s="8" t="s">
        <v>16</v>
      </c>
      <c r="K57" s="8">
        <v>1</v>
      </c>
    </row>
    <row r="58" spans="7:11">
      <c r="G58" s="8" t="str">
        <f t="shared" si="1"/>
        <v>WASTECO2N</v>
      </c>
      <c r="I58" s="8">
        <v>2037</v>
      </c>
      <c r="J58" s="8" t="s">
        <v>16</v>
      </c>
      <c r="K58" s="8">
        <v>1</v>
      </c>
    </row>
    <row r="59" spans="7:11">
      <c r="G59" s="8" t="str">
        <f t="shared" si="1"/>
        <v>WASTECO2N</v>
      </c>
      <c r="I59" s="8">
        <v>2038</v>
      </c>
      <c r="J59" s="8" t="s">
        <v>16</v>
      </c>
      <c r="K59" s="8">
        <v>1</v>
      </c>
    </row>
    <row r="60" spans="7:11">
      <c r="G60" s="8" t="str">
        <f t="shared" si="1"/>
        <v>WASTECO2N</v>
      </c>
      <c r="I60" s="8">
        <v>2039</v>
      </c>
      <c r="J60" s="8" t="s">
        <v>16</v>
      </c>
      <c r="K60" s="8">
        <v>1</v>
      </c>
    </row>
    <row r="61" spans="7:11">
      <c r="G61" s="8" t="str">
        <f t="shared" si="1"/>
        <v>WASTECO2N</v>
      </c>
      <c r="I61" s="8">
        <v>2040</v>
      </c>
      <c r="J61" s="8" t="s">
        <v>16</v>
      </c>
      <c r="K61" s="8">
        <v>1</v>
      </c>
    </row>
    <row r="62" spans="7:11">
      <c r="G62" s="8" t="str">
        <f t="shared" si="1"/>
        <v>WASTECO2N</v>
      </c>
      <c r="I62" s="8">
        <v>2041</v>
      </c>
      <c r="J62" s="8" t="s">
        <v>16</v>
      </c>
      <c r="K62" s="8">
        <v>1</v>
      </c>
    </row>
    <row r="63" spans="7:11">
      <c r="G63" s="8" t="str">
        <f t="shared" si="1"/>
        <v>WASTECO2N</v>
      </c>
      <c r="I63" s="8">
        <v>2042</v>
      </c>
      <c r="J63" s="8" t="s">
        <v>16</v>
      </c>
      <c r="K63" s="8">
        <v>1</v>
      </c>
    </row>
    <row r="64" spans="7:11">
      <c r="G64" s="8" t="str">
        <f t="shared" si="1"/>
        <v>WASTECO2N</v>
      </c>
      <c r="I64" s="8">
        <v>2043</v>
      </c>
      <c r="J64" s="8" t="s">
        <v>16</v>
      </c>
      <c r="K64" s="8">
        <v>1</v>
      </c>
    </row>
    <row r="65" spans="7:11">
      <c r="G65" s="8" t="str">
        <f t="shared" si="1"/>
        <v>WASTECO2N</v>
      </c>
      <c r="I65" s="8">
        <v>2044</v>
      </c>
      <c r="J65" s="8" t="s">
        <v>16</v>
      </c>
      <c r="K65" s="8">
        <v>1</v>
      </c>
    </row>
    <row r="66" spans="7:11">
      <c r="G66" s="8" t="str">
        <f t="shared" si="1"/>
        <v>WASTECO2N</v>
      </c>
      <c r="I66" s="8">
        <v>2045</v>
      </c>
      <c r="J66" s="8" t="s">
        <v>16</v>
      </c>
      <c r="K66" s="8">
        <v>1</v>
      </c>
    </row>
    <row r="67" spans="7:11">
      <c r="G67" s="8" t="str">
        <f t="shared" si="1"/>
        <v>WASTECO2N</v>
      </c>
      <c r="I67" s="8">
        <v>2046</v>
      </c>
      <c r="J67" s="8" t="s">
        <v>16</v>
      </c>
      <c r="K67" s="8">
        <v>1</v>
      </c>
    </row>
    <row r="68" spans="7:11">
      <c r="G68" s="8" t="str">
        <f t="shared" si="1"/>
        <v>WASTECO2N</v>
      </c>
      <c r="I68" s="8">
        <v>2047</v>
      </c>
      <c r="J68" s="8" t="s">
        <v>16</v>
      </c>
      <c r="K68" s="8">
        <v>1</v>
      </c>
    </row>
    <row r="69" spans="7:11">
      <c r="G69" s="8" t="str">
        <f t="shared" si="1"/>
        <v>WASTECO2N</v>
      </c>
      <c r="I69" s="8">
        <v>2048</v>
      </c>
      <c r="J69" s="8" t="s">
        <v>16</v>
      </c>
      <c r="K69" s="8">
        <v>1</v>
      </c>
    </row>
    <row r="70" spans="7:11">
      <c r="G70" s="8" t="str">
        <f t="shared" si="1"/>
        <v>WASTECO2N</v>
      </c>
      <c r="I70" s="8">
        <v>2049</v>
      </c>
      <c r="J70" s="8" t="s">
        <v>16</v>
      </c>
      <c r="K70" s="8">
        <v>1</v>
      </c>
    </row>
    <row r="71" spans="7:11">
      <c r="G71" s="8" t="str">
        <f t="shared" si="1"/>
        <v>WASTECO2N</v>
      </c>
      <c r="I71" s="8">
        <v>2050</v>
      </c>
      <c r="J71" s="8" t="s">
        <v>16</v>
      </c>
      <c r="K71" s="8">
        <v>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M26" sqref="M26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5">
      <c r="B4" s="22" t="s">
        <v>0</v>
      </c>
    </row>
    <row r="5" spans="2:15">
      <c r="B5" s="8" t="s">
        <v>1</v>
      </c>
    </row>
    <row r="9" spans="2:15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27</v>
      </c>
    </row>
    <row r="11" spans="2:15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2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7">
        <v>0</v>
      </c>
      <c r="O12" s="8"/>
    </row>
    <row r="13" spans="2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1.1317330000000001</v>
      </c>
      <c r="N13" s="27">
        <v>1.131733E-3</v>
      </c>
      <c r="O13" s="8"/>
    </row>
    <row r="14" spans="2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3.1060799999999998E-4</v>
      </c>
      <c r="O14" s="8"/>
    </row>
    <row r="15" spans="2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67.310900000000004</v>
      </c>
      <c r="N15" s="27">
        <v>6.7310900000000007E-2</v>
      </c>
      <c r="O15" s="8"/>
    </row>
    <row r="16" spans="2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0.16426199999999999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303.81200000000001</v>
      </c>
      <c r="N18" s="27">
        <v>0.30381200000000003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344.79199999999997</v>
      </c>
      <c r="N19" s="27">
        <v>0.34479199999999999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0.41453600000000002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529.49199999999996</v>
      </c>
      <c r="N21" s="27">
        <v>0.52949199999999996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426.10899999999998</v>
      </c>
      <c r="N22" s="27">
        <v>0.42610900000000002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200.55279999999999</v>
      </c>
      <c r="N23" s="27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7">
        <v>0</v>
      </c>
      <c r="O24" s="8">
        <v>-1.2553E-2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7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7">
        <v>0</v>
      </c>
      <c r="O26" s="8">
        <v>-1.0398951999999999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7">
        <v>0</v>
      </c>
      <c r="O27" s="8">
        <v>-2.1287020000000001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7">
        <v>0</v>
      </c>
      <c r="O28" s="8">
        <v>-3.0827072000000002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7">
        <v>0</v>
      </c>
      <c r="O29" s="8">
        <v>-4.1835427999999997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7">
        <v>0</v>
      </c>
      <c r="O30" s="8">
        <v>-5.3947620000000001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7">
        <v>0</v>
      </c>
      <c r="O31" s="8">
        <v>-6.7094956000000003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7">
        <v>0</v>
      </c>
      <c r="O32" s="8">
        <v>-8.2663039999999999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7">
        <v>0</v>
      </c>
      <c r="O33" s="8">
        <v>-9.9409171999999995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7">
        <v>0</v>
      </c>
      <c r="O34" s="8">
        <v>-11.042158000000001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7">
        <v>0</v>
      </c>
      <c r="O35" s="8">
        <v>-12.122078800000001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7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7">
        <v>0</v>
      </c>
      <c r="O37" s="8">
        <v>-14.586733199999999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7">
        <v>0</v>
      </c>
      <c r="O38" s="8">
        <v>-16.070814720000001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7">
        <v>0</v>
      </c>
      <c r="O39" s="8">
        <v>-17.601420560000001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7">
        <v>0</v>
      </c>
      <c r="O40" s="8">
        <v>-19.196153120000002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7">
        <v>0</v>
      </c>
      <c r="O41" s="8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72"/>
  <sheetViews>
    <sheetView workbookViewId="0">
      <selection activeCell="L11" sqref="L11"/>
    </sheetView>
  </sheetViews>
  <sheetFormatPr defaultColWidth="8.7265625" defaultRowHeight="14.5"/>
  <cols>
    <col min="1" max="1" width="9" style="8"/>
    <col min="2" max="6" width="8.7265625" style="8"/>
    <col min="7" max="7" width="13.54296875" style="8" customWidth="1"/>
    <col min="8" max="10" width="8.7265625" style="8"/>
    <col min="11" max="11" width="11.54296875" style="8" customWidth="1"/>
    <col min="12" max="12" width="12.81640625" style="8"/>
    <col min="13" max="13" width="10.54296875"/>
    <col min="14" max="14" width="12.81640625"/>
  </cols>
  <sheetData>
    <row r="4" spans="2:15">
      <c r="B4" s="22" t="s">
        <v>0</v>
      </c>
    </row>
    <row r="5" spans="2:15">
      <c r="B5" s="8" t="s">
        <v>1</v>
      </c>
    </row>
    <row r="9" spans="2:15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5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69.778457000000003</v>
      </c>
    </row>
    <row r="12" spans="2:15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68516.822020000007</v>
      </c>
      <c r="N12" s="27">
        <v>68.516822020000006</v>
      </c>
    </row>
    <row r="13" spans="2:15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70791.529769999994</v>
      </c>
      <c r="N13" s="27">
        <v>70.791529769999997</v>
      </c>
    </row>
    <row r="14" spans="2:15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71019.135309999998</v>
      </c>
      <c r="N14" s="27">
        <v>71.019135309999996</v>
      </c>
    </row>
    <row r="15" spans="2:15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69476.963589999999</v>
      </c>
      <c r="N15" s="27">
        <v>69.476963589999997</v>
      </c>
    </row>
    <row r="16" spans="2:15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68.456151050000003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68120.261369999993</v>
      </c>
      <c r="N17" s="27">
        <v>68.120261369999994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67666.104130000007</v>
      </c>
      <c r="N18" s="27">
        <v>67.666104129999994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67427.639679999993</v>
      </c>
      <c r="N19" s="27">
        <v>67.427639679999999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67270.277149999994</v>
      </c>
      <c r="N20" s="27">
        <v>67.270277149999998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66990.648010000004</v>
      </c>
      <c r="N21" s="27">
        <v>66.990648010000001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66768.002349999995</v>
      </c>
      <c r="N22" s="27">
        <v>66.768002350000003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66434.186570000005</v>
      </c>
      <c r="N23" s="27">
        <v>66.434186569999994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65956.030289999995</v>
      </c>
      <c r="N24" s="27">
        <v>65.956030290000001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65253.564639999997</v>
      </c>
      <c r="N25" s="27">
        <v>65.253564639999993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64.364446419999993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63288.402349999997</v>
      </c>
      <c r="N27" s="27">
        <v>63.288402349999998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62112.708250000003</v>
      </c>
      <c r="N28" s="27">
        <v>62.112708249999997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59.723406099999998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58598.712270000004</v>
      </c>
      <c r="N31" s="27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57516.272920000003</v>
      </c>
      <c r="N32" s="27">
        <v>57.516272919999999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56502.946969999997</v>
      </c>
      <c r="N33" s="27">
        <v>56.502946970000004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55545.357709999997</v>
      </c>
      <c r="N34" s="27">
        <v>55.545357709999998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54664.893029999999</v>
      </c>
      <c r="N35" s="27">
        <v>54.664893030000002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53777.155310000002</v>
      </c>
      <c r="N36" s="27">
        <v>53.777155309999998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52918.354590000003</v>
      </c>
      <c r="N37" s="27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52154.000809999998</v>
      </c>
      <c r="N38" s="27">
        <v>52.154000809999999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51455.430740000003</v>
      </c>
      <c r="N39" s="27">
        <v>51.455430739999997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50816.868260000003</v>
      </c>
      <c r="N40" s="27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50196.733690000001</v>
      </c>
      <c r="N41" s="27">
        <v>50.196733690000002</v>
      </c>
    </row>
    <row r="42" spans="7:14">
      <c r="G42" s="53" t="s">
        <v>32</v>
      </c>
      <c r="I42" s="8">
        <v>2020</v>
      </c>
      <c r="J42" s="8" t="s">
        <v>16</v>
      </c>
      <c r="K42" s="8">
        <v>1</v>
      </c>
    </row>
    <row r="43" spans="7:14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4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4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4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4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4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L11" sqref="L11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5">
      <c r="B4" s="22" t="s">
        <v>0</v>
      </c>
    </row>
    <row r="5" spans="2:15">
      <c r="B5" s="8" t="s">
        <v>1</v>
      </c>
    </row>
    <row r="9" spans="2:15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5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2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51677.813889999998</v>
      </c>
      <c r="N12" s="27">
        <v>51.677813890000003</v>
      </c>
      <c r="O12" s="8"/>
    </row>
    <row r="13" spans="2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55395.035499999998</v>
      </c>
      <c r="N13" s="27">
        <v>55.395035499999999</v>
      </c>
      <c r="O13" s="8"/>
    </row>
    <row r="14" spans="2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53106.144890000003</v>
      </c>
      <c r="N14" s="27">
        <v>53.106144890000003</v>
      </c>
      <c r="O14" s="8"/>
    </row>
    <row r="15" spans="2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44417.496379999997</v>
      </c>
      <c r="N15" s="27">
        <v>44.417496380000003</v>
      </c>
      <c r="O15" s="8"/>
    </row>
    <row r="16" spans="2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35194.205499999996</v>
      </c>
      <c r="N16" s="27">
        <v>35.194205500000002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36041.490709999998</v>
      </c>
      <c r="N17" s="27">
        <v>36.041490709999998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37364.651859999998</v>
      </c>
      <c r="N18" s="27">
        <v>37.364651860000002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37709.358999999997</v>
      </c>
      <c r="N19" s="27">
        <v>37.709358999999999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35185.601029999998</v>
      </c>
      <c r="N20" s="27">
        <v>35.185601030000001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28891.825980000001</v>
      </c>
      <c r="N21" s="27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18517.266650000001</v>
      </c>
      <c r="N22" s="27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9599.4372220000005</v>
      </c>
      <c r="N23" s="27">
        <v>9.5994372220000006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7082.7060339999998</v>
      </c>
      <c r="N24" s="27">
        <v>7.0827060340000001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1.5525776440000001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7">
        <f>N26</f>
        <v>0</v>
      </c>
      <c r="N26" s="27">
        <v>0</v>
      </c>
      <c r="O26" s="8">
        <v>-5.6844259419999998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7">
        <f>L26</f>
        <v>0</v>
      </c>
      <c r="N27" s="27">
        <v>0</v>
      </c>
      <c r="O27" s="8">
        <v>-8.1466444879999997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7">
        <f t="shared" ref="L28:L41" si="1">L27</f>
        <v>0</v>
      </c>
      <c r="N28" s="27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7">
        <f t="shared" si="1"/>
        <v>0</v>
      </c>
      <c r="N29" s="27">
        <v>0</v>
      </c>
      <c r="O29" s="8">
        <v>-12.893114629999999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7">
        <f t="shared" si="1"/>
        <v>0</v>
      </c>
      <c r="N30" s="27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7">
        <f t="shared" si="1"/>
        <v>0</v>
      </c>
      <c r="N31" s="27">
        <v>0</v>
      </c>
      <c r="O31" s="8">
        <v>-16.816218299999999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7">
        <f t="shared" si="1"/>
        <v>0</v>
      </c>
      <c r="N32" s="27">
        <v>0</v>
      </c>
      <c r="O32" s="8">
        <v>-19.076606049999999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7">
        <f t="shared" si="1"/>
        <v>0</v>
      </c>
      <c r="N33" s="27">
        <v>0</v>
      </c>
      <c r="O33" s="8">
        <v>-20.909172890000001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7">
        <f t="shared" si="1"/>
        <v>0</v>
      </c>
      <c r="N34" s="27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7">
        <f t="shared" si="1"/>
        <v>0</v>
      </c>
      <c r="N35" s="27">
        <v>0</v>
      </c>
      <c r="O35" s="8">
        <v>-25.072184400000001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7">
        <f t="shared" si="1"/>
        <v>0</v>
      </c>
      <c r="N36" s="27">
        <v>0</v>
      </c>
      <c r="O36" s="8">
        <v>-27.170903339999999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7">
        <f t="shared" si="1"/>
        <v>0</v>
      </c>
      <c r="N37" s="27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7">
        <f t="shared" si="1"/>
        <v>0</v>
      </c>
      <c r="N38" s="27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7">
        <f t="shared" si="1"/>
        <v>0</v>
      </c>
      <c r="N39" s="27">
        <v>0</v>
      </c>
      <c r="O39" s="8">
        <v>-32.479896629999999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7">
        <f t="shared" si="1"/>
        <v>0</v>
      </c>
      <c r="N40" s="27">
        <v>0</v>
      </c>
      <c r="O40" s="8">
        <v>-34.077935850000003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7">
        <f t="shared" si="1"/>
        <v>0</v>
      </c>
      <c r="N41" s="27">
        <v>0</v>
      </c>
      <c r="O41" s="8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L12" sqref="L12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4" max="14" width="12.81640625"/>
  </cols>
  <sheetData>
    <row r="4" spans="2:18">
      <c r="B4" s="22" t="s">
        <v>0</v>
      </c>
    </row>
    <row r="5" spans="2:18">
      <c r="B5" s="8" t="s">
        <v>1</v>
      </c>
    </row>
    <row r="9" spans="2:18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4"/>
    </row>
    <row r="11" spans="2:18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89.117869999999996</v>
      </c>
    </row>
    <row r="12" spans="2:18">
      <c r="G12" t="s">
        <v>37</v>
      </c>
      <c r="I12" s="8">
        <v>2021</v>
      </c>
      <c r="J12" s="8" t="s">
        <v>16</v>
      </c>
      <c r="K12" s="8">
        <v>1</v>
      </c>
      <c r="L12" s="56">
        <f>Q12*1000*38.5/(38.5+34.9)*1.1</f>
        <v>50294.724185742503</v>
      </c>
      <c r="Q12" s="27">
        <v>87.169604609999993</v>
      </c>
    </row>
    <row r="13" spans="2:18">
      <c r="G13" t="s">
        <v>37</v>
      </c>
      <c r="I13" s="8">
        <v>2022</v>
      </c>
      <c r="J13" s="8" t="s">
        <v>16</v>
      </c>
      <c r="K13" s="8">
        <v>1</v>
      </c>
      <c r="L13" s="56">
        <f t="shared" ref="L13:L41" si="0">Q13*1000*38.5/(38.5+34.9)*1.1</f>
        <v>47270.633119938699</v>
      </c>
      <c r="Q13" s="27">
        <v>81.928322809999997</v>
      </c>
    </row>
    <row r="14" spans="2:18">
      <c r="G14" t="s">
        <v>37</v>
      </c>
      <c r="I14" s="8">
        <v>2023</v>
      </c>
      <c r="J14" s="8" t="s">
        <v>16</v>
      </c>
      <c r="K14" s="8">
        <v>1</v>
      </c>
      <c r="L14" s="56">
        <f t="shared" si="0"/>
        <v>46754.122942145797</v>
      </c>
      <c r="Q14" s="27">
        <v>81.033119810000002</v>
      </c>
    </row>
    <row r="15" spans="2:18">
      <c r="G15" t="s">
        <v>37</v>
      </c>
      <c r="I15" s="8">
        <v>2024</v>
      </c>
      <c r="J15" s="8" t="s">
        <v>16</v>
      </c>
      <c r="K15" s="8">
        <v>1</v>
      </c>
      <c r="L15" s="56">
        <f t="shared" si="0"/>
        <v>45703.588553658003</v>
      </c>
      <c r="Q15" s="27">
        <v>79.212358910000006</v>
      </c>
    </row>
    <row r="16" spans="2:18">
      <c r="G16" t="s">
        <v>37</v>
      </c>
      <c r="I16" s="8">
        <v>2025</v>
      </c>
      <c r="J16" s="8" t="s">
        <v>16</v>
      </c>
      <c r="K16" s="8">
        <v>1</v>
      </c>
      <c r="L16" s="56">
        <f t="shared" si="0"/>
        <v>44400.143455871897</v>
      </c>
      <c r="Q16" s="27">
        <v>76.953259259999996</v>
      </c>
    </row>
    <row r="17" spans="7:18">
      <c r="G17" t="s">
        <v>37</v>
      </c>
      <c r="I17" s="8">
        <v>2026</v>
      </c>
      <c r="J17" s="8" t="s">
        <v>16</v>
      </c>
      <c r="K17" s="8">
        <v>1</v>
      </c>
      <c r="L17" s="56">
        <f t="shared" si="0"/>
        <v>43222.661901723397</v>
      </c>
      <c r="Q17" s="27">
        <v>74.912476589999997</v>
      </c>
    </row>
    <row r="18" spans="7:18">
      <c r="G18" t="s">
        <v>37</v>
      </c>
      <c r="I18" s="8">
        <v>2027</v>
      </c>
      <c r="J18" s="8" t="s">
        <v>16</v>
      </c>
      <c r="K18" s="8">
        <v>1</v>
      </c>
      <c r="L18" s="56">
        <f t="shared" si="0"/>
        <v>41978.684500844698</v>
      </c>
      <c r="Q18" s="27">
        <v>72.756444920000007</v>
      </c>
    </row>
    <row r="19" spans="7:18">
      <c r="G19" t="s">
        <v>37</v>
      </c>
      <c r="I19" s="8">
        <v>2028</v>
      </c>
      <c r="J19" s="8" t="s">
        <v>16</v>
      </c>
      <c r="K19" s="8">
        <v>1</v>
      </c>
      <c r="L19" s="56">
        <f t="shared" si="0"/>
        <v>40753.510373031299</v>
      </c>
      <c r="Q19" s="27">
        <v>70.633002629999993</v>
      </c>
    </row>
    <row r="20" spans="7:18">
      <c r="G20" t="s">
        <v>37</v>
      </c>
      <c r="I20" s="8">
        <v>2029</v>
      </c>
      <c r="J20" s="8" t="s">
        <v>16</v>
      </c>
      <c r="K20" s="8">
        <v>1</v>
      </c>
      <c r="L20" s="56">
        <f t="shared" si="0"/>
        <v>39483.686363269699</v>
      </c>
      <c r="Q20" s="27">
        <v>68.432174239999995</v>
      </c>
    </row>
    <row r="21" spans="7:18">
      <c r="G21" t="s">
        <v>37</v>
      </c>
      <c r="I21" s="8">
        <v>2030</v>
      </c>
      <c r="J21" s="8" t="s">
        <v>16</v>
      </c>
      <c r="K21" s="8">
        <v>1</v>
      </c>
      <c r="L21" s="56">
        <f t="shared" si="0"/>
        <v>38148.730240245197</v>
      </c>
      <c r="Q21" s="27">
        <v>66.118460440000007</v>
      </c>
    </row>
    <row r="22" spans="7:18">
      <c r="G22" t="s">
        <v>37</v>
      </c>
      <c r="I22" s="8">
        <v>2031</v>
      </c>
      <c r="J22" s="8" t="s">
        <v>16</v>
      </c>
      <c r="K22" s="8">
        <v>1</v>
      </c>
      <c r="L22" s="56">
        <f t="shared" si="0"/>
        <v>36853.303849550401</v>
      </c>
      <c r="Q22" s="27">
        <v>63.873258620000001</v>
      </c>
    </row>
    <row r="23" spans="7:18">
      <c r="G23" t="s">
        <v>37</v>
      </c>
      <c r="I23" s="8">
        <v>2032</v>
      </c>
      <c r="J23" s="8" t="s">
        <v>16</v>
      </c>
      <c r="K23" s="8">
        <v>1</v>
      </c>
      <c r="L23" s="56">
        <f t="shared" si="0"/>
        <v>35332.529739318801</v>
      </c>
      <c r="Q23" s="27">
        <v>61.23748956</v>
      </c>
    </row>
    <row r="24" spans="7:18">
      <c r="G24" t="s">
        <v>37</v>
      </c>
      <c r="I24" s="8">
        <v>2033</v>
      </c>
      <c r="J24" s="8" t="s">
        <v>16</v>
      </c>
      <c r="K24" s="8">
        <v>1</v>
      </c>
      <c r="L24" s="56">
        <f t="shared" si="0"/>
        <v>33848.213440122599</v>
      </c>
      <c r="Q24" s="27">
        <v>58.6649083</v>
      </c>
    </row>
    <row r="25" spans="7:18">
      <c r="G25" t="s">
        <v>37</v>
      </c>
      <c r="I25" s="8">
        <v>2034</v>
      </c>
      <c r="J25" s="8" t="s">
        <v>16</v>
      </c>
      <c r="K25" s="8">
        <v>1</v>
      </c>
      <c r="L25" s="56">
        <f t="shared" si="0"/>
        <v>32286.2868367234</v>
      </c>
      <c r="Q25" s="27">
        <v>55.957814730000003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6">
        <f t="shared" si="0"/>
        <v>30583.245786784701</v>
      </c>
      <c r="Q26" s="27">
        <v>53.006144999999997</v>
      </c>
      <c r="R26">
        <v>-6.1802100639999997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6">
        <f t="shared" si="0"/>
        <v>28968.8950646253</v>
      </c>
      <c r="Q27" s="27">
        <v>50.208191210000003</v>
      </c>
      <c r="R27">
        <v>-8.3770558550000001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6">
        <f t="shared" si="0"/>
        <v>27666.628173842</v>
      </c>
      <c r="Q28" s="27">
        <v>47.951133599999999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6">
        <f t="shared" si="0"/>
        <v>26332.7044618869</v>
      </c>
      <c r="Q29" s="27">
        <v>45.639209149999999</v>
      </c>
      <c r="R29">
        <v>-12.812150949999999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6">
        <f t="shared" si="0"/>
        <v>25054.5801233038</v>
      </c>
      <c r="Q30" s="27">
        <v>43.423994829999998</v>
      </c>
      <c r="R30">
        <v>-14.871060760000001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6">
        <f t="shared" si="0"/>
        <v>23821.149562963201</v>
      </c>
      <c r="Q31" s="27">
        <v>41.286242690000002</v>
      </c>
      <c r="R31">
        <v>-16.479587200000001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6">
        <f t="shared" si="0"/>
        <v>22587.277172111699</v>
      </c>
      <c r="Q32" s="27">
        <v>39.147724779999997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6">
        <f t="shared" si="0"/>
        <v>21416.161607649901</v>
      </c>
      <c r="Q33" s="27">
        <v>37.117975489999999</v>
      </c>
      <c r="R33">
        <v>-20.200716190000001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6">
        <f t="shared" si="0"/>
        <v>20279.742688508199</v>
      </c>
      <c r="Q34" s="27">
        <v>35.14836159</v>
      </c>
      <c r="R34">
        <v>-22.157220769999999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6">
        <f t="shared" si="0"/>
        <v>19235.1705568869</v>
      </c>
      <c r="Q35" s="27">
        <v>33.337934330000003</v>
      </c>
      <c r="R35">
        <v>-24.349749259999999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6">
        <f t="shared" si="0"/>
        <v>18263.7494014033</v>
      </c>
      <c r="Q36" s="27">
        <v>31.654290580000001</v>
      </c>
      <c r="R36">
        <v>-26.465673819999999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6">
        <f t="shared" si="0"/>
        <v>17423.901900980902</v>
      </c>
      <c r="Q37" s="27">
        <v>30.198687119999999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6">
        <f t="shared" si="0"/>
        <v>16471.825758147101</v>
      </c>
      <c r="Q38" s="27">
        <v>28.548571679999998</v>
      </c>
      <c r="R38">
        <v>-30.103759060000002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6">
        <f t="shared" si="0"/>
        <v>15682.139778692101</v>
      </c>
      <c r="Q39" s="27">
        <v>27.17990696</v>
      </c>
      <c r="R39">
        <v>-31.883496579999999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6">
        <f t="shared" si="0"/>
        <v>14980.132077411399</v>
      </c>
      <c r="Q40" s="27">
        <v>25.96320412</v>
      </c>
      <c r="R40">
        <v>-33.642220279999997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6">
        <f t="shared" si="0"/>
        <v>14356.108289264301</v>
      </c>
      <c r="Q41" s="27">
        <v>24.88166112</v>
      </c>
      <c r="R41">
        <v>-35.440242089999998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A9" workbookViewId="0">
      <selection activeCell="O20" sqref="O20"/>
    </sheetView>
  </sheetViews>
  <sheetFormatPr defaultColWidth="8.7265625" defaultRowHeight="14.5"/>
  <cols>
    <col min="1" max="1" width="9" style="8"/>
    <col min="2" max="10" width="8.7265625" style="8"/>
    <col min="11" max="11" width="11.54296875" style="8" customWidth="1"/>
    <col min="12" max="12" width="12.81640625" style="8"/>
    <col min="17" max="17" width="12.81640625"/>
    <col min="18" max="18" width="14"/>
  </cols>
  <sheetData>
    <row r="1" spans="1:18">
      <c r="A1" s="8" t="s">
        <v>38</v>
      </c>
    </row>
    <row r="4" spans="1:18">
      <c r="B4" s="22" t="s">
        <v>0</v>
      </c>
    </row>
    <row r="5" spans="1:18">
      <c r="B5" s="8" t="s">
        <v>1</v>
      </c>
    </row>
    <row r="9" spans="1:18">
      <c r="J9" s="8" t="s">
        <v>2</v>
      </c>
    </row>
    <row r="10" spans="1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4"/>
    </row>
    <row r="11" spans="1:18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89.117869999999996</v>
      </c>
    </row>
    <row r="12" spans="1:18">
      <c r="G12" t="s">
        <v>40</v>
      </c>
      <c r="I12" s="8">
        <v>2021</v>
      </c>
      <c r="J12" s="8" t="s">
        <v>16</v>
      </c>
      <c r="K12" s="8">
        <v>1</v>
      </c>
      <c r="L12" s="56">
        <f>Q12*1000*34.9/(38.5+34.9)*1.1</f>
        <v>45591.840885257501</v>
      </c>
      <c r="Q12" s="27">
        <v>87.169604609999993</v>
      </c>
    </row>
    <row r="13" spans="1:18">
      <c r="G13" t="s">
        <v>40</v>
      </c>
      <c r="I13" s="8">
        <v>2022</v>
      </c>
      <c r="J13" s="8" t="s">
        <v>16</v>
      </c>
      <c r="K13" s="8">
        <v>1</v>
      </c>
      <c r="L13" s="56">
        <f t="shared" ref="L13:L41" si="0">Q13*1000*34.9/(38.5+34.9)*1.1</f>
        <v>42850.521971061302</v>
      </c>
      <c r="Q13" s="27">
        <v>81.928322809999997</v>
      </c>
    </row>
    <row r="14" spans="1:18">
      <c r="G14" t="s">
        <v>40</v>
      </c>
      <c r="I14" s="8">
        <v>2023</v>
      </c>
      <c r="J14" s="8" t="s">
        <v>16</v>
      </c>
      <c r="K14" s="8">
        <v>1</v>
      </c>
      <c r="L14" s="56">
        <f t="shared" si="0"/>
        <v>42382.308848854198</v>
      </c>
      <c r="Q14" s="27">
        <v>81.033119810000002</v>
      </c>
    </row>
    <row r="15" spans="1:18">
      <c r="G15" t="s">
        <v>40</v>
      </c>
      <c r="I15" s="8">
        <v>2024</v>
      </c>
      <c r="J15" s="8" t="s">
        <v>16</v>
      </c>
      <c r="K15" s="8">
        <v>1</v>
      </c>
      <c r="L15" s="56">
        <f t="shared" si="0"/>
        <v>41430.006247341997</v>
      </c>
      <c r="Q15" s="27">
        <v>79.212358910000006</v>
      </c>
    </row>
    <row r="16" spans="1:18">
      <c r="G16" t="s">
        <v>40</v>
      </c>
      <c r="I16" s="8">
        <v>2025</v>
      </c>
      <c r="J16" s="8" t="s">
        <v>16</v>
      </c>
      <c r="K16" s="8">
        <v>1</v>
      </c>
      <c r="L16" s="56">
        <f t="shared" si="0"/>
        <v>40248.441730128099</v>
      </c>
      <c r="Q16" s="27">
        <v>76.953259259999996</v>
      </c>
    </row>
    <row r="17" spans="7:18">
      <c r="G17" t="s">
        <v>40</v>
      </c>
      <c r="I17" s="8">
        <v>2026</v>
      </c>
      <c r="J17" s="8" t="s">
        <v>16</v>
      </c>
      <c r="K17" s="8">
        <v>1</v>
      </c>
      <c r="L17" s="56">
        <f t="shared" si="0"/>
        <v>39181.062347276602</v>
      </c>
      <c r="Q17" s="27">
        <v>74.912476589999997</v>
      </c>
    </row>
    <row r="18" spans="7:18">
      <c r="G18" t="s">
        <v>40</v>
      </c>
      <c r="I18" s="8">
        <v>2027</v>
      </c>
      <c r="J18" s="8" t="s">
        <v>16</v>
      </c>
      <c r="K18" s="8">
        <v>1</v>
      </c>
      <c r="L18" s="56">
        <f t="shared" si="0"/>
        <v>38053.404911155303</v>
      </c>
      <c r="Q18" s="27">
        <v>72.756444920000007</v>
      </c>
    </row>
    <row r="19" spans="7:18">
      <c r="G19" t="s">
        <v>40</v>
      </c>
      <c r="I19" s="8">
        <v>2028</v>
      </c>
      <c r="J19" s="8" t="s">
        <v>16</v>
      </c>
      <c r="K19" s="8">
        <v>1</v>
      </c>
      <c r="L19" s="56">
        <f t="shared" si="0"/>
        <v>36942.792519968702</v>
      </c>
      <c r="Q19" s="27">
        <v>70.633002629999993</v>
      </c>
    </row>
    <row r="20" spans="7:18">
      <c r="G20" t="s">
        <v>40</v>
      </c>
      <c r="I20" s="8">
        <v>2029</v>
      </c>
      <c r="J20" s="8" t="s">
        <v>16</v>
      </c>
      <c r="K20" s="8">
        <v>1</v>
      </c>
      <c r="L20" s="56">
        <f t="shared" si="0"/>
        <v>35791.705300730202</v>
      </c>
      <c r="Q20" s="27">
        <v>68.432174239999995</v>
      </c>
    </row>
    <row r="21" spans="7:18">
      <c r="G21" t="s">
        <v>40</v>
      </c>
      <c r="I21" s="8">
        <v>2030</v>
      </c>
      <c r="J21" s="8" t="s">
        <v>16</v>
      </c>
      <c r="K21" s="8">
        <v>1</v>
      </c>
      <c r="L21" s="56">
        <f t="shared" si="0"/>
        <v>34581.576243754796</v>
      </c>
      <c r="Q21" s="27">
        <v>66.118460440000007</v>
      </c>
    </row>
    <row r="22" spans="7:18">
      <c r="G22" t="s">
        <v>40</v>
      </c>
      <c r="I22" s="8">
        <v>2031</v>
      </c>
      <c r="J22" s="8" t="s">
        <v>16</v>
      </c>
      <c r="K22" s="8">
        <v>1</v>
      </c>
      <c r="L22" s="56">
        <f t="shared" si="0"/>
        <v>33407.280632449598</v>
      </c>
      <c r="Q22" s="27">
        <v>63.873258620000001</v>
      </c>
    </row>
    <row r="23" spans="7:18">
      <c r="G23" t="s">
        <v>40</v>
      </c>
      <c r="I23" s="8">
        <v>2032</v>
      </c>
      <c r="J23" s="8" t="s">
        <v>16</v>
      </c>
      <c r="K23" s="8">
        <v>1</v>
      </c>
      <c r="L23" s="56">
        <f t="shared" si="0"/>
        <v>32028.7087766812</v>
      </c>
      <c r="Q23" s="27">
        <v>61.23748956</v>
      </c>
    </row>
    <row r="24" spans="7:18">
      <c r="G24" t="s">
        <v>40</v>
      </c>
      <c r="I24" s="8">
        <v>2033</v>
      </c>
      <c r="J24" s="8" t="s">
        <v>16</v>
      </c>
      <c r="K24" s="8">
        <v>1</v>
      </c>
      <c r="L24" s="56">
        <f t="shared" si="0"/>
        <v>30683.185689877399</v>
      </c>
      <c r="Q24" s="27">
        <v>58.6649083</v>
      </c>
    </row>
    <row r="25" spans="7:18">
      <c r="G25" t="s">
        <v>40</v>
      </c>
      <c r="I25" s="8">
        <v>2034</v>
      </c>
      <c r="J25" s="8" t="s">
        <v>16</v>
      </c>
      <c r="K25" s="8">
        <v>1</v>
      </c>
      <c r="L25" s="56">
        <f t="shared" si="0"/>
        <v>29267.3093662766</v>
      </c>
      <c r="Q25" s="27">
        <v>55.957814730000003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6">
        <f t="shared" si="0"/>
        <v>27723.5137132153</v>
      </c>
      <c r="Q26" s="27">
        <v>53.006144999999997</v>
      </c>
      <c r="R26">
        <v>-6.1802100639999997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6">
        <f t="shared" si="0"/>
        <v>26260.115266374702</v>
      </c>
      <c r="Q27" s="27">
        <v>50.208191210000003</v>
      </c>
      <c r="R27">
        <v>-8.3770558550000001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6">
        <f t="shared" si="0"/>
        <v>25079.618786158</v>
      </c>
      <c r="Q28" s="27">
        <v>47.951133599999999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6">
        <f t="shared" si="0"/>
        <v>23870.425603113101</v>
      </c>
      <c r="Q29" s="27">
        <v>45.639209149999999</v>
      </c>
      <c r="R29">
        <v>-12.812150949999999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6">
        <f t="shared" si="0"/>
        <v>22711.814189696201</v>
      </c>
      <c r="Q30" s="27">
        <v>43.423994829999998</v>
      </c>
      <c r="R30">
        <v>-14.871060760000001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6">
        <f t="shared" si="0"/>
        <v>21593.717396036802</v>
      </c>
      <c r="Q31" s="27">
        <v>41.286242690000002</v>
      </c>
      <c r="R31">
        <v>-16.479587200000001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6">
        <f t="shared" si="0"/>
        <v>20475.220085888301</v>
      </c>
      <c r="Q32" s="27">
        <v>39.147724779999997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6">
        <f t="shared" si="0"/>
        <v>19413.611431350098</v>
      </c>
      <c r="Q33" s="27">
        <v>37.117975489999999</v>
      </c>
      <c r="R33">
        <v>-20.200716190000001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6">
        <f t="shared" si="0"/>
        <v>18383.4550604918</v>
      </c>
      <c r="Q34" s="27">
        <v>35.14836159</v>
      </c>
      <c r="R34">
        <v>-22.157220769999999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6">
        <f t="shared" si="0"/>
        <v>17436.557206113099</v>
      </c>
      <c r="Q35" s="27">
        <v>33.337934330000003</v>
      </c>
      <c r="R35">
        <v>-24.349749259999999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6">
        <f t="shared" si="0"/>
        <v>16555.970236596699</v>
      </c>
      <c r="Q36" s="27">
        <v>31.654290580000001</v>
      </c>
      <c r="R36">
        <v>-26.465673819999999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6">
        <f t="shared" si="0"/>
        <v>15794.6539310191</v>
      </c>
      <c r="Q37" s="27">
        <v>30.198687119999999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6">
        <f t="shared" si="0"/>
        <v>14931.603089852901</v>
      </c>
      <c r="Q38" s="27">
        <v>28.548571679999998</v>
      </c>
      <c r="R38">
        <v>-30.103759060000002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6">
        <f t="shared" si="0"/>
        <v>14215.7578773079</v>
      </c>
      <c r="Q39" s="27">
        <v>27.17990696</v>
      </c>
      <c r="R39">
        <v>-31.883496579999999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6">
        <f t="shared" si="0"/>
        <v>13579.3924545886</v>
      </c>
      <c r="Q40" s="27">
        <v>25.96320412</v>
      </c>
      <c r="R40">
        <v>-33.642220279999997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6">
        <f t="shared" si="0"/>
        <v>13013.718942735701</v>
      </c>
      <c r="Q41" s="27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1"/>
  <sheetViews>
    <sheetView zoomScale="66" zoomScaleNormal="66" workbookViewId="0">
      <selection activeCell="P24" sqref="P24"/>
    </sheetView>
  </sheetViews>
  <sheetFormatPr defaultColWidth="8.7265625" defaultRowHeight="14.5"/>
  <cols>
    <col min="1" max="1" width="9" style="8"/>
    <col min="2" max="6" width="8.7265625" style="8"/>
    <col min="7" max="7" width="9.453125" style="8" customWidth="1"/>
    <col min="8" max="10" width="8.7265625" style="8"/>
    <col min="11" max="11" width="11.54296875" style="8" customWidth="1"/>
    <col min="12" max="12" width="12.81640625" style="8"/>
    <col min="14" max="15" width="12.81640625"/>
    <col min="16" max="18" width="14"/>
  </cols>
  <sheetData>
    <row r="1" spans="1:19">
      <c r="A1" t="s">
        <v>41</v>
      </c>
    </row>
    <row r="2" spans="1:19">
      <c r="A2"/>
    </row>
    <row r="3" spans="1:19">
      <c r="A3"/>
    </row>
    <row r="4" spans="1:19">
      <c r="A4"/>
      <c r="B4" s="22" t="s">
        <v>0</v>
      </c>
    </row>
    <row r="5" spans="1:19">
      <c r="A5"/>
      <c r="B5" s="8" t="s">
        <v>1</v>
      </c>
    </row>
    <row r="6" spans="1:19">
      <c r="A6"/>
    </row>
    <row r="7" spans="1:19">
      <c r="A7"/>
    </row>
    <row r="8" spans="1:19">
      <c r="A8"/>
    </row>
    <row r="9" spans="1:19">
      <c r="A9"/>
      <c r="G9" s="8" t="s">
        <v>2</v>
      </c>
    </row>
    <row r="10" spans="1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</row>
    <row r="11" spans="1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1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1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1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1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1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5684.4259419999998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8146.6444879999999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10564.659100000001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15027.702149999999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19076.606049999999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20909.172890000002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25072.184399999998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27170.903340000001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30816.840520000002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32479.896629999999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34077.935850000002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36015.288639999999</v>
      </c>
      <c r="N41" s="8"/>
      <c r="O41" s="8"/>
      <c r="P41" s="10"/>
      <c r="R41" s="8"/>
      <c r="S41" s="10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2025-02-28T20:19:29Z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