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8710" firstSheet="3" activeTab="9"/>
  </bookViews>
  <sheets>
    <sheet name="ELECO2" sheetId="21" r:id="rId1"/>
    <sheet name="HYDROGENCO2" sheetId="19" r:id="rId2"/>
    <sheet name="COMCO2" sheetId="22" r:id="rId3"/>
    <sheet name="TRACO2" sheetId="17" r:id="rId4"/>
    <sheet name="INDCO2" sheetId="18" r:id="rId5"/>
    <sheet name="RSDCO2" sheetId="23" r:id="rId6"/>
    <sheet name="TotalCO2" sheetId="16" r:id="rId7"/>
    <sheet name="AGRCO2" sheetId="20" r:id="rId8"/>
    <sheet name="SNKCO2_Elc" sheetId="26" r:id="rId9"/>
    <sheet name="SNKCO2_H2" sheetId="30" r:id="rId10"/>
    <sheet name="SNKCO2_DAC" sheetId="29" r:id="rId11"/>
    <sheet name="FORCO2_2" sheetId="28" r:id="rId12"/>
    <sheet name="AllStorageOrUse" sheetId="27" r:id="rId13"/>
    <sheet name="IMPOIL_BND" sheetId="24" r:id="rId14"/>
    <sheet name="IMPGAS_BND" sheetId="25" r:id="rId1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xli9</author>
  </authors>
  <commentList>
    <comment ref="P9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These data series are from CEF - industry emissions breakdown</t>
        </r>
      </text>
    </comment>
  </commentList>
</comments>
</file>

<file path=xl/comments2.xml><?xml version="1.0" encoding="utf-8"?>
<comments xmlns="http://schemas.openxmlformats.org/spreadsheetml/2006/main">
  <authors>
    <author>xli9</author>
  </authors>
  <commentList>
    <comment ref="J7" authorId="0">
      <text>
        <r>
          <rPr>
            <b/>
            <sz val="9"/>
            <rFont val="Times New Roman"/>
            <charset val="0"/>
          </rPr>
          <t>xli9:</t>
        </r>
        <r>
          <rPr>
            <sz val="9"/>
            <rFont val="Times New Roman"/>
            <charset val="0"/>
          </rPr>
          <t xml:space="preserve">
We deleted this constraint because it will cause dummy import</t>
        </r>
      </text>
    </comment>
  </commentList>
</comments>
</file>

<file path=xl/sharedStrings.xml><?xml version="1.0" encoding="utf-8"?>
<sst xmlns="http://schemas.openxmlformats.org/spreadsheetml/2006/main" count="1156" uniqueCount="69">
  <si>
    <t xml:space="preserve">*the appendix data from CEF reports net-zero emissions for each sector (rather than VAR_OUT), so the electricity and hydrogen can be negative; so the  captured CO₂ from DAC (reported there) is separate from the carbon captured within the electricity sector.
--Also because that the comnet can not be negative in TIMES sce set, so we impose zero to electricity and hydrogen if &lt;0; and we add these captured capacity as the low limit for capture facilities deployed in these negative-emission sectors (e.g., if electricty sector emit -10 Mtonne in 2030, then the carbon captured in 2030 at that sector is at least 10Mtone)
--DAC is seperated with the embedded capture facility in sectors (e.g., industry...)
--Forestry can absorb totco2 and goes for storaged carbon
</t>
  </si>
  <si>
    <t>~UC_Sets: R_S: AllRegions</t>
  </si>
  <si>
    <t>~UC_Sets: T_S:</t>
  </si>
  <si>
    <t>~UC_T:UC_RHST</t>
  </si>
  <si>
    <t>UC_N</t>
  </si>
  <si>
    <t>Pset_Set</t>
  </si>
  <si>
    <t>Pset_PN</t>
  </si>
  <si>
    <t>Pset_CI</t>
  </si>
  <si>
    <t>Pset_CO</t>
  </si>
  <si>
    <t>Cset_CN</t>
  </si>
  <si>
    <t>Attribute</t>
  </si>
  <si>
    <t>Year</t>
  </si>
  <si>
    <t>LimType</t>
  </si>
  <si>
    <t>UC_COMNET</t>
  </si>
  <si>
    <t>AllRegions</t>
  </si>
  <si>
    <t>AU_ELCCO2_BND</t>
  </si>
  <si>
    <t>ELCCO2N</t>
  </si>
  <si>
    <t>UP</t>
  </si>
  <si>
    <t>original series</t>
  </si>
  <si>
    <t>AU_HYDROGENCO2_BND</t>
  </si>
  <si>
    <t>HYDROGENCO2N</t>
  </si>
  <si>
    <t>The sum of comco2 and rsdco2 are jointly constrained by building co2, and the breakdown for them is by using observed carbon emissions in 2020</t>
  </si>
  <si>
    <t>Total building CO2</t>
  </si>
  <si>
    <t>AU_COMCO2_BND</t>
  </si>
  <si>
    <t>COMCO2N</t>
  </si>
  <si>
    <t>AU_TRACO2_BND</t>
  </si>
  <si>
    <t>TRACO2N</t>
  </si>
  <si>
    <t>heavy industry, oil gas coal mining, waste industry constraints are from 2020 to 2050 (and the carbon emissions are summarized from sup file and ind file)</t>
  </si>
  <si>
    <t>CEF reports</t>
  </si>
  <si>
    <t>heavy industry constraint</t>
  </si>
  <si>
    <t>OIL GAS production</t>
  </si>
  <si>
    <t>WASTE and others (industry field)</t>
  </si>
  <si>
    <t>Land use change</t>
  </si>
  <si>
    <t>AU_INDCO2_BND</t>
  </si>
  <si>
    <t>INDCO2N</t>
  </si>
  <si>
    <t>AU_RSDCO2_BND</t>
  </si>
  <si>
    <t>RSDCO2N</t>
  </si>
  <si>
    <t>AU_CO2_BND</t>
  </si>
  <si>
    <t>TOTCO2</t>
  </si>
  <si>
    <t>AU_AGRCO2_BND</t>
  </si>
  <si>
    <t>AGRCO2N</t>
  </si>
  <si>
    <t>*Summarize the carbon capture capacity</t>
  </si>
  <si>
    <t>UC_ACT</t>
  </si>
  <si>
    <t>AU_SNKCO2ELC_BND2</t>
  </si>
  <si>
    <t>SINKCCU_Fake_Elc</t>
  </si>
  <si>
    <t>LO</t>
  </si>
  <si>
    <t>AU_SNKCO2H2_BND2</t>
  </si>
  <si>
    <t>SINKCCU_Fake_H2</t>
  </si>
  <si>
    <t>CCUS limit</t>
  </si>
  <si>
    <t>Land Use, Land Use Change and Forestry</t>
  </si>
  <si>
    <t>AU_SNKCO2DAC_BND2</t>
  </si>
  <si>
    <t>SINKCCU_Fake_DAC</t>
  </si>
  <si>
    <t>*Summarize the forestry activities</t>
  </si>
  <si>
    <t>AU_SNKCO2FOR_BND2</t>
  </si>
  <si>
    <t>SINKCCS_FORESTRY</t>
  </si>
  <si>
    <t>*This sheet is to keep sure all captured co2 goes for storage or utilization</t>
  </si>
  <si>
    <t>AU_SNKCO2_All_BND</t>
  </si>
  <si>
    <t>SNKCO2N_DAC</t>
  </si>
  <si>
    <t>SNKCO2N_OtherSectors</t>
  </si>
  <si>
    <t>SNKCO2N_H2Sector</t>
  </si>
  <si>
    <t>SNKCO2N_ElcSector</t>
  </si>
  <si>
    <t>*</t>
  </si>
  <si>
    <t>AU_IMPOIL_BND</t>
  </si>
  <si>
    <t>IMPOILCRD</t>
  </si>
  <si>
    <t>ACT_BND</t>
  </si>
  <si>
    <t>*we use  2020 import oil data as the oil import bound, and assuming only importing crude oil; we set the sum of ACT_BND in each scenario constraints-file</t>
  </si>
  <si>
    <t>*https://www.cer-rec.gc.ca/en/data-analysis/energy-markets/market-snapshots/2021/market-snapshot-crude-oil-imports-decreased-in-2020-and-so-did-the-cost.html#:~:text=Imports%20of%20crude%20oil%20decreased%20by%2020%25%20in,from%20the%20U.S.%20compared%20to%2072%25%20in%202019.</t>
  </si>
  <si>
    <t>IMPGAS_USA</t>
  </si>
  <si>
    <t>*canada imports 0.06 billion m3 pipeline natural gas from USA, from the figure 1 indicated in https://www.cer-rec.gc.ca/en/data-analysis/energy-commodities/natural-gas/statistics/natural-gas-trade-summary/index.html. So it should be 0.06*366*10^9*0.0373/10^6 PJ annual.. the system has not considered LNG yet with 2.383 million m3 every day imported from USA in 2020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</si>
</sst>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-* #,##0_-;\-* #,##0_-;_-* &quot;-&quot;_-;_-@_-"/>
    <numFmt numFmtId="43" formatCode="_-* #,##0.00_-;\-* #,##0.00_-;_-* &quot;-&quot;??_-;_-@_-"/>
    <numFmt numFmtId="176" formatCode="_-&quot;$&quot;* #,##0.00_-;\-&quot;$&quot;* #,##0.00_-;_-&quot;$&quot;* \-??_-;_-@_-"/>
    <numFmt numFmtId="177" formatCode="_-&quot;$&quot;* #,##0_-;\-&quot;$&quot;* #,##0_-;_-&quot;$&quot;* &quot;-&quot;_-;_-@_-"/>
  </numFmts>
  <fonts count="35">
    <font>
      <sz val="11"/>
      <color theme="1"/>
      <name val="Calibri"/>
      <charset val="134"/>
      <scheme val="minor"/>
    </font>
    <font>
      <b/>
      <sz val="7"/>
      <color rgb="FF333333"/>
      <name val="Tahoma"/>
      <charset val="134"/>
    </font>
    <font>
      <sz val="10"/>
      <name val="Arial"/>
      <charset val="0"/>
    </font>
    <font>
      <sz val="10"/>
      <color theme="1"/>
      <name val="Arial"/>
      <charset val="0"/>
    </font>
    <font>
      <sz val="11"/>
      <color rgb="FFFF0000"/>
      <name val="Arial"/>
      <charset val="0"/>
    </font>
    <font>
      <sz val="11"/>
      <color indexed="8"/>
      <name val="Calibri"/>
      <charset val="134"/>
    </font>
    <font>
      <b/>
      <sz val="10"/>
      <color theme="1"/>
      <name val="Arial"/>
      <charset val="0"/>
    </font>
    <font>
      <sz val="10"/>
      <name val="Arial"/>
      <charset val="0"/>
    </font>
    <font>
      <sz val="8"/>
      <color rgb="FF000000"/>
      <name val="Segoe UI"/>
      <charset val="134"/>
    </font>
    <font>
      <sz val="10"/>
      <name val="Arial"/>
      <charset val="134"/>
    </font>
    <font>
      <b/>
      <sz val="11"/>
      <color rgb="FFFF0000"/>
      <name val="Calibri"/>
      <charset val="134"/>
    </font>
    <font>
      <b/>
      <sz val="11"/>
      <color rgb="FFFF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9"/>
      <name val="Times New Roman"/>
      <charset val="134"/>
    </font>
    <font>
      <sz val="9"/>
      <name val="Times New Roman"/>
      <charset val="134"/>
    </font>
    <font>
      <sz val="9"/>
      <name val="Times New Roman"/>
      <charset val="0"/>
    </font>
    <font>
      <b/>
      <sz val="9"/>
      <name val="Times New Roman"/>
      <charset val="0"/>
    </font>
  </fonts>
  <fills count="3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5" borderId="1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2" applyNumberFormat="0" applyFill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6" borderId="4" applyNumberFormat="0" applyAlignment="0" applyProtection="0">
      <alignment vertical="center"/>
    </xf>
    <xf numFmtId="0" fontId="21" fillId="7" borderId="5" applyNumberFormat="0" applyAlignment="0" applyProtection="0">
      <alignment vertical="center"/>
    </xf>
    <xf numFmtId="0" fontId="22" fillId="7" borderId="4" applyNumberFormat="0" applyAlignment="0" applyProtection="0">
      <alignment vertical="center"/>
    </xf>
    <xf numFmtId="0" fontId="23" fillId="8" borderId="6" applyNumberFormat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9" fillId="0" borderId="0"/>
    <xf numFmtId="0" fontId="5" fillId="0" borderId="0"/>
  </cellStyleXfs>
  <cellXfs count="23">
    <xf numFmtId="0" fontId="0" fillId="0" borderId="0" xfId="0"/>
    <xf numFmtId="0" fontId="0" fillId="0" borderId="0" xfId="0" applyFont="1" applyFill="1" applyAlignment="1"/>
    <xf numFmtId="0" fontId="1" fillId="0" borderId="0" xfId="0" applyFont="1" applyFill="1" applyAlignment="1"/>
    <xf numFmtId="0" fontId="2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/>
    <xf numFmtId="0" fontId="0" fillId="0" borderId="0" xfId="0" applyFont="1"/>
    <xf numFmtId="0" fontId="5" fillId="0" borderId="0" xfId="0" applyNumberFormat="1" applyFont="1" applyFill="1" applyBorder="1" applyAlignment="1" applyProtection="1">
      <alignment vertical="center"/>
    </xf>
    <xf numFmtId="0" fontId="6" fillId="0" borderId="0" xfId="0" applyFont="1" applyFill="1" applyBorder="1" applyAlignment="1"/>
    <xf numFmtId="0" fontId="7" fillId="0" borderId="0" xfId="0" applyFont="1" applyFill="1" applyBorder="1" applyAlignment="1"/>
    <xf numFmtId="0" fontId="8" fillId="0" borderId="0" xfId="0" applyFont="1"/>
    <xf numFmtId="0" fontId="9" fillId="2" borderId="0" xfId="0" applyFont="1" applyFill="1" applyBorder="1"/>
    <xf numFmtId="0" fontId="0" fillId="0" borderId="0" xfId="0" applyFill="1" applyAlignment="1">
      <alignment vertical="center"/>
    </xf>
    <xf numFmtId="11" fontId="0" fillId="0" borderId="0" xfId="0" applyNumberFormat="1" applyFill="1" applyAlignment="1">
      <alignment vertical="center"/>
    </xf>
    <xf numFmtId="0" fontId="9" fillId="0" borderId="0" xfId="0" applyFont="1" applyFill="1" applyBorder="1"/>
    <xf numFmtId="0" fontId="9" fillId="3" borderId="0" xfId="0" applyFont="1" applyFill="1" applyBorder="1"/>
    <xf numFmtId="0" fontId="0" fillId="3" borderId="0" xfId="0" applyFill="1"/>
    <xf numFmtId="0" fontId="10" fillId="0" borderId="0" xfId="0" applyNumberFormat="1" applyFont="1" applyFill="1" applyBorder="1" applyAlignment="1" applyProtection="1">
      <alignment vertical="center"/>
    </xf>
    <xf numFmtId="0" fontId="0" fillId="0" borderId="0" xfId="0" applyFont="1" applyFill="1" applyAlignment="1">
      <alignment wrapText="1"/>
    </xf>
    <xf numFmtId="0" fontId="0" fillId="4" borderId="0" xfId="0" applyFill="1"/>
    <xf numFmtId="0" fontId="0" fillId="4" borderId="0" xfId="0" applyFont="1" applyFill="1" applyAlignment="1"/>
    <xf numFmtId="0" fontId="0" fillId="4" borderId="0" xfId="0" applyFill="1" applyAlignment="1">
      <alignment vertical="center"/>
    </xf>
    <xf numFmtId="0" fontId="11" fillId="0" borderId="0" xfId="0" applyFont="1" applyFill="1" applyAlignment="1"/>
  </cellXfs>
  <cellStyles count="51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10" xfId="49"/>
    <cellStyle name="Normale_Scen_UC_IND-StrucConst" xfId="50"/>
  </cellStyles>
  <tableStyles count="0" defaultTableStyle="TableStyleMedium9" defaultPivotStyle="PivotStyleLight16"/>
  <colors>
    <mruColors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8" Type="http://schemas.openxmlformats.org/officeDocument/2006/relationships/styles" Target="styles.xml"/><Relationship Id="rId17" Type="http://schemas.openxmlformats.org/officeDocument/2006/relationships/sharedStrings" Target="sharedStrings.xml"/><Relationship Id="rId16" Type="http://schemas.openxmlformats.org/officeDocument/2006/relationships/theme" Target="theme/theme1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21</xdr:col>
      <xdr:colOff>208915</xdr:colOff>
      <xdr:row>8</xdr:row>
      <xdr:rowOff>38735</xdr:rowOff>
    </xdr:from>
    <xdr:to>
      <xdr:col>40</xdr:col>
      <xdr:colOff>523875</xdr:colOff>
      <xdr:row>41</xdr:row>
      <xdr:rowOff>91440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2452965" y="1511935"/>
          <a:ext cx="11897360" cy="6129655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43</xdr:row>
      <xdr:rowOff>0</xdr:rowOff>
    </xdr:from>
    <xdr:to>
      <xdr:col>38</xdr:col>
      <xdr:colOff>427990</xdr:colOff>
      <xdr:row>66</xdr:row>
      <xdr:rowOff>9525</xdr:rowOff>
    </xdr:to>
    <xdr:pic>
      <xdr:nvPicPr>
        <xdr:cNvPr id="3" name="Picture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21024850" y="7918450"/>
          <a:ext cx="12010390" cy="42449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1"/>
  <sheetViews>
    <sheetView zoomScale="85" zoomScaleNormal="85" topLeftCell="A4" workbookViewId="0">
      <selection activeCell="D12" sqref="D12"/>
    </sheetView>
  </sheetViews>
  <sheetFormatPr defaultColWidth="8.72727272727273" defaultRowHeight="14.5"/>
  <cols>
    <col min="1" max="1" width="57.4272727272727" style="1" customWidth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1" ht="187" customHeight="1" spans="1:1">
      <c r="A1" s="18" t="s">
        <v>0</v>
      </c>
    </row>
    <row r="4" spans="2:2">
      <c r="B4" s="2" t="s">
        <v>1</v>
      </c>
    </row>
    <row r="5" spans="2:2">
      <c r="B5" s="1" t="s">
        <v>2</v>
      </c>
    </row>
    <row r="9" spans="10:10">
      <c r="J9" s="1" t="s">
        <v>3</v>
      </c>
    </row>
    <row r="10" spans="2:15">
      <c r="B10" s="1" t="s">
        <v>4</v>
      </c>
      <c r="C10" s="1" t="s">
        <v>5</v>
      </c>
      <c r="D10" s="1" t="s">
        <v>6</v>
      </c>
      <c r="E10" s="1" t="s">
        <v>7</v>
      </c>
      <c r="F10" s="1" t="s">
        <v>8</v>
      </c>
      <c r="G10" s="1" t="s">
        <v>9</v>
      </c>
      <c r="H10" s="1" t="s">
        <v>10</v>
      </c>
      <c r="I10" s="1" t="s">
        <v>11</v>
      </c>
      <c r="J10" s="1" t="s">
        <v>12</v>
      </c>
      <c r="K10" s="1" t="s">
        <v>13</v>
      </c>
      <c r="L10" s="1" t="s">
        <v>14</v>
      </c>
      <c r="O10" s="11"/>
    </row>
    <row r="11" spans="2:14">
      <c r="B11" s="1" t="s">
        <v>15</v>
      </c>
      <c r="G11" s="19" t="s">
        <v>16</v>
      </c>
      <c r="H11" s="20"/>
      <c r="I11" s="20">
        <v>2020</v>
      </c>
      <c r="J11" s="20" t="s">
        <v>17</v>
      </c>
      <c r="K11" s="20">
        <v>1</v>
      </c>
      <c r="L11" s="20">
        <f t="shared" ref="L11:L25" si="0">N11*1000</f>
        <v>53684.46015</v>
      </c>
      <c r="M11" s="19"/>
      <c r="N11" s="21">
        <v>53.68446015</v>
      </c>
    </row>
    <row r="12" spans="7:14">
      <c r="G12" t="s">
        <v>16</v>
      </c>
      <c r="I12" s="1">
        <v>2021</v>
      </c>
      <c r="J12" s="1" t="s">
        <v>17</v>
      </c>
      <c r="K12" s="1">
        <v>1</v>
      </c>
      <c r="L12" s="1">
        <f t="shared" si="0"/>
        <v>51677.81389</v>
      </c>
      <c r="N12" s="7">
        <v>51.67781389</v>
      </c>
    </row>
    <row r="13" spans="7:14">
      <c r="G13" t="s">
        <v>16</v>
      </c>
      <c r="I13" s="1">
        <v>2022</v>
      </c>
      <c r="J13" s="1" t="s">
        <v>17</v>
      </c>
      <c r="K13" s="1">
        <v>1</v>
      </c>
      <c r="L13" s="1">
        <f t="shared" si="0"/>
        <v>55395.0355</v>
      </c>
      <c r="N13" s="7">
        <v>55.3950355</v>
      </c>
    </row>
    <row r="14" spans="7:14">
      <c r="G14" t="s">
        <v>16</v>
      </c>
      <c r="I14" s="1">
        <v>2023</v>
      </c>
      <c r="J14" s="1" t="s">
        <v>17</v>
      </c>
      <c r="K14" s="1">
        <v>1</v>
      </c>
      <c r="L14" s="1">
        <f t="shared" si="0"/>
        <v>53106.14489</v>
      </c>
      <c r="N14" s="7">
        <v>53.10614489</v>
      </c>
    </row>
    <row r="15" spans="7:14">
      <c r="G15" t="s">
        <v>16</v>
      </c>
      <c r="I15" s="1">
        <v>2024</v>
      </c>
      <c r="J15" s="1" t="s">
        <v>17</v>
      </c>
      <c r="K15" s="1">
        <v>1</v>
      </c>
      <c r="L15" s="1">
        <f t="shared" si="0"/>
        <v>45365.01788</v>
      </c>
      <c r="N15" s="7">
        <v>45.36501788</v>
      </c>
    </row>
    <row r="16" spans="7:14">
      <c r="G16" t="s">
        <v>16</v>
      </c>
      <c r="I16" s="1">
        <v>2025</v>
      </c>
      <c r="J16" s="1" t="s">
        <v>17</v>
      </c>
      <c r="K16" s="1">
        <v>1</v>
      </c>
      <c r="L16" s="1">
        <f t="shared" si="0"/>
        <v>34977.20559</v>
      </c>
      <c r="N16" s="7">
        <v>34.97720559</v>
      </c>
    </row>
    <row r="17" spans="7:14">
      <c r="G17" t="s">
        <v>16</v>
      </c>
      <c r="I17" s="1">
        <v>2026</v>
      </c>
      <c r="J17" s="1" t="s">
        <v>17</v>
      </c>
      <c r="K17" s="1">
        <v>1</v>
      </c>
      <c r="L17" s="1">
        <f t="shared" si="0"/>
        <v>35194.17164</v>
      </c>
      <c r="N17" s="7">
        <v>35.19417164</v>
      </c>
    </row>
    <row r="18" spans="7:14">
      <c r="G18" t="s">
        <v>16</v>
      </c>
      <c r="I18" s="1">
        <v>2027</v>
      </c>
      <c r="J18" s="1" t="s">
        <v>17</v>
      </c>
      <c r="K18" s="1">
        <v>1</v>
      </c>
      <c r="L18" s="1">
        <f t="shared" si="0"/>
        <v>35830.90737</v>
      </c>
      <c r="N18" s="7">
        <v>35.83090737</v>
      </c>
    </row>
    <row r="19" spans="7:14">
      <c r="G19" t="s">
        <v>16</v>
      </c>
      <c r="I19" s="1">
        <v>2028</v>
      </c>
      <c r="J19" s="1" t="s">
        <v>17</v>
      </c>
      <c r="K19" s="1">
        <v>1</v>
      </c>
      <c r="L19" s="1">
        <f t="shared" si="0"/>
        <v>36186.61766</v>
      </c>
      <c r="N19" s="7">
        <v>36.18661766</v>
      </c>
    </row>
    <row r="20" spans="7:14">
      <c r="G20" t="s">
        <v>16</v>
      </c>
      <c r="I20" s="1">
        <v>2029</v>
      </c>
      <c r="J20" s="1" t="s">
        <v>17</v>
      </c>
      <c r="K20" s="1">
        <v>1</v>
      </c>
      <c r="L20" s="1">
        <f t="shared" si="0"/>
        <v>33308.48543</v>
      </c>
      <c r="N20" s="7">
        <v>33.30848543</v>
      </c>
    </row>
    <row r="21" spans="7:14">
      <c r="G21" t="s">
        <v>16</v>
      </c>
      <c r="I21" s="1">
        <v>2030</v>
      </c>
      <c r="J21" s="1" t="s">
        <v>17</v>
      </c>
      <c r="K21" s="1">
        <v>1</v>
      </c>
      <c r="L21" s="1">
        <f t="shared" si="0"/>
        <v>27550.49185</v>
      </c>
      <c r="N21" s="7">
        <v>27.55049185</v>
      </c>
    </row>
    <row r="22" spans="7:14">
      <c r="G22" t="s">
        <v>16</v>
      </c>
      <c r="I22" s="1">
        <v>2031</v>
      </c>
      <c r="J22" s="1" t="s">
        <v>17</v>
      </c>
      <c r="K22" s="1">
        <v>1</v>
      </c>
      <c r="L22" s="1">
        <f t="shared" si="0"/>
        <v>17025.95966</v>
      </c>
      <c r="N22" s="7">
        <v>17.02595966</v>
      </c>
    </row>
    <row r="23" spans="7:14">
      <c r="G23" t="s">
        <v>16</v>
      </c>
      <c r="I23" s="1">
        <v>2032</v>
      </c>
      <c r="J23" s="1" t="s">
        <v>17</v>
      </c>
      <c r="K23" s="1">
        <v>1</v>
      </c>
      <c r="L23" s="1">
        <f t="shared" si="0"/>
        <v>7512.528453</v>
      </c>
      <c r="N23" s="7">
        <v>7.512528453</v>
      </c>
    </row>
    <row r="24" spans="7:14">
      <c r="G24" t="s">
        <v>16</v>
      </c>
      <c r="I24" s="1">
        <v>2033</v>
      </c>
      <c r="J24" s="1" t="s">
        <v>17</v>
      </c>
      <c r="K24" s="1">
        <v>1</v>
      </c>
      <c r="L24" s="1">
        <f t="shared" si="0"/>
        <v>5960.649678</v>
      </c>
      <c r="N24" s="7">
        <v>5.960649678</v>
      </c>
    </row>
    <row r="25" spans="7:14">
      <c r="G25" t="s">
        <v>16</v>
      </c>
      <c r="I25" s="1">
        <v>2034</v>
      </c>
      <c r="J25" s="1" t="s">
        <v>17</v>
      </c>
      <c r="K25" s="1">
        <v>1</v>
      </c>
      <c r="L25" s="1">
        <f t="shared" si="0"/>
        <v>791.187009</v>
      </c>
      <c r="N25" s="7">
        <v>0.791187009</v>
      </c>
    </row>
    <row r="26" spans="7:15">
      <c r="G26" t="s">
        <v>16</v>
      </c>
      <c r="I26" s="1">
        <v>2035</v>
      </c>
      <c r="J26" s="1" t="s">
        <v>17</v>
      </c>
      <c r="K26" s="1">
        <v>1</v>
      </c>
      <c r="L26" s="22">
        <f>N26</f>
        <v>0</v>
      </c>
      <c r="N26" s="7">
        <v>0</v>
      </c>
      <c r="O26">
        <v>-6.180210064</v>
      </c>
    </row>
    <row r="27" spans="7:15">
      <c r="G27" t="s">
        <v>16</v>
      </c>
      <c r="I27" s="1">
        <v>2036</v>
      </c>
      <c r="J27" s="1" t="s">
        <v>17</v>
      </c>
      <c r="K27" s="1">
        <v>1</v>
      </c>
      <c r="L27" s="22">
        <f t="shared" ref="L27:L41" si="1">L26</f>
        <v>0</v>
      </c>
      <c r="N27" s="7">
        <v>0</v>
      </c>
      <c r="O27">
        <v>-8.377055855</v>
      </c>
    </row>
    <row r="28" spans="7:15">
      <c r="G28" t="s">
        <v>16</v>
      </c>
      <c r="I28" s="1">
        <v>2037</v>
      </c>
      <c r="J28" s="1" t="s">
        <v>17</v>
      </c>
      <c r="K28" s="1">
        <v>1</v>
      </c>
      <c r="L28" s="22">
        <f t="shared" si="1"/>
        <v>0</v>
      </c>
      <c r="N28" s="7">
        <v>0</v>
      </c>
      <c r="O28">
        <v>-10.61957522</v>
      </c>
    </row>
    <row r="29" spans="7:15">
      <c r="G29" t="s">
        <v>16</v>
      </c>
      <c r="I29" s="1">
        <v>2038</v>
      </c>
      <c r="J29" s="1" t="s">
        <v>17</v>
      </c>
      <c r="K29" s="1">
        <v>1</v>
      </c>
      <c r="L29" s="22">
        <f t="shared" si="1"/>
        <v>0</v>
      </c>
      <c r="N29" s="7">
        <v>0</v>
      </c>
      <c r="O29">
        <v>-12.81215095</v>
      </c>
    </row>
    <row r="30" spans="7:15">
      <c r="G30" t="s">
        <v>16</v>
      </c>
      <c r="I30" s="1">
        <v>2039</v>
      </c>
      <c r="J30" s="1" t="s">
        <v>17</v>
      </c>
      <c r="K30" s="1">
        <v>1</v>
      </c>
      <c r="L30" s="22">
        <f t="shared" si="1"/>
        <v>0</v>
      </c>
      <c r="N30" s="7">
        <v>0</v>
      </c>
      <c r="O30">
        <v>-14.87106076</v>
      </c>
    </row>
    <row r="31" spans="7:15">
      <c r="G31" t="s">
        <v>16</v>
      </c>
      <c r="I31" s="1">
        <v>2040</v>
      </c>
      <c r="J31" s="1" t="s">
        <v>17</v>
      </c>
      <c r="K31" s="1">
        <v>1</v>
      </c>
      <c r="L31" s="22">
        <f t="shared" si="1"/>
        <v>0</v>
      </c>
      <c r="N31" s="7">
        <v>0</v>
      </c>
      <c r="O31">
        <v>-16.4795872</v>
      </c>
    </row>
    <row r="32" spans="7:15">
      <c r="G32" t="s">
        <v>16</v>
      </c>
      <c r="I32" s="1">
        <v>2041</v>
      </c>
      <c r="J32" s="1" t="s">
        <v>17</v>
      </c>
      <c r="K32" s="1">
        <v>1</v>
      </c>
      <c r="L32" s="22">
        <f t="shared" si="1"/>
        <v>0</v>
      </c>
      <c r="N32" s="7">
        <v>0</v>
      </c>
      <c r="O32">
        <v>-18.44727958</v>
      </c>
    </row>
    <row r="33" spans="7:15">
      <c r="G33" t="s">
        <v>16</v>
      </c>
      <c r="I33" s="1">
        <v>2042</v>
      </c>
      <c r="J33" s="1" t="s">
        <v>17</v>
      </c>
      <c r="K33" s="1">
        <v>1</v>
      </c>
      <c r="L33" s="22">
        <f t="shared" si="1"/>
        <v>0</v>
      </c>
      <c r="N33" s="7">
        <v>0</v>
      </c>
      <c r="O33">
        <v>-20.20071619</v>
      </c>
    </row>
    <row r="34" spans="7:15">
      <c r="G34" t="s">
        <v>16</v>
      </c>
      <c r="I34" s="1">
        <v>2043</v>
      </c>
      <c r="J34" s="1" t="s">
        <v>17</v>
      </c>
      <c r="K34" s="1">
        <v>1</v>
      </c>
      <c r="L34" s="22">
        <f t="shared" si="1"/>
        <v>0</v>
      </c>
      <c r="N34" s="7">
        <v>0</v>
      </c>
      <c r="O34">
        <v>-22.15722077</v>
      </c>
    </row>
    <row r="35" spans="7:15">
      <c r="G35" t="s">
        <v>16</v>
      </c>
      <c r="I35" s="1">
        <v>2044</v>
      </c>
      <c r="J35" s="1" t="s">
        <v>17</v>
      </c>
      <c r="K35" s="1">
        <v>1</v>
      </c>
      <c r="L35" s="22">
        <f t="shared" si="1"/>
        <v>0</v>
      </c>
      <c r="N35" s="7">
        <v>0</v>
      </c>
      <c r="O35">
        <v>-24.34974926</v>
      </c>
    </row>
    <row r="36" spans="7:15">
      <c r="G36" t="s">
        <v>16</v>
      </c>
      <c r="I36" s="1">
        <v>2045</v>
      </c>
      <c r="J36" s="1" t="s">
        <v>17</v>
      </c>
      <c r="K36" s="1">
        <v>1</v>
      </c>
      <c r="L36" s="22">
        <f t="shared" si="1"/>
        <v>0</v>
      </c>
      <c r="N36" s="7">
        <v>0</v>
      </c>
      <c r="O36">
        <v>-26.46567382</v>
      </c>
    </row>
    <row r="37" spans="7:15">
      <c r="G37" t="s">
        <v>16</v>
      </c>
      <c r="I37" s="1">
        <v>2046</v>
      </c>
      <c r="J37" s="1" t="s">
        <v>17</v>
      </c>
      <c r="K37" s="1">
        <v>1</v>
      </c>
      <c r="L37" s="22">
        <f t="shared" si="1"/>
        <v>0</v>
      </c>
      <c r="N37" s="7">
        <v>0</v>
      </c>
      <c r="O37">
        <v>-28.28177019</v>
      </c>
    </row>
    <row r="38" spans="7:15">
      <c r="G38" t="s">
        <v>16</v>
      </c>
      <c r="I38" s="1">
        <v>2047</v>
      </c>
      <c r="J38" s="1" t="s">
        <v>17</v>
      </c>
      <c r="K38" s="1">
        <v>1</v>
      </c>
      <c r="L38" s="22">
        <f t="shared" si="1"/>
        <v>0</v>
      </c>
      <c r="N38" s="7">
        <v>0</v>
      </c>
      <c r="O38">
        <v>-30.10375906</v>
      </c>
    </row>
    <row r="39" spans="7:15">
      <c r="G39" t="s">
        <v>16</v>
      </c>
      <c r="I39" s="1">
        <v>2048</v>
      </c>
      <c r="J39" s="1" t="s">
        <v>17</v>
      </c>
      <c r="K39" s="1">
        <v>1</v>
      </c>
      <c r="L39" s="22">
        <f t="shared" si="1"/>
        <v>0</v>
      </c>
      <c r="N39" s="7">
        <v>0</v>
      </c>
      <c r="O39">
        <v>-31.88349658</v>
      </c>
    </row>
    <row r="40" spans="7:15">
      <c r="G40" t="s">
        <v>16</v>
      </c>
      <c r="I40" s="1">
        <v>2049</v>
      </c>
      <c r="J40" s="1" t="s">
        <v>17</v>
      </c>
      <c r="K40" s="1">
        <v>1</v>
      </c>
      <c r="L40" s="22">
        <f t="shared" si="1"/>
        <v>0</v>
      </c>
      <c r="N40" s="7">
        <v>0</v>
      </c>
      <c r="O40">
        <v>-33.64222028</v>
      </c>
    </row>
    <row r="41" spans="7:15">
      <c r="G41" t="s">
        <v>16</v>
      </c>
      <c r="I41" s="1">
        <v>2050</v>
      </c>
      <c r="J41" s="1" t="s">
        <v>17</v>
      </c>
      <c r="K41" s="1">
        <v>1</v>
      </c>
      <c r="L41" s="22">
        <f t="shared" si="1"/>
        <v>0</v>
      </c>
      <c r="N41" s="7">
        <v>0</v>
      </c>
      <c r="O41">
        <v>-35.44024209</v>
      </c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 tint="0.8"/>
  </sheetPr>
  <dimension ref="A1:P41"/>
  <sheetViews>
    <sheetView tabSelected="1" zoomScale="67" zoomScaleNormal="67" workbookViewId="0">
      <selection activeCell="N11" sqref="N11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4" style="1"/>
    <col min="14" max="14" width="12.8181818181818"/>
    <col min="16" max="16" width="14"/>
  </cols>
  <sheetData>
    <row r="1" spans="1:1">
      <c r="A1" s="1" t="s">
        <v>41</v>
      </c>
    </row>
    <row r="4" spans="2:2">
      <c r="B4" s="2" t="s">
        <v>1</v>
      </c>
    </row>
    <row r="5" spans="2:2">
      <c r="B5" s="1" t="s">
        <v>2</v>
      </c>
    </row>
    <row r="7" spans="10:10">
      <c r="J7" s="1" t="s">
        <v>3</v>
      </c>
    </row>
    <row r="10" spans="2:15">
      <c r="B10" s="1" t="s">
        <v>4</v>
      </c>
      <c r="C10" s="1" t="s">
        <v>5</v>
      </c>
      <c r="D10" s="1" t="s">
        <v>6</v>
      </c>
      <c r="E10" s="1" t="s">
        <v>7</v>
      </c>
      <c r="F10" s="1" t="s">
        <v>8</v>
      </c>
      <c r="G10" s="1" t="s">
        <v>9</v>
      </c>
      <c r="H10" s="1" t="s">
        <v>10</v>
      </c>
      <c r="I10" s="1" t="s">
        <v>11</v>
      </c>
      <c r="J10" s="1" t="s">
        <v>12</v>
      </c>
      <c r="K10" s="1" t="s">
        <v>42</v>
      </c>
      <c r="L10" s="1" t="s">
        <v>14</v>
      </c>
      <c r="O10" s="11"/>
    </row>
    <row r="11" spans="2:16">
      <c r="B11" s="1" t="s">
        <v>46</v>
      </c>
      <c r="D11" s="9" t="s">
        <v>47</v>
      </c>
      <c r="H11" s="10"/>
      <c r="I11" s="1">
        <v>2020</v>
      </c>
      <c r="J11" s="1" t="s">
        <v>45</v>
      </c>
      <c r="K11" s="1">
        <v>1</v>
      </c>
      <c r="L11" s="1">
        <f>-HYDROGENCO2!O11*1000</f>
        <v>0</v>
      </c>
      <c r="N11" s="1"/>
      <c r="P11" s="12"/>
    </row>
    <row r="12" spans="4:16">
      <c r="D12" s="3" t="str">
        <f t="shared" ref="D12:D41" si="0">D11</f>
        <v>SINKCCU_Fake_H2</v>
      </c>
      <c r="H12" s="10"/>
      <c r="I12" s="1">
        <v>2021</v>
      </c>
      <c r="J12" s="1" t="s">
        <v>45</v>
      </c>
      <c r="K12" s="1">
        <v>1</v>
      </c>
      <c r="L12" s="1">
        <f>-HYDROGENCO2!O12*1000</f>
        <v>0</v>
      </c>
      <c r="N12" s="1"/>
      <c r="P12" s="12"/>
    </row>
    <row r="13" spans="4:16">
      <c r="D13" s="3" t="str">
        <f t="shared" si="0"/>
        <v>SINKCCU_Fake_H2</v>
      </c>
      <c r="H13" s="10"/>
      <c r="I13" s="1">
        <v>2022</v>
      </c>
      <c r="J13" s="1" t="s">
        <v>45</v>
      </c>
      <c r="K13" s="1">
        <v>1</v>
      </c>
      <c r="L13" s="1">
        <f>-HYDROGENCO2!O13*1000</f>
        <v>0</v>
      </c>
      <c r="N13" s="1"/>
      <c r="P13" s="12"/>
    </row>
    <row r="14" spans="4:16">
      <c r="D14" s="3" t="str">
        <f t="shared" si="0"/>
        <v>SINKCCU_Fake_H2</v>
      </c>
      <c r="H14" s="10"/>
      <c r="I14" s="1">
        <v>2023</v>
      </c>
      <c r="J14" s="1" t="s">
        <v>45</v>
      </c>
      <c r="K14" s="1">
        <v>1</v>
      </c>
      <c r="L14" s="1">
        <f>-HYDROGENCO2!O14*1000</f>
        <v>0</v>
      </c>
      <c r="N14" s="1"/>
      <c r="P14" s="13"/>
    </row>
    <row r="15" spans="4:16">
      <c r="D15" s="3" t="str">
        <f t="shared" si="0"/>
        <v>SINKCCU_Fake_H2</v>
      </c>
      <c r="H15" s="10"/>
      <c r="I15" s="1">
        <v>2024</v>
      </c>
      <c r="J15" s="1" t="s">
        <v>45</v>
      </c>
      <c r="K15" s="1">
        <v>1</v>
      </c>
      <c r="L15" s="1">
        <f>-HYDROGENCO2!O15*1000</f>
        <v>0</v>
      </c>
      <c r="N15" s="1"/>
      <c r="P15" s="13"/>
    </row>
    <row r="16" spans="4:16">
      <c r="D16" s="3" t="str">
        <f t="shared" si="0"/>
        <v>SINKCCU_Fake_H2</v>
      </c>
      <c r="H16" s="10"/>
      <c r="I16" s="1">
        <v>2025</v>
      </c>
      <c r="J16" s="1" t="s">
        <v>45</v>
      </c>
      <c r="K16" s="1">
        <v>1</v>
      </c>
      <c r="L16" s="1">
        <f>-HYDROGENCO2!O16*1000</f>
        <v>0</v>
      </c>
      <c r="N16" s="1"/>
      <c r="P16" s="13"/>
    </row>
    <row r="17" spans="4:16">
      <c r="D17" s="3" t="str">
        <f t="shared" si="0"/>
        <v>SINKCCU_Fake_H2</v>
      </c>
      <c r="H17" s="10"/>
      <c r="I17" s="1">
        <v>2026</v>
      </c>
      <c r="J17" s="1" t="s">
        <v>45</v>
      </c>
      <c r="K17" s="1">
        <v>1</v>
      </c>
      <c r="L17" s="1">
        <f>-HYDROGENCO2!O17*1000</f>
        <v>0</v>
      </c>
      <c r="N17" s="1"/>
      <c r="P17" s="13"/>
    </row>
    <row r="18" spans="4:16">
      <c r="D18" s="3" t="str">
        <f t="shared" si="0"/>
        <v>SINKCCU_Fake_H2</v>
      </c>
      <c r="H18" s="10"/>
      <c r="I18" s="1">
        <v>2027</v>
      </c>
      <c r="J18" s="1" t="s">
        <v>45</v>
      </c>
      <c r="K18" s="1">
        <v>1</v>
      </c>
      <c r="L18" s="1">
        <f>-HYDROGENCO2!O18*1000</f>
        <v>0</v>
      </c>
      <c r="N18" s="1"/>
      <c r="P18" s="13"/>
    </row>
    <row r="19" spans="4:16">
      <c r="D19" s="3" t="str">
        <f t="shared" si="0"/>
        <v>SINKCCU_Fake_H2</v>
      </c>
      <c r="H19" s="10"/>
      <c r="I19" s="1">
        <v>2028</v>
      </c>
      <c r="J19" s="1" t="s">
        <v>45</v>
      </c>
      <c r="K19" s="1">
        <v>1</v>
      </c>
      <c r="L19" s="1">
        <f>-HYDROGENCO2!O19*1000</f>
        <v>0</v>
      </c>
      <c r="N19" s="1"/>
      <c r="P19" s="13"/>
    </row>
    <row r="20" spans="4:16">
      <c r="D20" s="3" t="str">
        <f t="shared" si="0"/>
        <v>SINKCCU_Fake_H2</v>
      </c>
      <c r="H20" s="10"/>
      <c r="I20" s="1">
        <v>2029</v>
      </c>
      <c r="J20" s="1" t="s">
        <v>45</v>
      </c>
      <c r="K20" s="1">
        <v>1</v>
      </c>
      <c r="L20" s="1">
        <f>-HYDROGENCO2!O20*1000</f>
        <v>0</v>
      </c>
      <c r="N20" s="1"/>
      <c r="P20" s="12"/>
    </row>
    <row r="21" spans="4:16">
      <c r="D21" s="3" t="str">
        <f t="shared" si="0"/>
        <v>SINKCCU_Fake_H2</v>
      </c>
      <c r="H21" s="10"/>
      <c r="I21" s="1">
        <v>2030</v>
      </c>
      <c r="J21" s="1" t="s">
        <v>45</v>
      </c>
      <c r="K21" s="1">
        <v>1</v>
      </c>
      <c r="L21" s="1">
        <f>-HYDROGENCO2!O21*1000</f>
        <v>0</v>
      </c>
      <c r="N21" s="1"/>
      <c r="P21" s="12"/>
    </row>
    <row r="22" spans="4:16">
      <c r="D22" s="3" t="str">
        <f t="shared" si="0"/>
        <v>SINKCCU_Fake_H2</v>
      </c>
      <c r="H22" s="10"/>
      <c r="I22" s="1">
        <v>2031</v>
      </c>
      <c r="J22" s="1" t="s">
        <v>45</v>
      </c>
      <c r="K22" s="1">
        <v>1</v>
      </c>
      <c r="L22" s="1">
        <f>-HYDROGENCO2!O22*1000</f>
        <v>0</v>
      </c>
      <c r="N22" s="1"/>
      <c r="P22" s="12"/>
    </row>
    <row r="23" spans="4:16">
      <c r="D23" s="3" t="str">
        <f t="shared" si="0"/>
        <v>SINKCCU_Fake_H2</v>
      </c>
      <c r="H23" s="10"/>
      <c r="I23" s="1">
        <v>2032</v>
      </c>
      <c r="J23" s="1" t="s">
        <v>45</v>
      </c>
      <c r="K23" s="1">
        <v>1</v>
      </c>
      <c r="L23" s="1">
        <f>-HYDROGENCO2!O23*1000</f>
        <v>0</v>
      </c>
      <c r="N23" s="1"/>
      <c r="P23" s="12"/>
    </row>
    <row r="24" spans="4:16">
      <c r="D24" s="3" t="str">
        <f t="shared" si="0"/>
        <v>SINKCCU_Fake_H2</v>
      </c>
      <c r="H24" s="10"/>
      <c r="I24" s="1">
        <v>2033</v>
      </c>
      <c r="J24" s="1" t="s">
        <v>45</v>
      </c>
      <c r="K24" s="1">
        <v>1</v>
      </c>
      <c r="L24" s="1">
        <f>-HYDROGENCO2!O24*1000</f>
        <v>134.108</v>
      </c>
      <c r="N24" s="1"/>
      <c r="P24" s="12"/>
    </row>
    <row r="25" spans="4:16">
      <c r="D25" s="3" t="str">
        <f t="shared" si="0"/>
        <v>SINKCCU_Fake_H2</v>
      </c>
      <c r="H25" s="10"/>
      <c r="I25" s="1">
        <v>2034</v>
      </c>
      <c r="J25" s="1" t="s">
        <v>45</v>
      </c>
      <c r="K25" s="1">
        <v>1</v>
      </c>
      <c r="L25" s="1">
        <f>-HYDROGENCO2!O25*1000</f>
        <v>510.1056</v>
      </c>
      <c r="N25" s="1"/>
      <c r="P25" s="12"/>
    </row>
    <row r="26" spans="4:16">
      <c r="D26" s="3" t="str">
        <f t="shared" si="0"/>
        <v>SINKCCU_Fake_H2</v>
      </c>
      <c r="H26" s="10"/>
      <c r="I26" s="1">
        <v>2035</v>
      </c>
      <c r="J26" s="1" t="s">
        <v>45</v>
      </c>
      <c r="K26" s="1">
        <v>1</v>
      </c>
      <c r="L26" s="1">
        <f>-HYDROGENCO2!O26*1000</f>
        <v>1402.4116</v>
      </c>
      <c r="N26" s="1"/>
      <c r="P26" s="12"/>
    </row>
    <row r="27" spans="4:16">
      <c r="D27" s="3" t="str">
        <f t="shared" si="0"/>
        <v>SINKCCU_Fake_H2</v>
      </c>
      <c r="H27" s="10"/>
      <c r="I27" s="1">
        <v>2036</v>
      </c>
      <c r="J27" s="1" t="s">
        <v>45</v>
      </c>
      <c r="K27" s="1">
        <v>1</v>
      </c>
      <c r="L27" s="1">
        <f>-HYDROGENCO2!O27*1000</f>
        <v>2635.778</v>
      </c>
      <c r="N27" s="1"/>
      <c r="P27" s="12"/>
    </row>
    <row r="28" spans="4:16">
      <c r="D28" s="3" t="str">
        <f t="shared" si="0"/>
        <v>SINKCCU_Fake_H2</v>
      </c>
      <c r="H28" s="10"/>
      <c r="I28" s="1">
        <v>2037</v>
      </c>
      <c r="J28" s="1" t="s">
        <v>45</v>
      </c>
      <c r="K28" s="1">
        <v>1</v>
      </c>
      <c r="L28" s="1">
        <f>-HYDROGENCO2!O28*1000</f>
        <v>3724.8196</v>
      </c>
      <c r="N28" s="1"/>
      <c r="P28" s="12"/>
    </row>
    <row r="29" spans="4:16">
      <c r="D29" s="3" t="str">
        <f t="shared" si="0"/>
        <v>SINKCCU_Fake_H2</v>
      </c>
      <c r="H29" s="10"/>
      <c r="I29" s="1">
        <v>2038</v>
      </c>
      <c r="J29" s="1" t="s">
        <v>45</v>
      </c>
      <c r="K29" s="1">
        <v>1</v>
      </c>
      <c r="L29" s="1">
        <f>-HYDROGENCO2!O29*1000</f>
        <v>5024.5944</v>
      </c>
      <c r="N29" s="1"/>
      <c r="P29" s="12"/>
    </row>
    <row r="30" spans="4:16">
      <c r="D30" s="3" t="str">
        <f t="shared" si="0"/>
        <v>SINKCCU_Fake_H2</v>
      </c>
      <c r="H30" s="10"/>
      <c r="I30" s="1">
        <v>2039</v>
      </c>
      <c r="J30" s="1" t="s">
        <v>45</v>
      </c>
      <c r="K30" s="1">
        <v>1</v>
      </c>
      <c r="L30" s="1">
        <f>-HYDROGENCO2!O30*1000</f>
        <v>6490.5976</v>
      </c>
      <c r="N30" s="1"/>
      <c r="P30" s="12"/>
    </row>
    <row r="31" spans="4:16">
      <c r="D31" s="3" t="str">
        <f t="shared" si="0"/>
        <v>SINKCCU_Fake_H2</v>
      </c>
      <c r="H31" s="10"/>
      <c r="I31" s="1">
        <v>2040</v>
      </c>
      <c r="J31" s="1" t="s">
        <v>45</v>
      </c>
      <c r="K31" s="1">
        <v>1</v>
      </c>
      <c r="L31" s="1">
        <f>-HYDROGENCO2!O31*1000</f>
        <v>8236.068</v>
      </c>
      <c r="N31" s="1"/>
      <c r="P31" s="12"/>
    </row>
    <row r="32" spans="4:16">
      <c r="D32" s="3" t="str">
        <f t="shared" si="0"/>
        <v>SINKCCU_Fake_H2</v>
      </c>
      <c r="H32" s="10"/>
      <c r="I32" s="1">
        <v>2041</v>
      </c>
      <c r="J32" s="1" t="s">
        <v>45</v>
      </c>
      <c r="K32" s="1">
        <v>1</v>
      </c>
      <c r="L32" s="1">
        <f>-HYDROGENCO2!O32*1000</f>
        <v>10152.918</v>
      </c>
      <c r="N32" s="1"/>
      <c r="P32" s="12"/>
    </row>
    <row r="33" spans="4:16">
      <c r="D33" s="3" t="str">
        <f t="shared" si="0"/>
        <v>SINKCCU_Fake_H2</v>
      </c>
      <c r="H33" s="10"/>
      <c r="I33" s="1">
        <v>2042</v>
      </c>
      <c r="J33" s="1" t="s">
        <v>45</v>
      </c>
      <c r="K33" s="1">
        <v>1</v>
      </c>
      <c r="L33" s="1">
        <f>-HYDROGENCO2!O33*1000</f>
        <v>12322.0596</v>
      </c>
      <c r="N33" s="1"/>
      <c r="P33" s="12"/>
    </row>
    <row r="34" spans="4:16">
      <c r="D34" s="3" t="str">
        <f t="shared" si="0"/>
        <v>SINKCCU_Fake_H2</v>
      </c>
      <c r="H34" s="10"/>
      <c r="I34" s="1">
        <v>2043</v>
      </c>
      <c r="J34" s="1" t="s">
        <v>45</v>
      </c>
      <c r="K34" s="1">
        <v>1</v>
      </c>
      <c r="L34" s="1">
        <f>-HYDROGENCO2!O34*1000</f>
        <v>13731.7244</v>
      </c>
      <c r="N34" s="1"/>
      <c r="P34" s="12"/>
    </row>
    <row r="35" spans="4:16">
      <c r="D35" s="3" t="str">
        <f t="shared" si="0"/>
        <v>SINKCCU_Fake_H2</v>
      </c>
      <c r="H35" s="10"/>
      <c r="I35" s="1">
        <v>2044</v>
      </c>
      <c r="J35" s="1" t="s">
        <v>45</v>
      </c>
      <c r="K35" s="1">
        <v>1</v>
      </c>
      <c r="L35" s="1">
        <f>-HYDROGENCO2!O35*1000</f>
        <v>15135.1048</v>
      </c>
      <c r="N35" s="1"/>
      <c r="P35" s="12"/>
    </row>
    <row r="36" spans="4:16">
      <c r="D36" s="3" t="str">
        <f t="shared" si="0"/>
        <v>SINKCCU_Fake_H2</v>
      </c>
      <c r="H36" s="10"/>
      <c r="I36" s="1">
        <v>2045</v>
      </c>
      <c r="J36" s="1" t="s">
        <v>45</v>
      </c>
      <c r="K36" s="1">
        <v>1</v>
      </c>
      <c r="L36" s="1">
        <f>-HYDROGENCO2!O36*1000</f>
        <v>16421.7484</v>
      </c>
      <c r="N36" s="1"/>
      <c r="P36" s="12"/>
    </row>
    <row r="37" spans="4:16">
      <c r="D37" s="3" t="str">
        <f t="shared" si="0"/>
        <v>SINKCCU_Fake_H2</v>
      </c>
      <c r="H37" s="10"/>
      <c r="I37" s="1">
        <v>2046</v>
      </c>
      <c r="J37" s="1" t="s">
        <v>45</v>
      </c>
      <c r="K37" s="1">
        <v>1</v>
      </c>
      <c r="L37" s="1">
        <f>-HYDROGENCO2!O37*1000</f>
        <v>18239.05032</v>
      </c>
      <c r="N37" s="1"/>
      <c r="P37" s="12"/>
    </row>
    <row r="38" spans="4:16">
      <c r="D38" s="3" t="str">
        <f t="shared" si="0"/>
        <v>SINKCCU_Fake_H2</v>
      </c>
      <c r="H38" s="10"/>
      <c r="I38" s="1">
        <v>2047</v>
      </c>
      <c r="J38" s="1" t="s">
        <v>45</v>
      </c>
      <c r="K38" s="1">
        <v>1</v>
      </c>
      <c r="L38" s="1">
        <f>-HYDROGENCO2!O38*1000</f>
        <v>20015.55344</v>
      </c>
      <c r="N38" s="1"/>
      <c r="P38" s="12"/>
    </row>
    <row r="39" spans="4:16">
      <c r="D39" s="3" t="str">
        <f t="shared" si="0"/>
        <v>SINKCCU_Fake_H2</v>
      </c>
      <c r="H39" s="10"/>
      <c r="I39" s="1">
        <v>2048</v>
      </c>
      <c r="J39" s="1" t="s">
        <v>45</v>
      </c>
      <c r="K39" s="1">
        <v>1</v>
      </c>
      <c r="L39" s="1">
        <f>-HYDROGENCO2!O39*1000</f>
        <v>21749.25968</v>
      </c>
      <c r="N39" s="1"/>
      <c r="P39" s="12"/>
    </row>
    <row r="40" spans="4:16">
      <c r="D40" s="3" t="str">
        <f t="shared" si="0"/>
        <v>SINKCCU_Fake_H2</v>
      </c>
      <c r="H40" s="10"/>
      <c r="I40" s="1">
        <v>2049</v>
      </c>
      <c r="J40" s="1" t="s">
        <v>45</v>
      </c>
      <c r="K40" s="1">
        <v>1</v>
      </c>
      <c r="L40" s="1">
        <f>-HYDROGENCO2!O40*1000</f>
        <v>23460.94608</v>
      </c>
      <c r="N40" s="1"/>
      <c r="P40" s="12"/>
    </row>
    <row r="41" spans="4:16">
      <c r="D41" s="3" t="str">
        <f t="shared" si="0"/>
        <v>SINKCCU_Fake_H2</v>
      </c>
      <c r="H41" s="10"/>
      <c r="I41" s="1">
        <v>2050</v>
      </c>
      <c r="J41" s="1" t="s">
        <v>45</v>
      </c>
      <c r="K41" s="1">
        <v>1</v>
      </c>
      <c r="L41" s="1">
        <f>-HYDROGENCO2!O41*1000</f>
        <v>25100.5784</v>
      </c>
      <c r="N41" s="1"/>
      <c r="P41" s="12"/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 tint="0.8"/>
  </sheetPr>
  <dimension ref="A1:S41"/>
  <sheetViews>
    <sheetView zoomScale="67" zoomScaleNormal="67" workbookViewId="0">
      <selection activeCell="B11" sqref="B11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  <col min="16" max="16" width="14"/>
  </cols>
  <sheetData>
    <row r="1" spans="1:1">
      <c r="A1" s="1" t="s">
        <v>41</v>
      </c>
    </row>
    <row r="4" spans="2:2">
      <c r="B4" s="2" t="s">
        <v>1</v>
      </c>
    </row>
    <row r="5" spans="2:2">
      <c r="B5" s="1" t="s">
        <v>2</v>
      </c>
    </row>
    <row r="9" spans="10:10">
      <c r="J9" s="1" t="s">
        <v>3</v>
      </c>
    </row>
    <row r="10" spans="2:19">
      <c r="B10" s="1" t="s">
        <v>4</v>
      </c>
      <c r="C10" s="1" t="s">
        <v>5</v>
      </c>
      <c r="D10" s="1" t="s">
        <v>6</v>
      </c>
      <c r="E10" s="1" t="s">
        <v>7</v>
      </c>
      <c r="F10" s="1" t="s">
        <v>8</v>
      </c>
      <c r="G10" s="1" t="s">
        <v>9</v>
      </c>
      <c r="H10" s="1" t="s">
        <v>10</v>
      </c>
      <c r="I10" s="1" t="s">
        <v>11</v>
      </c>
      <c r="J10" s="1" t="s">
        <v>12</v>
      </c>
      <c r="K10" s="1" t="s">
        <v>42</v>
      </c>
      <c r="L10" s="1" t="s">
        <v>14</v>
      </c>
      <c r="O10" s="11"/>
      <c r="P10" t="s">
        <v>48</v>
      </c>
      <c r="S10" t="s">
        <v>49</v>
      </c>
    </row>
    <row r="11" spans="2:19">
      <c r="B11" s="1" t="s">
        <v>50</v>
      </c>
      <c r="D11" s="3" t="s">
        <v>51</v>
      </c>
      <c r="H11" s="10"/>
      <c r="I11" s="1">
        <v>2020</v>
      </c>
      <c r="J11" s="1" t="s">
        <v>17</v>
      </c>
      <c r="K11" s="1">
        <v>1</v>
      </c>
      <c r="L11" s="1">
        <f t="shared" ref="L11:L41" si="0">N11*1</f>
        <v>0</v>
      </c>
      <c r="N11" s="1">
        <f t="shared" ref="N11:N41" si="1">(P11)*-1000</f>
        <v>0</v>
      </c>
      <c r="P11" s="12">
        <v>0</v>
      </c>
      <c r="S11">
        <v>-13.38768103</v>
      </c>
    </row>
    <row r="12" spans="4:19">
      <c r="D12" s="3" t="str">
        <f t="shared" ref="D12:D41" si="2">D11</f>
        <v>SINKCCU_Fake_DAC</v>
      </c>
      <c r="H12" s="10"/>
      <c r="I12" s="1">
        <v>2021</v>
      </c>
      <c r="J12" s="1" t="s">
        <v>17</v>
      </c>
      <c r="K12" s="1">
        <v>1</v>
      </c>
      <c r="L12" s="1">
        <f t="shared" si="0"/>
        <v>0</v>
      </c>
      <c r="N12" s="1">
        <f t="shared" si="1"/>
        <v>0</v>
      </c>
      <c r="P12" s="12">
        <v>0</v>
      </c>
      <c r="S12">
        <v>-17.30257254</v>
      </c>
    </row>
    <row r="13" spans="4:19">
      <c r="D13" s="3" t="str">
        <f t="shared" si="2"/>
        <v>SINKCCU_Fake_DAC</v>
      </c>
      <c r="H13" s="10"/>
      <c r="I13" s="1">
        <v>2022</v>
      </c>
      <c r="J13" s="1" t="s">
        <v>17</v>
      </c>
      <c r="K13" s="1">
        <v>1</v>
      </c>
      <c r="L13" s="1">
        <f t="shared" si="0"/>
        <v>0</v>
      </c>
      <c r="N13" s="1">
        <f t="shared" si="1"/>
        <v>0</v>
      </c>
      <c r="P13" s="12">
        <v>0</v>
      </c>
      <c r="S13">
        <v>-15.40632582</v>
      </c>
    </row>
    <row r="14" spans="4:19">
      <c r="D14" s="3" t="str">
        <f t="shared" si="2"/>
        <v>SINKCCU_Fake_DAC</v>
      </c>
      <c r="H14" s="10"/>
      <c r="I14" s="1">
        <v>2023</v>
      </c>
      <c r="J14" s="1" t="s">
        <v>17</v>
      </c>
      <c r="K14" s="1">
        <v>1</v>
      </c>
      <c r="L14" s="1">
        <f t="shared" si="0"/>
        <v>1.97e-10</v>
      </c>
      <c r="N14" s="1">
        <f t="shared" si="1"/>
        <v>1.97e-10</v>
      </c>
      <c r="P14" s="13">
        <v>-1.97e-13</v>
      </c>
      <c r="S14">
        <v>-17.23053509</v>
      </c>
    </row>
    <row r="15" spans="4:19">
      <c r="D15" s="3" t="str">
        <f t="shared" si="2"/>
        <v>SINKCCU_Fake_DAC</v>
      </c>
      <c r="H15" s="10"/>
      <c r="I15" s="1">
        <v>2024</v>
      </c>
      <c r="J15" s="1" t="s">
        <v>17</v>
      </c>
      <c r="K15" s="1">
        <v>1</v>
      </c>
      <c r="L15" s="1">
        <f t="shared" si="0"/>
        <v>1.17e-7</v>
      </c>
      <c r="N15" s="1">
        <f t="shared" si="1"/>
        <v>1.17e-7</v>
      </c>
      <c r="P15" s="13">
        <v>-1.17e-10</v>
      </c>
      <c r="S15">
        <v>-19.05474437</v>
      </c>
    </row>
    <row r="16" spans="4:19">
      <c r="D16" s="3" t="str">
        <f t="shared" si="2"/>
        <v>SINKCCU_Fake_DAC</v>
      </c>
      <c r="H16" s="10"/>
      <c r="I16" s="1">
        <v>2025</v>
      </c>
      <c r="J16" s="1" t="s">
        <v>17</v>
      </c>
      <c r="K16" s="1">
        <v>1</v>
      </c>
      <c r="L16" s="1">
        <f t="shared" si="0"/>
        <v>1.03e-5</v>
      </c>
      <c r="N16" s="1">
        <f t="shared" si="1"/>
        <v>1.03e-5</v>
      </c>
      <c r="P16" s="13">
        <v>-1.03e-8</v>
      </c>
      <c r="S16">
        <v>-20.87895364</v>
      </c>
    </row>
    <row r="17" spans="4:19">
      <c r="D17" s="3" t="str">
        <f t="shared" si="2"/>
        <v>SINKCCU_Fake_DAC</v>
      </c>
      <c r="H17" s="10"/>
      <c r="I17" s="1">
        <v>2026</v>
      </c>
      <c r="J17" s="1" t="s">
        <v>17</v>
      </c>
      <c r="K17" s="1">
        <v>1</v>
      </c>
      <c r="L17" s="1">
        <f t="shared" si="0"/>
        <v>0.00027</v>
      </c>
      <c r="N17" s="1">
        <f t="shared" si="1"/>
        <v>0.00027</v>
      </c>
      <c r="P17" s="13">
        <v>-2.7e-7</v>
      </c>
      <c r="S17">
        <v>-22.70316291</v>
      </c>
    </row>
    <row r="18" spans="4:19">
      <c r="D18" s="3" t="str">
        <f t="shared" si="2"/>
        <v>SINKCCU_Fake_DAC</v>
      </c>
      <c r="H18" s="10"/>
      <c r="I18" s="1">
        <v>2027</v>
      </c>
      <c r="J18" s="1" t="s">
        <v>17</v>
      </c>
      <c r="K18" s="1">
        <v>1</v>
      </c>
      <c r="L18" s="1">
        <f t="shared" si="0"/>
        <v>0.00336</v>
      </c>
      <c r="N18" s="1">
        <f t="shared" si="1"/>
        <v>0.00336</v>
      </c>
      <c r="P18" s="13">
        <v>-3.36e-6</v>
      </c>
      <c r="S18">
        <v>-24.52737218</v>
      </c>
    </row>
    <row r="19" spans="4:19">
      <c r="D19" s="3" t="str">
        <f t="shared" si="2"/>
        <v>SINKCCU_Fake_DAC</v>
      </c>
      <c r="H19" s="10"/>
      <c r="I19" s="1">
        <v>2028</v>
      </c>
      <c r="J19" s="1" t="s">
        <v>17</v>
      </c>
      <c r="K19" s="1">
        <v>1</v>
      </c>
      <c r="L19" s="1">
        <f t="shared" si="0"/>
        <v>0.0252</v>
      </c>
      <c r="N19" s="1">
        <f t="shared" si="1"/>
        <v>0.0252</v>
      </c>
      <c r="P19" s="13">
        <v>-2.52e-5</v>
      </c>
      <c r="S19">
        <v>-26.35158146</v>
      </c>
    </row>
    <row r="20" spans="4:19">
      <c r="D20" s="3" t="str">
        <f t="shared" si="2"/>
        <v>SINKCCU_Fake_DAC</v>
      </c>
      <c r="H20" s="10"/>
      <c r="I20" s="1">
        <v>2029</v>
      </c>
      <c r="J20" s="1" t="s">
        <v>17</v>
      </c>
      <c r="K20" s="1">
        <v>1</v>
      </c>
      <c r="L20" s="1">
        <f t="shared" si="0"/>
        <v>0.133288</v>
      </c>
      <c r="N20" s="1">
        <f t="shared" si="1"/>
        <v>0.133288</v>
      </c>
      <c r="P20" s="12">
        <v>-0.000133288</v>
      </c>
      <c r="S20">
        <v>-28.17579073</v>
      </c>
    </row>
    <row r="21" spans="4:19">
      <c r="D21" s="3" t="str">
        <f t="shared" si="2"/>
        <v>SINKCCU_Fake_DAC</v>
      </c>
      <c r="H21" s="10"/>
      <c r="I21" s="1">
        <v>2030</v>
      </c>
      <c r="J21" s="1" t="s">
        <v>17</v>
      </c>
      <c r="K21" s="1">
        <v>1</v>
      </c>
      <c r="L21" s="1">
        <f t="shared" si="0"/>
        <v>0.537504</v>
      </c>
      <c r="N21" s="1">
        <f t="shared" si="1"/>
        <v>0.537504</v>
      </c>
      <c r="P21" s="12">
        <v>-0.000537504</v>
      </c>
      <c r="S21">
        <v>-30</v>
      </c>
    </row>
    <row r="22" spans="4:19">
      <c r="D22" s="3" t="str">
        <f t="shared" si="2"/>
        <v>SINKCCU_Fake_DAC</v>
      </c>
      <c r="H22" s="10"/>
      <c r="I22" s="1">
        <v>2031</v>
      </c>
      <c r="J22" s="1" t="s">
        <v>17</v>
      </c>
      <c r="K22" s="1">
        <v>1</v>
      </c>
      <c r="L22" s="1">
        <f t="shared" si="0"/>
        <v>2.279916</v>
      </c>
      <c r="N22" s="1">
        <f t="shared" si="1"/>
        <v>2.279916</v>
      </c>
      <c r="P22" s="12">
        <v>-0.002279916</v>
      </c>
      <c r="S22">
        <v>-31</v>
      </c>
    </row>
    <row r="23" spans="4:19">
      <c r="D23" s="3" t="str">
        <f t="shared" si="2"/>
        <v>SINKCCU_Fake_DAC</v>
      </c>
      <c r="H23" s="10"/>
      <c r="I23" s="1">
        <v>2032</v>
      </c>
      <c r="J23" s="1" t="s">
        <v>17</v>
      </c>
      <c r="K23" s="1">
        <v>1</v>
      </c>
      <c r="L23" s="1">
        <f t="shared" si="0"/>
        <v>8.18831</v>
      </c>
      <c r="N23" s="1">
        <f t="shared" si="1"/>
        <v>8.18831</v>
      </c>
      <c r="P23" s="12">
        <v>-0.00818831</v>
      </c>
      <c r="S23">
        <v>-32</v>
      </c>
    </row>
    <row r="24" spans="4:19">
      <c r="D24" s="3" t="str">
        <f t="shared" si="2"/>
        <v>SINKCCU_Fake_DAC</v>
      </c>
      <c r="H24" s="10"/>
      <c r="I24" s="1">
        <v>2033</v>
      </c>
      <c r="J24" s="1" t="s">
        <v>17</v>
      </c>
      <c r="K24" s="1">
        <v>1</v>
      </c>
      <c r="L24" s="1">
        <f t="shared" si="0"/>
        <v>24.822304</v>
      </c>
      <c r="N24" s="1">
        <f t="shared" si="1"/>
        <v>24.822304</v>
      </c>
      <c r="P24" s="12">
        <v>-0.024822304</v>
      </c>
      <c r="S24">
        <v>-33</v>
      </c>
    </row>
    <row r="25" spans="4:19">
      <c r="D25" s="3" t="str">
        <f t="shared" si="2"/>
        <v>SINKCCU_Fake_DAC</v>
      </c>
      <c r="H25" s="10"/>
      <c r="I25" s="1">
        <v>2034</v>
      </c>
      <c r="J25" s="1" t="s">
        <v>17</v>
      </c>
      <c r="K25" s="1">
        <v>1</v>
      </c>
      <c r="L25" s="1">
        <f t="shared" si="0"/>
        <v>65.240185</v>
      </c>
      <c r="N25" s="1">
        <f t="shared" si="1"/>
        <v>65.240185</v>
      </c>
      <c r="P25" s="12">
        <v>-0.065240185</v>
      </c>
      <c r="S25">
        <v>-34</v>
      </c>
    </row>
    <row r="26" spans="4:19">
      <c r="D26" s="3" t="str">
        <f t="shared" si="2"/>
        <v>SINKCCU_Fake_DAC</v>
      </c>
      <c r="H26" s="10"/>
      <c r="I26" s="1">
        <v>2035</v>
      </c>
      <c r="J26" s="1" t="s">
        <v>17</v>
      </c>
      <c r="K26" s="1">
        <v>1</v>
      </c>
      <c r="L26" s="1">
        <f t="shared" si="0"/>
        <v>152.444448</v>
      </c>
      <c r="N26" s="1">
        <f t="shared" si="1"/>
        <v>152.444448</v>
      </c>
      <c r="P26" s="12">
        <v>-0.152444448</v>
      </c>
      <c r="S26">
        <v>-35</v>
      </c>
    </row>
    <row r="27" spans="4:19">
      <c r="D27" s="3" t="str">
        <f t="shared" si="2"/>
        <v>SINKCCU_Fake_DAC</v>
      </c>
      <c r="H27" s="10"/>
      <c r="I27" s="1">
        <v>2036</v>
      </c>
      <c r="J27" s="1" t="s">
        <v>17</v>
      </c>
      <c r="K27" s="1">
        <v>1</v>
      </c>
      <c r="L27" s="1">
        <f t="shared" si="0"/>
        <v>326.451219</v>
      </c>
      <c r="N27" s="1">
        <f t="shared" si="1"/>
        <v>326.451219</v>
      </c>
      <c r="P27" s="12">
        <v>-0.326451219</v>
      </c>
      <c r="S27">
        <v>-36</v>
      </c>
    </row>
    <row r="28" spans="4:19">
      <c r="D28" s="3" t="str">
        <f t="shared" si="2"/>
        <v>SINKCCU_Fake_DAC</v>
      </c>
      <c r="H28" s="10"/>
      <c r="I28" s="1">
        <v>2037</v>
      </c>
      <c r="J28" s="1" t="s">
        <v>17</v>
      </c>
      <c r="K28" s="1">
        <v>1</v>
      </c>
      <c r="L28" s="1">
        <f t="shared" si="0"/>
        <v>645.553689</v>
      </c>
      <c r="N28" s="1">
        <f t="shared" si="1"/>
        <v>645.553689</v>
      </c>
      <c r="P28" s="12">
        <v>-0.645553689</v>
      </c>
      <c r="S28">
        <v>-37</v>
      </c>
    </row>
    <row r="29" spans="4:19">
      <c r="D29" s="3" t="str">
        <f t="shared" si="2"/>
        <v>SINKCCU_Fake_DAC</v>
      </c>
      <c r="H29" s="10"/>
      <c r="I29" s="1">
        <v>2038</v>
      </c>
      <c r="J29" s="1" t="s">
        <v>17</v>
      </c>
      <c r="K29" s="1">
        <v>1</v>
      </c>
      <c r="L29" s="1">
        <f t="shared" si="0"/>
        <v>1189.998119</v>
      </c>
      <c r="N29" s="1">
        <f t="shared" si="1"/>
        <v>1189.998119</v>
      </c>
      <c r="P29" s="12">
        <v>-1.189998119</v>
      </c>
      <c r="S29">
        <v>-38</v>
      </c>
    </row>
    <row r="30" spans="4:19">
      <c r="D30" s="3" t="str">
        <f t="shared" si="2"/>
        <v>SINKCCU_Fake_DAC</v>
      </c>
      <c r="H30" s="10"/>
      <c r="I30" s="1">
        <v>2039</v>
      </c>
      <c r="J30" s="1" t="s">
        <v>17</v>
      </c>
      <c r="K30" s="1">
        <v>1</v>
      </c>
      <c r="L30" s="1">
        <f t="shared" si="0"/>
        <v>2062.348789</v>
      </c>
      <c r="N30" s="1">
        <f t="shared" si="1"/>
        <v>2062.348789</v>
      </c>
      <c r="P30" s="12">
        <v>-2.062348789</v>
      </c>
      <c r="S30">
        <v>-39</v>
      </c>
    </row>
    <row r="31" spans="4:19">
      <c r="D31" s="3" t="str">
        <f t="shared" si="2"/>
        <v>SINKCCU_Fake_DAC</v>
      </c>
      <c r="H31" s="10"/>
      <c r="I31" s="1">
        <v>2040</v>
      </c>
      <c r="J31" s="1" t="s">
        <v>17</v>
      </c>
      <c r="K31" s="1">
        <v>1</v>
      </c>
      <c r="L31" s="1">
        <f t="shared" si="0"/>
        <v>2429.053268</v>
      </c>
      <c r="N31" s="1">
        <f t="shared" si="1"/>
        <v>2429.053268</v>
      </c>
      <c r="P31" s="12">
        <v>-2.429053268</v>
      </c>
      <c r="S31">
        <v>-40</v>
      </c>
    </row>
    <row r="32" spans="4:19">
      <c r="D32" s="3" t="str">
        <f t="shared" si="2"/>
        <v>SINKCCU_Fake_DAC</v>
      </c>
      <c r="H32" s="10"/>
      <c r="I32" s="1">
        <v>2041</v>
      </c>
      <c r="J32" s="1" t="s">
        <v>17</v>
      </c>
      <c r="K32" s="1">
        <v>1</v>
      </c>
      <c r="L32" s="1">
        <f t="shared" si="0"/>
        <v>4330.273176</v>
      </c>
      <c r="N32" s="1">
        <f t="shared" si="1"/>
        <v>4330.273176</v>
      </c>
      <c r="P32" s="12">
        <v>-4.330273176</v>
      </c>
      <c r="S32">
        <v>-41</v>
      </c>
    </row>
    <row r="33" spans="4:19">
      <c r="D33" s="3" t="str">
        <f t="shared" si="2"/>
        <v>SINKCCU_Fake_DAC</v>
      </c>
      <c r="H33" s="10"/>
      <c r="I33" s="1">
        <v>2042</v>
      </c>
      <c r="J33" s="1" t="s">
        <v>17</v>
      </c>
      <c r="K33" s="1">
        <v>1</v>
      </c>
      <c r="L33" s="1">
        <f t="shared" si="0"/>
        <v>6161.270981</v>
      </c>
      <c r="N33" s="1">
        <f t="shared" si="1"/>
        <v>6161.270981</v>
      </c>
      <c r="P33" s="12">
        <v>-6.161270981</v>
      </c>
      <c r="S33">
        <v>-42</v>
      </c>
    </row>
    <row r="34" spans="4:19">
      <c r="D34" s="3" t="str">
        <f t="shared" si="2"/>
        <v>SINKCCU_Fake_DAC</v>
      </c>
      <c r="H34" s="10"/>
      <c r="I34" s="1">
        <v>2043</v>
      </c>
      <c r="J34" s="1" t="s">
        <v>17</v>
      </c>
      <c r="K34" s="1">
        <v>1</v>
      </c>
      <c r="L34" s="1">
        <f t="shared" si="0"/>
        <v>10507.62741</v>
      </c>
      <c r="N34" s="1">
        <f t="shared" si="1"/>
        <v>10507.62741</v>
      </c>
      <c r="P34" s="12">
        <v>-10.50762741</v>
      </c>
      <c r="S34">
        <v>-43</v>
      </c>
    </row>
    <row r="35" spans="4:19">
      <c r="D35" s="3" t="str">
        <f t="shared" si="2"/>
        <v>SINKCCU_Fake_DAC</v>
      </c>
      <c r="H35" s="10"/>
      <c r="I35" s="1">
        <v>2044</v>
      </c>
      <c r="J35" s="1" t="s">
        <v>17</v>
      </c>
      <c r="K35" s="1">
        <v>1</v>
      </c>
      <c r="L35" s="1">
        <f t="shared" si="0"/>
        <v>15433.75216</v>
      </c>
      <c r="N35" s="1">
        <f t="shared" si="1"/>
        <v>15433.75216</v>
      </c>
      <c r="P35" s="12">
        <v>-15.43375216</v>
      </c>
      <c r="S35">
        <v>-44</v>
      </c>
    </row>
    <row r="36" spans="4:19">
      <c r="D36" s="3" t="str">
        <f t="shared" si="2"/>
        <v>SINKCCU_Fake_DAC</v>
      </c>
      <c r="H36" s="10"/>
      <c r="I36" s="1">
        <v>2045</v>
      </c>
      <c r="J36" s="1" t="s">
        <v>17</v>
      </c>
      <c r="K36" s="1">
        <v>1</v>
      </c>
      <c r="L36" s="1">
        <f t="shared" si="0"/>
        <v>20976.7171</v>
      </c>
      <c r="N36" s="1">
        <f t="shared" si="1"/>
        <v>20976.7171</v>
      </c>
      <c r="P36" s="12">
        <v>-20.9767171</v>
      </c>
      <c r="S36">
        <v>-45</v>
      </c>
    </row>
    <row r="37" spans="4:19">
      <c r="D37" s="3" t="str">
        <f t="shared" si="2"/>
        <v>SINKCCU_Fake_DAC</v>
      </c>
      <c r="H37" s="10"/>
      <c r="I37" s="1">
        <v>2046</v>
      </c>
      <c r="J37" s="1" t="s">
        <v>17</v>
      </c>
      <c r="K37" s="1">
        <v>1</v>
      </c>
      <c r="L37" s="1">
        <f t="shared" si="0"/>
        <v>26645.47807</v>
      </c>
      <c r="N37" s="1">
        <f t="shared" si="1"/>
        <v>26645.47807</v>
      </c>
      <c r="P37" s="12">
        <v>-26.64547807</v>
      </c>
      <c r="S37">
        <v>-46</v>
      </c>
    </row>
    <row r="38" spans="4:19">
      <c r="D38" s="3" t="str">
        <f t="shared" si="2"/>
        <v>SINKCCU_Fake_DAC</v>
      </c>
      <c r="H38" s="10"/>
      <c r="I38" s="1">
        <v>2047</v>
      </c>
      <c r="J38" s="1" t="s">
        <v>17</v>
      </c>
      <c r="K38" s="1">
        <v>1</v>
      </c>
      <c r="L38" s="1">
        <f t="shared" si="0"/>
        <v>32924.58429</v>
      </c>
      <c r="N38" s="1">
        <f t="shared" si="1"/>
        <v>32924.58429</v>
      </c>
      <c r="P38" s="12">
        <v>-32.92458429</v>
      </c>
      <c r="S38">
        <v>-47</v>
      </c>
    </row>
    <row r="39" spans="4:19">
      <c r="D39" s="3" t="str">
        <f t="shared" si="2"/>
        <v>SINKCCU_Fake_DAC</v>
      </c>
      <c r="H39" s="10"/>
      <c r="I39" s="1">
        <v>2048</v>
      </c>
      <c r="J39" s="1" t="s">
        <v>17</v>
      </c>
      <c r="K39" s="1">
        <v>1</v>
      </c>
      <c r="L39" s="1">
        <f t="shared" si="0"/>
        <v>39780.40571</v>
      </c>
      <c r="N39" s="1">
        <f t="shared" si="1"/>
        <v>39780.40571</v>
      </c>
      <c r="P39" s="12">
        <v>-39.78040571</v>
      </c>
      <c r="S39">
        <v>-48</v>
      </c>
    </row>
    <row r="40" spans="4:19">
      <c r="D40" s="3" t="str">
        <f t="shared" si="2"/>
        <v>SINKCCU_Fake_DAC</v>
      </c>
      <c r="H40" s="10"/>
      <c r="I40" s="1">
        <v>2049</v>
      </c>
      <c r="J40" s="1" t="s">
        <v>17</v>
      </c>
      <c r="K40" s="1">
        <v>1</v>
      </c>
      <c r="L40" s="1">
        <f t="shared" si="0"/>
        <v>47167.88848</v>
      </c>
      <c r="N40" s="1">
        <f t="shared" si="1"/>
        <v>47167.88848</v>
      </c>
      <c r="P40" s="12">
        <v>-47.16788848</v>
      </c>
      <c r="S40">
        <v>-49</v>
      </c>
    </row>
    <row r="41" spans="4:19">
      <c r="D41" s="3" t="str">
        <f t="shared" si="2"/>
        <v>SINKCCU_Fake_DAC</v>
      </c>
      <c r="H41" s="10"/>
      <c r="I41" s="1">
        <v>2050</v>
      </c>
      <c r="J41" s="1" t="s">
        <v>17</v>
      </c>
      <c r="K41" s="1">
        <v>1</v>
      </c>
      <c r="L41" s="1">
        <f t="shared" si="0"/>
        <v>55036.47796</v>
      </c>
      <c r="N41" s="1">
        <f t="shared" si="1"/>
        <v>55036.47796</v>
      </c>
      <c r="P41" s="12">
        <v>-55.03647796</v>
      </c>
      <c r="S41">
        <v>-50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 tint="0.8"/>
  </sheetPr>
  <dimension ref="A1:S41"/>
  <sheetViews>
    <sheetView zoomScale="67" zoomScaleNormal="67" workbookViewId="0">
      <selection activeCell="B11" sqref="B11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  <col min="16" max="16" width="14"/>
  </cols>
  <sheetData>
    <row r="1" spans="1:1">
      <c r="A1" s="1" t="s">
        <v>52</v>
      </c>
    </row>
    <row r="4" spans="2:2">
      <c r="B4" s="2" t="s">
        <v>1</v>
      </c>
    </row>
    <row r="5" spans="2:2">
      <c r="B5" s="1" t="s">
        <v>2</v>
      </c>
    </row>
    <row r="9" spans="10:10">
      <c r="J9" s="1" t="s">
        <v>3</v>
      </c>
    </row>
    <row r="10" spans="2:19">
      <c r="B10" s="1" t="s">
        <v>4</v>
      </c>
      <c r="C10" s="1" t="s">
        <v>5</v>
      </c>
      <c r="D10" s="1" t="s">
        <v>6</v>
      </c>
      <c r="E10" s="1" t="s">
        <v>7</v>
      </c>
      <c r="F10" s="1" t="s">
        <v>8</v>
      </c>
      <c r="G10" s="1" t="s">
        <v>9</v>
      </c>
      <c r="H10" s="1" t="s">
        <v>10</v>
      </c>
      <c r="I10" s="1" t="s">
        <v>11</v>
      </c>
      <c r="J10" s="1" t="s">
        <v>12</v>
      </c>
      <c r="K10" s="1" t="s">
        <v>42</v>
      </c>
      <c r="L10" s="1" t="s">
        <v>14</v>
      </c>
      <c r="O10" s="11"/>
      <c r="P10" t="s">
        <v>48</v>
      </c>
      <c r="S10" t="s">
        <v>49</v>
      </c>
    </row>
    <row r="11" spans="2:19">
      <c r="B11" s="1" t="s">
        <v>53</v>
      </c>
      <c r="D11" s="9" t="s">
        <v>54</v>
      </c>
      <c r="H11" s="10"/>
      <c r="I11" s="1">
        <v>2020</v>
      </c>
      <c r="J11" s="1" t="s">
        <v>17</v>
      </c>
      <c r="K11" s="1">
        <v>1</v>
      </c>
      <c r="L11" s="1">
        <f t="shared" ref="L11:L41" si="0">N11*1</f>
        <v>13387.68103</v>
      </c>
      <c r="N11" s="1">
        <f>(S11)*-1000</f>
        <v>13387.68103</v>
      </c>
      <c r="P11" s="12">
        <v>0</v>
      </c>
      <c r="S11">
        <v>-13.38768103</v>
      </c>
    </row>
    <row r="12" spans="4:19">
      <c r="D12" s="3" t="str">
        <f t="shared" ref="D12:D41" si="1">D11</f>
        <v>SINKCCS_FORESTRY</v>
      </c>
      <c r="H12" s="10"/>
      <c r="I12" s="1">
        <v>2021</v>
      </c>
      <c r="J12" s="1" t="s">
        <v>17</v>
      </c>
      <c r="K12" s="1">
        <v>1</v>
      </c>
      <c r="L12" s="1">
        <f t="shared" si="0"/>
        <v>17302.57254</v>
      </c>
      <c r="N12" s="1">
        <f t="shared" ref="N12:N41" si="2">(S12)*-1000</f>
        <v>17302.57254</v>
      </c>
      <c r="P12" s="12">
        <v>0</v>
      </c>
      <c r="S12">
        <v>-17.30257254</v>
      </c>
    </row>
    <row r="13" spans="4:19">
      <c r="D13" s="3" t="str">
        <f t="shared" si="1"/>
        <v>SINKCCS_FORESTRY</v>
      </c>
      <c r="H13" s="10"/>
      <c r="I13" s="1">
        <v>2022</v>
      </c>
      <c r="J13" s="1" t="s">
        <v>17</v>
      </c>
      <c r="K13" s="1">
        <v>1</v>
      </c>
      <c r="L13" s="1">
        <f t="shared" si="0"/>
        <v>15406.32582</v>
      </c>
      <c r="N13" s="1">
        <f t="shared" si="2"/>
        <v>15406.32582</v>
      </c>
      <c r="P13" s="12">
        <v>0</v>
      </c>
      <c r="S13">
        <v>-15.40632582</v>
      </c>
    </row>
    <row r="14" spans="4:19">
      <c r="D14" s="3" t="str">
        <f t="shared" si="1"/>
        <v>SINKCCS_FORESTRY</v>
      </c>
      <c r="H14" s="10"/>
      <c r="I14" s="1">
        <v>2023</v>
      </c>
      <c r="J14" s="1" t="s">
        <v>17</v>
      </c>
      <c r="K14" s="1">
        <v>1</v>
      </c>
      <c r="L14" s="1">
        <f t="shared" si="0"/>
        <v>17230.53509</v>
      </c>
      <c r="N14" s="1">
        <f t="shared" si="2"/>
        <v>17230.53509</v>
      </c>
      <c r="P14" s="13">
        <v>-1.97e-13</v>
      </c>
      <c r="S14">
        <v>-17.23053509</v>
      </c>
    </row>
    <row r="15" spans="4:19">
      <c r="D15" s="3" t="str">
        <f t="shared" si="1"/>
        <v>SINKCCS_FORESTRY</v>
      </c>
      <c r="H15" s="10"/>
      <c r="I15" s="1">
        <v>2024</v>
      </c>
      <c r="J15" s="1" t="s">
        <v>17</v>
      </c>
      <c r="K15" s="1">
        <v>1</v>
      </c>
      <c r="L15" s="1">
        <f t="shared" si="0"/>
        <v>19054.74437</v>
      </c>
      <c r="N15" s="1">
        <f t="shared" si="2"/>
        <v>19054.74437</v>
      </c>
      <c r="P15" s="13">
        <v>-1.17e-10</v>
      </c>
      <c r="S15">
        <v>-19.05474437</v>
      </c>
    </row>
    <row r="16" spans="4:19">
      <c r="D16" s="3" t="str">
        <f t="shared" si="1"/>
        <v>SINKCCS_FORESTRY</v>
      </c>
      <c r="H16" s="10"/>
      <c r="I16" s="1">
        <v>2025</v>
      </c>
      <c r="J16" s="1" t="s">
        <v>17</v>
      </c>
      <c r="K16" s="1">
        <v>1</v>
      </c>
      <c r="L16" s="1">
        <f t="shared" si="0"/>
        <v>20878.95364</v>
      </c>
      <c r="N16" s="1">
        <f t="shared" si="2"/>
        <v>20878.95364</v>
      </c>
      <c r="P16" s="13">
        <v>-1.03e-8</v>
      </c>
      <c r="S16">
        <v>-20.87895364</v>
      </c>
    </row>
    <row r="17" spans="4:19">
      <c r="D17" s="3" t="str">
        <f t="shared" si="1"/>
        <v>SINKCCS_FORESTRY</v>
      </c>
      <c r="H17" s="10"/>
      <c r="I17" s="1">
        <v>2026</v>
      </c>
      <c r="J17" s="1" t="s">
        <v>17</v>
      </c>
      <c r="K17" s="1">
        <v>1</v>
      </c>
      <c r="L17" s="1">
        <f t="shared" si="0"/>
        <v>22703.16291</v>
      </c>
      <c r="N17" s="1">
        <f t="shared" si="2"/>
        <v>22703.16291</v>
      </c>
      <c r="P17" s="13">
        <v>-2.7e-7</v>
      </c>
      <c r="S17">
        <v>-22.70316291</v>
      </c>
    </row>
    <row r="18" spans="4:19">
      <c r="D18" s="3" t="str">
        <f t="shared" si="1"/>
        <v>SINKCCS_FORESTRY</v>
      </c>
      <c r="H18" s="10"/>
      <c r="I18" s="1">
        <v>2027</v>
      </c>
      <c r="J18" s="1" t="s">
        <v>17</v>
      </c>
      <c r="K18" s="1">
        <v>1</v>
      </c>
      <c r="L18" s="1">
        <f t="shared" si="0"/>
        <v>24527.37218</v>
      </c>
      <c r="N18" s="1">
        <f t="shared" si="2"/>
        <v>24527.37218</v>
      </c>
      <c r="P18" s="13">
        <v>-3.36e-6</v>
      </c>
      <c r="S18">
        <v>-24.52737218</v>
      </c>
    </row>
    <row r="19" spans="4:19">
      <c r="D19" s="3" t="str">
        <f t="shared" si="1"/>
        <v>SINKCCS_FORESTRY</v>
      </c>
      <c r="H19" s="10"/>
      <c r="I19" s="1">
        <v>2028</v>
      </c>
      <c r="J19" s="1" t="s">
        <v>17</v>
      </c>
      <c r="K19" s="1">
        <v>1</v>
      </c>
      <c r="L19" s="1">
        <f t="shared" si="0"/>
        <v>26351.58146</v>
      </c>
      <c r="N19" s="1">
        <f t="shared" si="2"/>
        <v>26351.58146</v>
      </c>
      <c r="P19" s="13">
        <v>-2.52e-5</v>
      </c>
      <c r="S19">
        <v>-26.35158146</v>
      </c>
    </row>
    <row r="20" spans="4:19">
      <c r="D20" s="3" t="str">
        <f t="shared" si="1"/>
        <v>SINKCCS_FORESTRY</v>
      </c>
      <c r="H20" s="10"/>
      <c r="I20" s="1">
        <v>2029</v>
      </c>
      <c r="J20" s="1" t="s">
        <v>17</v>
      </c>
      <c r="K20" s="1">
        <v>1</v>
      </c>
      <c r="L20" s="1">
        <f t="shared" si="0"/>
        <v>28175.79073</v>
      </c>
      <c r="N20" s="1">
        <f t="shared" si="2"/>
        <v>28175.79073</v>
      </c>
      <c r="P20" s="12">
        <v>-0.000133288</v>
      </c>
      <c r="S20">
        <v>-28.17579073</v>
      </c>
    </row>
    <row r="21" spans="4:19">
      <c r="D21" s="3" t="str">
        <f t="shared" si="1"/>
        <v>SINKCCS_FORESTRY</v>
      </c>
      <c r="H21" s="10"/>
      <c r="I21" s="1">
        <v>2030</v>
      </c>
      <c r="J21" s="1" t="s">
        <v>17</v>
      </c>
      <c r="K21" s="1">
        <v>1</v>
      </c>
      <c r="L21" s="1">
        <f t="shared" si="0"/>
        <v>30000</v>
      </c>
      <c r="N21" s="1">
        <f t="shared" si="2"/>
        <v>30000</v>
      </c>
      <c r="P21" s="12">
        <v>-0.000537504</v>
      </c>
      <c r="S21">
        <v>-30</v>
      </c>
    </row>
    <row r="22" spans="4:19">
      <c r="D22" s="3" t="str">
        <f t="shared" si="1"/>
        <v>SINKCCS_FORESTRY</v>
      </c>
      <c r="H22" s="10"/>
      <c r="I22" s="1">
        <v>2031</v>
      </c>
      <c r="J22" s="1" t="s">
        <v>17</v>
      </c>
      <c r="K22" s="1">
        <v>1</v>
      </c>
      <c r="L22" s="1">
        <f t="shared" si="0"/>
        <v>31000</v>
      </c>
      <c r="N22" s="1">
        <f t="shared" si="2"/>
        <v>31000</v>
      </c>
      <c r="P22" s="12">
        <v>-0.002279916</v>
      </c>
      <c r="S22">
        <v>-31</v>
      </c>
    </row>
    <row r="23" spans="4:19">
      <c r="D23" s="3" t="str">
        <f t="shared" si="1"/>
        <v>SINKCCS_FORESTRY</v>
      </c>
      <c r="H23" s="10"/>
      <c r="I23" s="1">
        <v>2032</v>
      </c>
      <c r="J23" s="1" t="s">
        <v>17</v>
      </c>
      <c r="K23" s="1">
        <v>1</v>
      </c>
      <c r="L23" s="1">
        <f t="shared" si="0"/>
        <v>32000</v>
      </c>
      <c r="N23" s="1">
        <f t="shared" si="2"/>
        <v>32000</v>
      </c>
      <c r="P23" s="12">
        <v>-0.00818831</v>
      </c>
      <c r="S23">
        <v>-32</v>
      </c>
    </row>
    <row r="24" spans="4:19">
      <c r="D24" s="3" t="str">
        <f t="shared" si="1"/>
        <v>SINKCCS_FORESTRY</v>
      </c>
      <c r="H24" s="10"/>
      <c r="I24" s="1">
        <v>2033</v>
      </c>
      <c r="J24" s="1" t="s">
        <v>17</v>
      </c>
      <c r="K24" s="1">
        <v>1</v>
      </c>
      <c r="L24" s="1">
        <f t="shared" si="0"/>
        <v>33000</v>
      </c>
      <c r="N24" s="1">
        <f t="shared" si="2"/>
        <v>33000</v>
      </c>
      <c r="P24" s="12">
        <v>-0.024822304</v>
      </c>
      <c r="S24">
        <v>-33</v>
      </c>
    </row>
    <row r="25" spans="4:19">
      <c r="D25" s="3" t="str">
        <f t="shared" si="1"/>
        <v>SINKCCS_FORESTRY</v>
      </c>
      <c r="H25" s="10"/>
      <c r="I25" s="1">
        <v>2034</v>
      </c>
      <c r="J25" s="1" t="s">
        <v>17</v>
      </c>
      <c r="K25" s="1">
        <v>1</v>
      </c>
      <c r="L25" s="1">
        <f t="shared" si="0"/>
        <v>34000</v>
      </c>
      <c r="N25" s="1">
        <f t="shared" si="2"/>
        <v>34000</v>
      </c>
      <c r="P25" s="12">
        <v>-0.065240185</v>
      </c>
      <c r="S25">
        <v>-34</v>
      </c>
    </row>
    <row r="26" spans="4:19">
      <c r="D26" s="3" t="str">
        <f t="shared" si="1"/>
        <v>SINKCCS_FORESTRY</v>
      </c>
      <c r="H26" s="10"/>
      <c r="I26" s="1">
        <v>2035</v>
      </c>
      <c r="J26" s="1" t="s">
        <v>17</v>
      </c>
      <c r="K26" s="1">
        <v>1</v>
      </c>
      <c r="L26" s="1">
        <f t="shared" si="0"/>
        <v>35000</v>
      </c>
      <c r="N26" s="1">
        <f t="shared" si="2"/>
        <v>35000</v>
      </c>
      <c r="P26" s="12">
        <v>-0.152444448</v>
      </c>
      <c r="S26">
        <v>-35</v>
      </c>
    </row>
    <row r="27" spans="4:19">
      <c r="D27" s="3" t="str">
        <f t="shared" si="1"/>
        <v>SINKCCS_FORESTRY</v>
      </c>
      <c r="H27" s="10"/>
      <c r="I27" s="1">
        <v>2036</v>
      </c>
      <c r="J27" s="1" t="s">
        <v>17</v>
      </c>
      <c r="K27" s="1">
        <v>1</v>
      </c>
      <c r="L27" s="1">
        <f t="shared" si="0"/>
        <v>36000</v>
      </c>
      <c r="N27" s="1">
        <f t="shared" si="2"/>
        <v>36000</v>
      </c>
      <c r="P27" s="12">
        <v>-0.326451219</v>
      </c>
      <c r="S27">
        <v>-36</v>
      </c>
    </row>
    <row r="28" spans="4:19">
      <c r="D28" s="3" t="str">
        <f t="shared" si="1"/>
        <v>SINKCCS_FORESTRY</v>
      </c>
      <c r="H28" s="10"/>
      <c r="I28" s="1">
        <v>2037</v>
      </c>
      <c r="J28" s="1" t="s">
        <v>17</v>
      </c>
      <c r="K28" s="1">
        <v>1</v>
      </c>
      <c r="L28" s="1">
        <f t="shared" si="0"/>
        <v>37000</v>
      </c>
      <c r="N28" s="1">
        <f t="shared" si="2"/>
        <v>37000</v>
      </c>
      <c r="P28" s="12">
        <v>-0.645553689</v>
      </c>
      <c r="S28">
        <v>-37</v>
      </c>
    </row>
    <row r="29" spans="4:19">
      <c r="D29" s="3" t="str">
        <f t="shared" si="1"/>
        <v>SINKCCS_FORESTRY</v>
      </c>
      <c r="H29" s="10"/>
      <c r="I29" s="1">
        <v>2038</v>
      </c>
      <c r="J29" s="1" t="s">
        <v>17</v>
      </c>
      <c r="K29" s="1">
        <v>1</v>
      </c>
      <c r="L29" s="1">
        <f t="shared" si="0"/>
        <v>38000</v>
      </c>
      <c r="N29" s="1">
        <f t="shared" si="2"/>
        <v>38000</v>
      </c>
      <c r="P29" s="12">
        <v>-1.189998119</v>
      </c>
      <c r="S29">
        <v>-38</v>
      </c>
    </row>
    <row r="30" spans="4:19">
      <c r="D30" s="3" t="str">
        <f t="shared" si="1"/>
        <v>SINKCCS_FORESTRY</v>
      </c>
      <c r="H30" s="10"/>
      <c r="I30" s="1">
        <v>2039</v>
      </c>
      <c r="J30" s="1" t="s">
        <v>17</v>
      </c>
      <c r="K30" s="1">
        <v>1</v>
      </c>
      <c r="L30" s="1">
        <f t="shared" si="0"/>
        <v>39000</v>
      </c>
      <c r="N30" s="1">
        <f t="shared" si="2"/>
        <v>39000</v>
      </c>
      <c r="P30" s="12">
        <v>-2.062348789</v>
      </c>
      <c r="S30">
        <v>-39</v>
      </c>
    </row>
    <row r="31" spans="4:19">
      <c r="D31" s="3" t="str">
        <f t="shared" si="1"/>
        <v>SINKCCS_FORESTRY</v>
      </c>
      <c r="H31" s="10"/>
      <c r="I31" s="1">
        <v>2040</v>
      </c>
      <c r="J31" s="1" t="s">
        <v>17</v>
      </c>
      <c r="K31" s="1">
        <v>1</v>
      </c>
      <c r="L31" s="1">
        <f t="shared" si="0"/>
        <v>40000</v>
      </c>
      <c r="N31" s="1">
        <f t="shared" si="2"/>
        <v>40000</v>
      </c>
      <c r="P31" s="12">
        <v>-2.429053268</v>
      </c>
      <c r="S31">
        <v>-40</v>
      </c>
    </row>
    <row r="32" spans="4:19">
      <c r="D32" s="3" t="str">
        <f t="shared" si="1"/>
        <v>SINKCCS_FORESTRY</v>
      </c>
      <c r="H32" s="10"/>
      <c r="I32" s="1">
        <v>2041</v>
      </c>
      <c r="J32" s="1" t="s">
        <v>17</v>
      </c>
      <c r="K32" s="1">
        <v>1</v>
      </c>
      <c r="L32" s="1">
        <f t="shared" si="0"/>
        <v>41000</v>
      </c>
      <c r="N32" s="1">
        <f t="shared" si="2"/>
        <v>41000</v>
      </c>
      <c r="P32" s="12">
        <v>-4.330273176</v>
      </c>
      <c r="S32">
        <v>-41</v>
      </c>
    </row>
    <row r="33" spans="4:19">
      <c r="D33" s="3" t="str">
        <f t="shared" si="1"/>
        <v>SINKCCS_FORESTRY</v>
      </c>
      <c r="H33" s="10"/>
      <c r="I33" s="1">
        <v>2042</v>
      </c>
      <c r="J33" s="1" t="s">
        <v>17</v>
      </c>
      <c r="K33" s="1">
        <v>1</v>
      </c>
      <c r="L33" s="1">
        <f t="shared" si="0"/>
        <v>42000</v>
      </c>
      <c r="N33" s="1">
        <f t="shared" si="2"/>
        <v>42000</v>
      </c>
      <c r="P33" s="12">
        <v>-6.161270981</v>
      </c>
      <c r="S33">
        <v>-42</v>
      </c>
    </row>
    <row r="34" spans="4:19">
      <c r="D34" s="3" t="str">
        <f t="shared" si="1"/>
        <v>SINKCCS_FORESTRY</v>
      </c>
      <c r="H34" s="10"/>
      <c r="I34" s="1">
        <v>2043</v>
      </c>
      <c r="J34" s="1" t="s">
        <v>17</v>
      </c>
      <c r="K34" s="1">
        <v>1</v>
      </c>
      <c r="L34" s="1">
        <f t="shared" si="0"/>
        <v>43000</v>
      </c>
      <c r="N34" s="1">
        <f t="shared" si="2"/>
        <v>43000</v>
      </c>
      <c r="P34" s="12">
        <v>-10.50762741</v>
      </c>
      <c r="S34">
        <v>-43</v>
      </c>
    </row>
    <row r="35" spans="4:19">
      <c r="D35" s="3" t="str">
        <f t="shared" si="1"/>
        <v>SINKCCS_FORESTRY</v>
      </c>
      <c r="H35" s="10"/>
      <c r="I35" s="1">
        <v>2044</v>
      </c>
      <c r="J35" s="1" t="s">
        <v>17</v>
      </c>
      <c r="K35" s="1">
        <v>1</v>
      </c>
      <c r="L35" s="1">
        <f t="shared" si="0"/>
        <v>44000</v>
      </c>
      <c r="N35" s="1">
        <f t="shared" si="2"/>
        <v>44000</v>
      </c>
      <c r="P35" s="12">
        <v>-15.43375216</v>
      </c>
      <c r="S35">
        <v>-44</v>
      </c>
    </row>
    <row r="36" spans="4:19">
      <c r="D36" s="3" t="str">
        <f t="shared" si="1"/>
        <v>SINKCCS_FORESTRY</v>
      </c>
      <c r="H36" s="10"/>
      <c r="I36" s="1">
        <v>2045</v>
      </c>
      <c r="J36" s="1" t="s">
        <v>17</v>
      </c>
      <c r="K36" s="1">
        <v>1</v>
      </c>
      <c r="L36" s="1">
        <f t="shared" si="0"/>
        <v>45000</v>
      </c>
      <c r="N36" s="1">
        <f t="shared" si="2"/>
        <v>45000</v>
      </c>
      <c r="P36" s="12">
        <v>-20.9767171</v>
      </c>
      <c r="S36">
        <v>-45</v>
      </c>
    </row>
    <row r="37" spans="4:19">
      <c r="D37" s="3" t="str">
        <f t="shared" si="1"/>
        <v>SINKCCS_FORESTRY</v>
      </c>
      <c r="H37" s="10"/>
      <c r="I37" s="1">
        <v>2046</v>
      </c>
      <c r="J37" s="1" t="s">
        <v>17</v>
      </c>
      <c r="K37" s="1">
        <v>1</v>
      </c>
      <c r="L37" s="1">
        <f t="shared" si="0"/>
        <v>46000</v>
      </c>
      <c r="N37" s="1">
        <f t="shared" si="2"/>
        <v>46000</v>
      </c>
      <c r="P37" s="12">
        <v>-26.64547807</v>
      </c>
      <c r="S37">
        <v>-46</v>
      </c>
    </row>
    <row r="38" spans="4:19">
      <c r="D38" s="3" t="str">
        <f t="shared" si="1"/>
        <v>SINKCCS_FORESTRY</v>
      </c>
      <c r="H38" s="10"/>
      <c r="I38" s="1">
        <v>2047</v>
      </c>
      <c r="J38" s="1" t="s">
        <v>17</v>
      </c>
      <c r="K38" s="1">
        <v>1</v>
      </c>
      <c r="L38" s="1">
        <f t="shared" si="0"/>
        <v>47000</v>
      </c>
      <c r="N38" s="1">
        <f t="shared" si="2"/>
        <v>47000</v>
      </c>
      <c r="P38" s="12">
        <v>-32.92458429</v>
      </c>
      <c r="S38">
        <v>-47</v>
      </c>
    </row>
    <row r="39" spans="4:19">
      <c r="D39" s="3" t="str">
        <f t="shared" si="1"/>
        <v>SINKCCS_FORESTRY</v>
      </c>
      <c r="H39" s="10"/>
      <c r="I39" s="1">
        <v>2048</v>
      </c>
      <c r="J39" s="1" t="s">
        <v>17</v>
      </c>
      <c r="K39" s="1">
        <v>1</v>
      </c>
      <c r="L39" s="1">
        <f t="shared" si="0"/>
        <v>48000</v>
      </c>
      <c r="N39" s="1">
        <f t="shared" si="2"/>
        <v>48000</v>
      </c>
      <c r="P39" s="12">
        <v>-39.78040571</v>
      </c>
      <c r="S39">
        <v>-48</v>
      </c>
    </row>
    <row r="40" spans="4:19">
      <c r="D40" s="3" t="str">
        <f t="shared" si="1"/>
        <v>SINKCCS_FORESTRY</v>
      </c>
      <c r="H40" s="10"/>
      <c r="I40" s="1">
        <v>2049</v>
      </c>
      <c r="J40" s="1" t="s">
        <v>17</v>
      </c>
      <c r="K40" s="1">
        <v>1</v>
      </c>
      <c r="L40" s="1">
        <f t="shared" si="0"/>
        <v>49000</v>
      </c>
      <c r="N40" s="1">
        <f t="shared" si="2"/>
        <v>49000</v>
      </c>
      <c r="P40" s="12">
        <v>-47.16788848</v>
      </c>
      <c r="S40">
        <v>-49</v>
      </c>
    </row>
    <row r="41" spans="4:19">
      <c r="D41" s="3" t="str">
        <f t="shared" si="1"/>
        <v>SINKCCS_FORESTRY</v>
      </c>
      <c r="H41" s="10"/>
      <c r="I41" s="1">
        <v>2050</v>
      </c>
      <c r="J41" s="1" t="s">
        <v>17</v>
      </c>
      <c r="K41" s="1">
        <v>1</v>
      </c>
      <c r="L41" s="1">
        <f t="shared" si="0"/>
        <v>50000</v>
      </c>
      <c r="N41" s="1">
        <f t="shared" si="2"/>
        <v>50000</v>
      </c>
      <c r="P41" s="12">
        <v>-55.03647796</v>
      </c>
      <c r="S41">
        <v>-50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6" tint="0.8"/>
  </sheetPr>
  <dimension ref="A1:L134"/>
  <sheetViews>
    <sheetView zoomScale="68" zoomScaleNormal="68" topLeftCell="A19" workbookViewId="0">
      <selection activeCell="B11" sqref="B11"/>
    </sheetView>
  </sheetViews>
  <sheetFormatPr defaultColWidth="8.72727272727273" defaultRowHeight="14.5"/>
  <cols>
    <col min="2" max="10" width="8.72727272727273" style="1"/>
    <col min="11" max="11" width="11.5454545454545" style="1" customWidth="1"/>
    <col min="12" max="12" width="12.8181818181818" style="1"/>
  </cols>
  <sheetData>
    <row r="1" spans="1:1">
      <c r="A1" t="s">
        <v>55</v>
      </c>
    </row>
    <row r="4" spans="2:2">
      <c r="B4" s="2" t="s">
        <v>1</v>
      </c>
    </row>
    <row r="5" spans="2:2">
      <c r="B5" s="1" t="s">
        <v>2</v>
      </c>
    </row>
    <row r="9" spans="10:10">
      <c r="J9" s="1" t="s">
        <v>3</v>
      </c>
    </row>
    <row r="10" spans="2:12">
      <c r="B10" s="1" t="s">
        <v>4</v>
      </c>
      <c r="C10" s="1" t="s">
        <v>5</v>
      </c>
      <c r="D10" s="1" t="s">
        <v>6</v>
      </c>
      <c r="E10" s="1" t="s">
        <v>7</v>
      </c>
      <c r="F10" s="1" t="s">
        <v>8</v>
      </c>
      <c r="G10" s="1" t="s">
        <v>9</v>
      </c>
      <c r="H10" s="1" t="s">
        <v>10</v>
      </c>
      <c r="I10" s="1" t="s">
        <v>11</v>
      </c>
      <c r="J10" s="1" t="s">
        <v>12</v>
      </c>
      <c r="K10" s="1" t="s">
        <v>13</v>
      </c>
      <c r="L10" s="1" t="s">
        <v>14</v>
      </c>
    </row>
    <row r="11" spans="2:12">
      <c r="B11" s="1" t="s">
        <v>56</v>
      </c>
      <c r="G11" s="9" t="s">
        <v>57</v>
      </c>
      <c r="H11" s="10"/>
      <c r="I11" s="1">
        <v>2020</v>
      </c>
      <c r="J11" s="1" t="s">
        <v>17</v>
      </c>
      <c r="K11" s="1">
        <v>1</v>
      </c>
      <c r="L11" s="1">
        <f t="shared" ref="L11:L74" si="0">N11*-1000</f>
        <v>0</v>
      </c>
    </row>
    <row r="12" spans="7:12">
      <c r="G12" s="1" t="str">
        <f>G11</f>
        <v>SNKCO2N_DAC</v>
      </c>
      <c r="H12" s="10"/>
      <c r="I12" s="1">
        <v>2021</v>
      </c>
      <c r="J12" s="1" t="s">
        <v>17</v>
      </c>
      <c r="K12" s="1">
        <v>1</v>
      </c>
      <c r="L12" s="1">
        <f t="shared" si="0"/>
        <v>0</v>
      </c>
    </row>
    <row r="13" spans="7:12">
      <c r="G13" s="1" t="str">
        <f t="shared" ref="G13:G41" si="1">G12</f>
        <v>SNKCO2N_DAC</v>
      </c>
      <c r="H13" s="10"/>
      <c r="I13" s="1">
        <v>2022</v>
      </c>
      <c r="J13" s="1" t="s">
        <v>17</v>
      </c>
      <c r="K13" s="1">
        <v>1</v>
      </c>
      <c r="L13" s="1">
        <f t="shared" si="0"/>
        <v>0</v>
      </c>
    </row>
    <row r="14" spans="7:12">
      <c r="G14" s="1" t="str">
        <f t="shared" si="1"/>
        <v>SNKCO2N_DAC</v>
      </c>
      <c r="H14" s="10"/>
      <c r="I14" s="1">
        <v>2023</v>
      </c>
      <c r="J14" s="1" t="s">
        <v>17</v>
      </c>
      <c r="K14" s="1">
        <v>1</v>
      </c>
      <c r="L14" s="1">
        <f t="shared" si="0"/>
        <v>0</v>
      </c>
    </row>
    <row r="15" spans="7:12">
      <c r="G15" s="1" t="str">
        <f t="shared" si="1"/>
        <v>SNKCO2N_DAC</v>
      </c>
      <c r="H15" s="10"/>
      <c r="I15" s="1">
        <v>2024</v>
      </c>
      <c r="J15" s="1" t="s">
        <v>17</v>
      </c>
      <c r="K15" s="1">
        <v>1</v>
      </c>
      <c r="L15" s="1">
        <f t="shared" si="0"/>
        <v>0</v>
      </c>
    </row>
    <row r="16" spans="7:12">
      <c r="G16" s="1" t="str">
        <f t="shared" si="1"/>
        <v>SNKCO2N_DAC</v>
      </c>
      <c r="H16" s="10"/>
      <c r="I16" s="1">
        <v>2025</v>
      </c>
      <c r="J16" s="1" t="s">
        <v>17</v>
      </c>
      <c r="K16" s="1">
        <v>1</v>
      </c>
      <c r="L16" s="1">
        <f t="shared" si="0"/>
        <v>0</v>
      </c>
    </row>
    <row r="17" spans="7:12">
      <c r="G17" s="1" t="str">
        <f t="shared" si="1"/>
        <v>SNKCO2N_DAC</v>
      </c>
      <c r="H17" s="10"/>
      <c r="I17" s="1">
        <v>2026</v>
      </c>
      <c r="J17" s="1" t="s">
        <v>17</v>
      </c>
      <c r="K17" s="1">
        <v>1</v>
      </c>
      <c r="L17" s="1">
        <f t="shared" si="0"/>
        <v>0</v>
      </c>
    </row>
    <row r="18" spans="5:12">
      <c r="E18" s="9"/>
      <c r="G18" s="1" t="str">
        <f t="shared" si="1"/>
        <v>SNKCO2N_DAC</v>
      </c>
      <c r="H18" s="10"/>
      <c r="I18" s="1">
        <v>2027</v>
      </c>
      <c r="J18" s="1" t="s">
        <v>17</v>
      </c>
      <c r="K18" s="1">
        <v>1</v>
      </c>
      <c r="L18" s="1">
        <f t="shared" si="0"/>
        <v>0</v>
      </c>
    </row>
    <row r="19" spans="5:12">
      <c r="E19" s="9"/>
      <c r="G19" s="1" t="str">
        <f t="shared" si="1"/>
        <v>SNKCO2N_DAC</v>
      </c>
      <c r="H19" s="10"/>
      <c r="I19" s="1">
        <v>2028</v>
      </c>
      <c r="J19" s="1" t="s">
        <v>17</v>
      </c>
      <c r="K19" s="1">
        <v>1</v>
      </c>
      <c r="L19" s="1">
        <f t="shared" si="0"/>
        <v>0</v>
      </c>
    </row>
    <row r="20" spans="5:12">
      <c r="E20" s="9"/>
      <c r="G20" s="1" t="str">
        <f t="shared" si="1"/>
        <v>SNKCO2N_DAC</v>
      </c>
      <c r="H20" s="10"/>
      <c r="I20" s="1">
        <v>2029</v>
      </c>
      <c r="J20" s="1" t="s">
        <v>17</v>
      </c>
      <c r="K20" s="1">
        <v>1</v>
      </c>
      <c r="L20" s="1">
        <f t="shared" si="0"/>
        <v>0</v>
      </c>
    </row>
    <row r="21" spans="7:12">
      <c r="G21" s="1" t="str">
        <f t="shared" si="1"/>
        <v>SNKCO2N_DAC</v>
      </c>
      <c r="H21" s="10"/>
      <c r="I21" s="1">
        <v>2030</v>
      </c>
      <c r="J21" s="1" t="s">
        <v>17</v>
      </c>
      <c r="K21" s="1">
        <v>1</v>
      </c>
      <c r="L21" s="1">
        <f t="shared" si="0"/>
        <v>0</v>
      </c>
    </row>
    <row r="22" spans="7:12">
      <c r="G22" s="1" t="str">
        <f t="shared" si="1"/>
        <v>SNKCO2N_DAC</v>
      </c>
      <c r="H22" s="10"/>
      <c r="I22" s="1">
        <v>2031</v>
      </c>
      <c r="J22" s="1" t="s">
        <v>17</v>
      </c>
      <c r="K22" s="1">
        <v>1</v>
      </c>
      <c r="L22" s="1">
        <f t="shared" si="0"/>
        <v>0</v>
      </c>
    </row>
    <row r="23" spans="7:12">
      <c r="G23" s="1" t="str">
        <f t="shared" si="1"/>
        <v>SNKCO2N_DAC</v>
      </c>
      <c r="H23" s="10"/>
      <c r="I23" s="1">
        <v>2032</v>
      </c>
      <c r="J23" s="1" t="s">
        <v>17</v>
      </c>
      <c r="K23" s="1">
        <v>1</v>
      </c>
      <c r="L23" s="1">
        <f t="shared" si="0"/>
        <v>0</v>
      </c>
    </row>
    <row r="24" spans="7:12">
      <c r="G24" s="1" t="str">
        <f t="shared" si="1"/>
        <v>SNKCO2N_DAC</v>
      </c>
      <c r="H24" s="10"/>
      <c r="I24" s="1">
        <v>2033</v>
      </c>
      <c r="J24" s="1" t="s">
        <v>17</v>
      </c>
      <c r="K24" s="1">
        <v>1</v>
      </c>
      <c r="L24" s="1">
        <f t="shared" si="0"/>
        <v>0</v>
      </c>
    </row>
    <row r="25" spans="7:12">
      <c r="G25" s="1" t="str">
        <f t="shared" si="1"/>
        <v>SNKCO2N_DAC</v>
      </c>
      <c r="H25" s="10"/>
      <c r="I25" s="1">
        <v>2034</v>
      </c>
      <c r="J25" s="1" t="s">
        <v>17</v>
      </c>
      <c r="K25" s="1">
        <v>1</v>
      </c>
      <c r="L25" s="1">
        <f t="shared" si="0"/>
        <v>0</v>
      </c>
    </row>
    <row r="26" spans="7:12">
      <c r="G26" s="1" t="str">
        <f t="shared" si="1"/>
        <v>SNKCO2N_DAC</v>
      </c>
      <c r="H26" s="10"/>
      <c r="I26" s="1">
        <v>2035</v>
      </c>
      <c r="J26" s="1" t="s">
        <v>17</v>
      </c>
      <c r="K26" s="1">
        <v>1</v>
      </c>
      <c r="L26" s="1">
        <f t="shared" si="0"/>
        <v>0</v>
      </c>
    </row>
    <row r="27" spans="7:12">
      <c r="G27" s="1" t="str">
        <f t="shared" si="1"/>
        <v>SNKCO2N_DAC</v>
      </c>
      <c r="H27" s="10"/>
      <c r="I27" s="1">
        <v>2036</v>
      </c>
      <c r="J27" s="1" t="s">
        <v>17</v>
      </c>
      <c r="K27" s="1">
        <v>1</v>
      </c>
      <c r="L27" s="1">
        <f t="shared" si="0"/>
        <v>0</v>
      </c>
    </row>
    <row r="28" spans="7:12">
      <c r="G28" s="1" t="str">
        <f t="shared" si="1"/>
        <v>SNKCO2N_DAC</v>
      </c>
      <c r="H28" s="10"/>
      <c r="I28" s="1">
        <v>2037</v>
      </c>
      <c r="J28" s="1" t="s">
        <v>17</v>
      </c>
      <c r="K28" s="1">
        <v>1</v>
      </c>
      <c r="L28" s="1">
        <f t="shared" si="0"/>
        <v>0</v>
      </c>
    </row>
    <row r="29" spans="7:12">
      <c r="G29" s="1" t="str">
        <f t="shared" si="1"/>
        <v>SNKCO2N_DAC</v>
      </c>
      <c r="H29" s="10"/>
      <c r="I29" s="1">
        <v>2038</v>
      </c>
      <c r="J29" s="1" t="s">
        <v>17</v>
      </c>
      <c r="K29" s="1">
        <v>1</v>
      </c>
      <c r="L29" s="1">
        <f t="shared" si="0"/>
        <v>0</v>
      </c>
    </row>
    <row r="30" spans="7:12">
      <c r="G30" s="1" t="str">
        <f t="shared" si="1"/>
        <v>SNKCO2N_DAC</v>
      </c>
      <c r="H30" s="10"/>
      <c r="I30" s="1">
        <v>2039</v>
      </c>
      <c r="J30" s="1" t="s">
        <v>17</v>
      </c>
      <c r="K30" s="1">
        <v>1</v>
      </c>
      <c r="L30" s="1">
        <f t="shared" si="0"/>
        <v>0</v>
      </c>
    </row>
    <row r="31" spans="7:12">
      <c r="G31" s="1" t="str">
        <f t="shared" si="1"/>
        <v>SNKCO2N_DAC</v>
      </c>
      <c r="H31" s="10"/>
      <c r="I31" s="1">
        <v>2040</v>
      </c>
      <c r="J31" s="1" t="s">
        <v>17</v>
      </c>
      <c r="K31" s="1">
        <v>1</v>
      </c>
      <c r="L31" s="1">
        <f t="shared" si="0"/>
        <v>0</v>
      </c>
    </row>
    <row r="32" spans="7:12">
      <c r="G32" s="1" t="str">
        <f t="shared" si="1"/>
        <v>SNKCO2N_DAC</v>
      </c>
      <c r="H32" s="10"/>
      <c r="I32" s="1">
        <v>2041</v>
      </c>
      <c r="J32" s="1" t="s">
        <v>17</v>
      </c>
      <c r="K32" s="1">
        <v>1</v>
      </c>
      <c r="L32" s="1">
        <f t="shared" si="0"/>
        <v>0</v>
      </c>
    </row>
    <row r="33" spans="7:12">
      <c r="G33" s="1" t="str">
        <f t="shared" si="1"/>
        <v>SNKCO2N_DAC</v>
      </c>
      <c r="H33" s="10"/>
      <c r="I33" s="1">
        <v>2042</v>
      </c>
      <c r="J33" s="1" t="s">
        <v>17</v>
      </c>
      <c r="K33" s="1">
        <v>1</v>
      </c>
      <c r="L33" s="1">
        <f t="shared" si="0"/>
        <v>0</v>
      </c>
    </row>
    <row r="34" spans="7:12">
      <c r="G34" s="1" t="str">
        <f t="shared" si="1"/>
        <v>SNKCO2N_DAC</v>
      </c>
      <c r="H34" s="10"/>
      <c r="I34" s="1">
        <v>2043</v>
      </c>
      <c r="J34" s="1" t="s">
        <v>17</v>
      </c>
      <c r="K34" s="1">
        <v>1</v>
      </c>
      <c r="L34" s="1">
        <f t="shared" si="0"/>
        <v>0</v>
      </c>
    </row>
    <row r="35" spans="7:12">
      <c r="G35" s="1" t="str">
        <f t="shared" si="1"/>
        <v>SNKCO2N_DAC</v>
      </c>
      <c r="H35" s="10"/>
      <c r="I35" s="1">
        <v>2044</v>
      </c>
      <c r="J35" s="1" t="s">
        <v>17</v>
      </c>
      <c r="K35" s="1">
        <v>1</v>
      </c>
      <c r="L35" s="1">
        <f t="shared" si="0"/>
        <v>0</v>
      </c>
    </row>
    <row r="36" spans="7:12">
      <c r="G36" s="1" t="str">
        <f t="shared" si="1"/>
        <v>SNKCO2N_DAC</v>
      </c>
      <c r="H36" s="10"/>
      <c r="I36" s="1">
        <v>2045</v>
      </c>
      <c r="J36" s="1" t="s">
        <v>17</v>
      </c>
      <c r="K36" s="1">
        <v>1</v>
      </c>
      <c r="L36" s="1">
        <f t="shared" si="0"/>
        <v>0</v>
      </c>
    </row>
    <row r="37" spans="7:12">
      <c r="G37" s="1" t="str">
        <f t="shared" si="1"/>
        <v>SNKCO2N_DAC</v>
      </c>
      <c r="H37" s="10"/>
      <c r="I37" s="1">
        <v>2046</v>
      </c>
      <c r="J37" s="1" t="s">
        <v>17</v>
      </c>
      <c r="K37" s="1">
        <v>1</v>
      </c>
      <c r="L37" s="1">
        <f t="shared" si="0"/>
        <v>0</v>
      </c>
    </row>
    <row r="38" spans="7:12">
      <c r="G38" s="1" t="str">
        <f t="shared" si="1"/>
        <v>SNKCO2N_DAC</v>
      </c>
      <c r="H38" s="10"/>
      <c r="I38" s="1">
        <v>2047</v>
      </c>
      <c r="J38" s="1" t="s">
        <v>17</v>
      </c>
      <c r="K38" s="1">
        <v>1</v>
      </c>
      <c r="L38" s="1">
        <f t="shared" si="0"/>
        <v>0</v>
      </c>
    </row>
    <row r="39" spans="7:12">
      <c r="G39" s="1" t="str">
        <f t="shared" si="1"/>
        <v>SNKCO2N_DAC</v>
      </c>
      <c r="H39" s="10"/>
      <c r="I39" s="1">
        <v>2048</v>
      </c>
      <c r="J39" s="1" t="s">
        <v>17</v>
      </c>
      <c r="K39" s="1">
        <v>1</v>
      </c>
      <c r="L39" s="1">
        <f t="shared" si="0"/>
        <v>0</v>
      </c>
    </row>
    <row r="40" spans="7:12">
      <c r="G40" s="1" t="str">
        <f t="shared" si="1"/>
        <v>SNKCO2N_DAC</v>
      </c>
      <c r="H40" s="10"/>
      <c r="I40" s="1">
        <v>2049</v>
      </c>
      <c r="J40" s="1" t="s">
        <v>17</v>
      </c>
      <c r="K40" s="1">
        <v>1</v>
      </c>
      <c r="L40" s="1">
        <f t="shared" si="0"/>
        <v>0</v>
      </c>
    </row>
    <row r="41" spans="7:12">
      <c r="G41" s="1" t="str">
        <f t="shared" si="1"/>
        <v>SNKCO2N_DAC</v>
      </c>
      <c r="H41" s="10"/>
      <c r="I41" s="1">
        <v>2050</v>
      </c>
      <c r="J41" s="1" t="s">
        <v>17</v>
      </c>
      <c r="K41" s="1">
        <v>1</v>
      </c>
      <c r="L41" s="1">
        <f t="shared" si="0"/>
        <v>0</v>
      </c>
    </row>
    <row r="42" spans="7:12">
      <c r="G42" s="9" t="s">
        <v>58</v>
      </c>
      <c r="H42" s="10"/>
      <c r="I42" s="1">
        <v>2020</v>
      </c>
      <c r="J42" s="1" t="s">
        <v>17</v>
      </c>
      <c r="K42" s="1">
        <v>1</v>
      </c>
      <c r="L42" s="1">
        <f t="shared" si="0"/>
        <v>0</v>
      </c>
    </row>
    <row r="43" spans="7:12">
      <c r="G43" s="1" t="str">
        <f t="shared" ref="G43:G72" si="2">G42</f>
        <v>SNKCO2N_OtherSectors</v>
      </c>
      <c r="H43" s="10"/>
      <c r="I43" s="1">
        <v>2021</v>
      </c>
      <c r="J43" s="1" t="s">
        <v>17</v>
      </c>
      <c r="K43" s="1">
        <v>1</v>
      </c>
      <c r="L43" s="1">
        <f t="shared" si="0"/>
        <v>0</v>
      </c>
    </row>
    <row r="44" spans="7:12">
      <c r="G44" s="1" t="str">
        <f t="shared" si="2"/>
        <v>SNKCO2N_OtherSectors</v>
      </c>
      <c r="H44" s="10"/>
      <c r="I44" s="1">
        <v>2022</v>
      </c>
      <c r="J44" s="1" t="s">
        <v>17</v>
      </c>
      <c r="K44" s="1">
        <v>1</v>
      </c>
      <c r="L44" s="1">
        <f t="shared" si="0"/>
        <v>0</v>
      </c>
    </row>
    <row r="45" spans="7:12">
      <c r="G45" s="1" t="str">
        <f t="shared" si="2"/>
        <v>SNKCO2N_OtherSectors</v>
      </c>
      <c r="H45" s="10"/>
      <c r="I45" s="1">
        <v>2023</v>
      </c>
      <c r="J45" s="1" t="s">
        <v>17</v>
      </c>
      <c r="K45" s="1">
        <v>1</v>
      </c>
      <c r="L45" s="1">
        <f t="shared" si="0"/>
        <v>0</v>
      </c>
    </row>
    <row r="46" spans="7:12">
      <c r="G46" s="1" t="str">
        <f t="shared" si="2"/>
        <v>SNKCO2N_OtherSectors</v>
      </c>
      <c r="H46" s="10"/>
      <c r="I46" s="1">
        <v>2024</v>
      </c>
      <c r="J46" s="1" t="s">
        <v>17</v>
      </c>
      <c r="K46" s="1">
        <v>1</v>
      </c>
      <c r="L46" s="1">
        <f t="shared" si="0"/>
        <v>0</v>
      </c>
    </row>
    <row r="47" spans="7:12">
      <c r="G47" s="1" t="str">
        <f t="shared" si="2"/>
        <v>SNKCO2N_OtherSectors</v>
      </c>
      <c r="H47" s="10"/>
      <c r="I47" s="1">
        <v>2025</v>
      </c>
      <c r="J47" s="1" t="s">
        <v>17</v>
      </c>
      <c r="K47" s="1">
        <v>1</v>
      </c>
      <c r="L47" s="1">
        <f t="shared" si="0"/>
        <v>0</v>
      </c>
    </row>
    <row r="48" spans="7:12">
      <c r="G48" s="1" t="str">
        <f t="shared" si="2"/>
        <v>SNKCO2N_OtherSectors</v>
      </c>
      <c r="H48" s="10"/>
      <c r="I48" s="1">
        <v>2026</v>
      </c>
      <c r="J48" s="1" t="s">
        <v>17</v>
      </c>
      <c r="K48" s="1">
        <v>1</v>
      </c>
      <c r="L48" s="1">
        <f t="shared" si="0"/>
        <v>0</v>
      </c>
    </row>
    <row r="49" spans="7:12">
      <c r="G49" s="1" t="str">
        <f t="shared" si="2"/>
        <v>SNKCO2N_OtherSectors</v>
      </c>
      <c r="H49" s="10"/>
      <c r="I49" s="1">
        <v>2027</v>
      </c>
      <c r="J49" s="1" t="s">
        <v>17</v>
      </c>
      <c r="K49" s="1">
        <v>1</v>
      </c>
      <c r="L49" s="1">
        <f t="shared" si="0"/>
        <v>0</v>
      </c>
    </row>
    <row r="50" spans="7:12">
      <c r="G50" s="1" t="str">
        <f t="shared" si="2"/>
        <v>SNKCO2N_OtherSectors</v>
      </c>
      <c r="H50" s="10"/>
      <c r="I50" s="1">
        <v>2028</v>
      </c>
      <c r="J50" s="1" t="s">
        <v>17</v>
      </c>
      <c r="K50" s="1">
        <v>1</v>
      </c>
      <c r="L50" s="1">
        <f t="shared" si="0"/>
        <v>0</v>
      </c>
    </row>
    <row r="51" spans="7:12">
      <c r="G51" s="1" t="str">
        <f t="shared" si="2"/>
        <v>SNKCO2N_OtherSectors</v>
      </c>
      <c r="H51" s="10"/>
      <c r="I51" s="1">
        <v>2029</v>
      </c>
      <c r="J51" s="1" t="s">
        <v>17</v>
      </c>
      <c r="K51" s="1">
        <v>1</v>
      </c>
      <c r="L51" s="1">
        <f t="shared" si="0"/>
        <v>0</v>
      </c>
    </row>
    <row r="52" spans="7:12">
      <c r="G52" s="1" t="str">
        <f t="shared" si="2"/>
        <v>SNKCO2N_OtherSectors</v>
      </c>
      <c r="H52" s="10"/>
      <c r="I52" s="1">
        <v>2030</v>
      </c>
      <c r="J52" s="1" t="s">
        <v>17</v>
      </c>
      <c r="K52" s="1">
        <v>1</v>
      </c>
      <c r="L52" s="1">
        <f t="shared" si="0"/>
        <v>0</v>
      </c>
    </row>
    <row r="53" spans="7:12">
      <c r="G53" s="1" t="str">
        <f t="shared" si="2"/>
        <v>SNKCO2N_OtherSectors</v>
      </c>
      <c r="H53" s="10"/>
      <c r="I53" s="1">
        <v>2031</v>
      </c>
      <c r="J53" s="1" t="s">
        <v>17</v>
      </c>
      <c r="K53" s="1">
        <v>1</v>
      </c>
      <c r="L53" s="1">
        <f t="shared" si="0"/>
        <v>0</v>
      </c>
    </row>
    <row r="54" spans="7:12">
      <c r="G54" s="1" t="str">
        <f t="shared" si="2"/>
        <v>SNKCO2N_OtherSectors</v>
      </c>
      <c r="H54" s="10"/>
      <c r="I54" s="1">
        <v>2032</v>
      </c>
      <c r="J54" s="1" t="s">
        <v>17</v>
      </c>
      <c r="K54" s="1">
        <v>1</v>
      </c>
      <c r="L54" s="1">
        <f t="shared" si="0"/>
        <v>0</v>
      </c>
    </row>
    <row r="55" spans="7:12">
      <c r="G55" s="1" t="str">
        <f t="shared" si="2"/>
        <v>SNKCO2N_OtherSectors</v>
      </c>
      <c r="H55" s="10"/>
      <c r="I55" s="1">
        <v>2033</v>
      </c>
      <c r="J55" s="1" t="s">
        <v>17</v>
      </c>
      <c r="K55" s="1">
        <v>1</v>
      </c>
      <c r="L55" s="1">
        <f t="shared" si="0"/>
        <v>0</v>
      </c>
    </row>
    <row r="56" spans="7:12">
      <c r="G56" s="1" t="str">
        <f t="shared" si="2"/>
        <v>SNKCO2N_OtherSectors</v>
      </c>
      <c r="H56" s="10"/>
      <c r="I56" s="1">
        <v>2034</v>
      </c>
      <c r="J56" s="1" t="s">
        <v>17</v>
      </c>
      <c r="K56" s="1">
        <v>1</v>
      </c>
      <c r="L56" s="1">
        <f t="shared" si="0"/>
        <v>0</v>
      </c>
    </row>
    <row r="57" spans="7:12">
      <c r="G57" s="1" t="str">
        <f t="shared" si="2"/>
        <v>SNKCO2N_OtherSectors</v>
      </c>
      <c r="H57" s="10"/>
      <c r="I57" s="1">
        <v>2035</v>
      </c>
      <c r="J57" s="1" t="s">
        <v>17</v>
      </c>
      <c r="K57" s="1">
        <v>1</v>
      </c>
      <c r="L57" s="1">
        <f t="shared" si="0"/>
        <v>0</v>
      </c>
    </row>
    <row r="58" spans="7:12">
      <c r="G58" s="1" t="str">
        <f t="shared" si="2"/>
        <v>SNKCO2N_OtherSectors</v>
      </c>
      <c r="H58" s="10"/>
      <c r="I58" s="1">
        <v>2036</v>
      </c>
      <c r="J58" s="1" t="s">
        <v>17</v>
      </c>
      <c r="K58" s="1">
        <v>1</v>
      </c>
      <c r="L58" s="1">
        <f t="shared" si="0"/>
        <v>0</v>
      </c>
    </row>
    <row r="59" spans="7:12">
      <c r="G59" s="1" t="str">
        <f t="shared" si="2"/>
        <v>SNKCO2N_OtherSectors</v>
      </c>
      <c r="H59" s="10"/>
      <c r="I59" s="1">
        <v>2037</v>
      </c>
      <c r="J59" s="1" t="s">
        <v>17</v>
      </c>
      <c r="K59" s="1">
        <v>1</v>
      </c>
      <c r="L59" s="1">
        <f t="shared" si="0"/>
        <v>0</v>
      </c>
    </row>
    <row r="60" spans="7:12">
      <c r="G60" s="1" t="str">
        <f t="shared" si="2"/>
        <v>SNKCO2N_OtherSectors</v>
      </c>
      <c r="H60" s="10"/>
      <c r="I60" s="1">
        <v>2038</v>
      </c>
      <c r="J60" s="1" t="s">
        <v>17</v>
      </c>
      <c r="K60" s="1">
        <v>1</v>
      </c>
      <c r="L60" s="1">
        <f t="shared" si="0"/>
        <v>0</v>
      </c>
    </row>
    <row r="61" spans="7:12">
      <c r="G61" s="1" t="str">
        <f t="shared" si="2"/>
        <v>SNKCO2N_OtherSectors</v>
      </c>
      <c r="H61" s="10"/>
      <c r="I61" s="1">
        <v>2039</v>
      </c>
      <c r="J61" s="1" t="s">
        <v>17</v>
      </c>
      <c r="K61" s="1">
        <v>1</v>
      </c>
      <c r="L61" s="1">
        <f t="shared" si="0"/>
        <v>0</v>
      </c>
    </row>
    <row r="62" spans="7:12">
      <c r="G62" s="1" t="str">
        <f t="shared" si="2"/>
        <v>SNKCO2N_OtherSectors</v>
      </c>
      <c r="H62" s="10"/>
      <c r="I62" s="1">
        <v>2040</v>
      </c>
      <c r="J62" s="1" t="s">
        <v>17</v>
      </c>
      <c r="K62" s="1">
        <v>1</v>
      </c>
      <c r="L62" s="1">
        <f t="shared" si="0"/>
        <v>0</v>
      </c>
    </row>
    <row r="63" spans="7:12">
      <c r="G63" s="1" t="str">
        <f t="shared" si="2"/>
        <v>SNKCO2N_OtherSectors</v>
      </c>
      <c r="H63" s="10"/>
      <c r="I63" s="1">
        <v>2041</v>
      </c>
      <c r="J63" s="1" t="s">
        <v>17</v>
      </c>
      <c r="K63" s="1">
        <v>1</v>
      </c>
      <c r="L63" s="1">
        <f t="shared" si="0"/>
        <v>0</v>
      </c>
    </row>
    <row r="64" spans="7:12">
      <c r="G64" s="1" t="str">
        <f t="shared" si="2"/>
        <v>SNKCO2N_OtherSectors</v>
      </c>
      <c r="H64" s="10"/>
      <c r="I64" s="1">
        <v>2042</v>
      </c>
      <c r="J64" s="1" t="s">
        <v>17</v>
      </c>
      <c r="K64" s="1">
        <v>1</v>
      </c>
      <c r="L64" s="1">
        <f t="shared" si="0"/>
        <v>0</v>
      </c>
    </row>
    <row r="65" spans="7:12">
      <c r="G65" s="1" t="str">
        <f t="shared" si="2"/>
        <v>SNKCO2N_OtherSectors</v>
      </c>
      <c r="H65" s="10"/>
      <c r="I65" s="1">
        <v>2043</v>
      </c>
      <c r="J65" s="1" t="s">
        <v>17</v>
      </c>
      <c r="K65" s="1">
        <v>1</v>
      </c>
      <c r="L65" s="1">
        <f t="shared" si="0"/>
        <v>0</v>
      </c>
    </row>
    <row r="66" spans="7:12">
      <c r="G66" s="1" t="str">
        <f t="shared" si="2"/>
        <v>SNKCO2N_OtherSectors</v>
      </c>
      <c r="H66" s="10"/>
      <c r="I66" s="1">
        <v>2044</v>
      </c>
      <c r="J66" s="1" t="s">
        <v>17</v>
      </c>
      <c r="K66" s="1">
        <v>1</v>
      </c>
      <c r="L66" s="1">
        <f t="shared" si="0"/>
        <v>0</v>
      </c>
    </row>
    <row r="67" spans="7:12">
      <c r="G67" s="1" t="str">
        <f t="shared" si="2"/>
        <v>SNKCO2N_OtherSectors</v>
      </c>
      <c r="H67" s="10"/>
      <c r="I67" s="1">
        <v>2045</v>
      </c>
      <c r="J67" s="1" t="s">
        <v>17</v>
      </c>
      <c r="K67" s="1">
        <v>1</v>
      </c>
      <c r="L67" s="1">
        <f t="shared" si="0"/>
        <v>0</v>
      </c>
    </row>
    <row r="68" spans="7:12">
      <c r="G68" s="1" t="str">
        <f t="shared" si="2"/>
        <v>SNKCO2N_OtherSectors</v>
      </c>
      <c r="H68" s="10"/>
      <c r="I68" s="1">
        <v>2046</v>
      </c>
      <c r="J68" s="1" t="s">
        <v>17</v>
      </c>
      <c r="K68" s="1">
        <v>1</v>
      </c>
      <c r="L68" s="1">
        <f t="shared" si="0"/>
        <v>0</v>
      </c>
    </row>
    <row r="69" spans="7:12">
      <c r="G69" s="1" t="str">
        <f t="shared" si="2"/>
        <v>SNKCO2N_OtherSectors</v>
      </c>
      <c r="H69" s="10"/>
      <c r="I69" s="1">
        <v>2047</v>
      </c>
      <c r="J69" s="1" t="s">
        <v>17</v>
      </c>
      <c r="K69" s="1">
        <v>1</v>
      </c>
      <c r="L69" s="1">
        <f t="shared" si="0"/>
        <v>0</v>
      </c>
    </row>
    <row r="70" spans="7:12">
      <c r="G70" s="1" t="str">
        <f t="shared" si="2"/>
        <v>SNKCO2N_OtherSectors</v>
      </c>
      <c r="H70" s="10"/>
      <c r="I70" s="1">
        <v>2048</v>
      </c>
      <c r="J70" s="1" t="s">
        <v>17</v>
      </c>
      <c r="K70" s="1">
        <v>1</v>
      </c>
      <c r="L70" s="1">
        <f t="shared" si="0"/>
        <v>0</v>
      </c>
    </row>
    <row r="71" spans="7:12">
      <c r="G71" s="1" t="str">
        <f t="shared" si="2"/>
        <v>SNKCO2N_OtherSectors</v>
      </c>
      <c r="H71" s="10"/>
      <c r="I71" s="1">
        <v>2049</v>
      </c>
      <c r="J71" s="1" t="s">
        <v>17</v>
      </c>
      <c r="K71" s="1">
        <v>1</v>
      </c>
      <c r="L71" s="1">
        <f t="shared" si="0"/>
        <v>0</v>
      </c>
    </row>
    <row r="72" spans="7:12">
      <c r="G72" s="1" t="str">
        <f t="shared" si="2"/>
        <v>SNKCO2N_OtherSectors</v>
      </c>
      <c r="H72" s="10"/>
      <c r="I72" s="1">
        <v>2050</v>
      </c>
      <c r="J72" s="1" t="s">
        <v>17</v>
      </c>
      <c r="K72" s="1">
        <v>1</v>
      </c>
      <c r="L72" s="1">
        <f t="shared" si="0"/>
        <v>0</v>
      </c>
    </row>
    <row r="73" spans="7:12">
      <c r="G73" s="9" t="s">
        <v>59</v>
      </c>
      <c r="H73" s="10"/>
      <c r="I73" s="1">
        <v>2020</v>
      </c>
      <c r="J73" s="1" t="s">
        <v>17</v>
      </c>
      <c r="K73" s="1">
        <v>1</v>
      </c>
      <c r="L73" s="1">
        <f t="shared" si="0"/>
        <v>0</v>
      </c>
    </row>
    <row r="74" spans="7:12">
      <c r="G74" s="1" t="str">
        <f t="shared" ref="G74:G103" si="3">G73</f>
        <v>SNKCO2N_H2Sector</v>
      </c>
      <c r="H74" s="10"/>
      <c r="I74" s="1">
        <v>2021</v>
      </c>
      <c r="J74" s="1" t="s">
        <v>17</v>
      </c>
      <c r="K74" s="1">
        <v>1</v>
      </c>
      <c r="L74" s="1">
        <f t="shared" si="0"/>
        <v>0</v>
      </c>
    </row>
    <row r="75" spans="7:12">
      <c r="G75" s="1" t="str">
        <f t="shared" si="3"/>
        <v>SNKCO2N_H2Sector</v>
      </c>
      <c r="H75" s="10"/>
      <c r="I75" s="1">
        <v>2022</v>
      </c>
      <c r="J75" s="1" t="s">
        <v>17</v>
      </c>
      <c r="K75" s="1">
        <v>1</v>
      </c>
      <c r="L75" s="1">
        <f t="shared" ref="L75:L134" si="4">N75*-1000</f>
        <v>0</v>
      </c>
    </row>
    <row r="76" spans="7:12">
      <c r="G76" s="1" t="str">
        <f t="shared" si="3"/>
        <v>SNKCO2N_H2Sector</v>
      </c>
      <c r="H76" s="10"/>
      <c r="I76" s="1">
        <v>2023</v>
      </c>
      <c r="J76" s="1" t="s">
        <v>17</v>
      </c>
      <c r="K76" s="1">
        <v>1</v>
      </c>
      <c r="L76" s="1">
        <f t="shared" si="4"/>
        <v>0</v>
      </c>
    </row>
    <row r="77" spans="7:12">
      <c r="G77" s="1" t="str">
        <f t="shared" si="3"/>
        <v>SNKCO2N_H2Sector</v>
      </c>
      <c r="H77" s="10"/>
      <c r="I77" s="1">
        <v>2024</v>
      </c>
      <c r="J77" s="1" t="s">
        <v>17</v>
      </c>
      <c r="K77" s="1">
        <v>1</v>
      </c>
      <c r="L77" s="1">
        <f t="shared" si="4"/>
        <v>0</v>
      </c>
    </row>
    <row r="78" spans="7:12">
      <c r="G78" s="1" t="str">
        <f t="shared" si="3"/>
        <v>SNKCO2N_H2Sector</v>
      </c>
      <c r="H78" s="10"/>
      <c r="I78" s="1">
        <v>2025</v>
      </c>
      <c r="J78" s="1" t="s">
        <v>17</v>
      </c>
      <c r="K78" s="1">
        <v>1</v>
      </c>
      <c r="L78" s="1">
        <f t="shared" si="4"/>
        <v>0</v>
      </c>
    </row>
    <row r="79" spans="7:12">
      <c r="G79" s="1" t="str">
        <f t="shared" si="3"/>
        <v>SNKCO2N_H2Sector</v>
      </c>
      <c r="H79" s="10"/>
      <c r="I79" s="1">
        <v>2026</v>
      </c>
      <c r="J79" s="1" t="s">
        <v>17</v>
      </c>
      <c r="K79" s="1">
        <v>1</v>
      </c>
      <c r="L79" s="1">
        <f t="shared" si="4"/>
        <v>0</v>
      </c>
    </row>
    <row r="80" spans="7:12">
      <c r="G80" s="1" t="str">
        <f t="shared" si="3"/>
        <v>SNKCO2N_H2Sector</v>
      </c>
      <c r="H80" s="10"/>
      <c r="I80" s="1">
        <v>2027</v>
      </c>
      <c r="J80" s="1" t="s">
        <v>17</v>
      </c>
      <c r="K80" s="1">
        <v>1</v>
      </c>
      <c r="L80" s="1">
        <f t="shared" si="4"/>
        <v>0</v>
      </c>
    </row>
    <row r="81" spans="7:12">
      <c r="G81" s="1" t="str">
        <f t="shared" si="3"/>
        <v>SNKCO2N_H2Sector</v>
      </c>
      <c r="H81" s="10"/>
      <c r="I81" s="1">
        <v>2028</v>
      </c>
      <c r="J81" s="1" t="s">
        <v>17</v>
      </c>
      <c r="K81" s="1">
        <v>1</v>
      </c>
      <c r="L81" s="1">
        <f t="shared" si="4"/>
        <v>0</v>
      </c>
    </row>
    <row r="82" spans="7:12">
      <c r="G82" s="1" t="str">
        <f t="shared" si="3"/>
        <v>SNKCO2N_H2Sector</v>
      </c>
      <c r="H82" s="10"/>
      <c r="I82" s="1">
        <v>2029</v>
      </c>
      <c r="J82" s="1" t="s">
        <v>17</v>
      </c>
      <c r="K82" s="1">
        <v>1</v>
      </c>
      <c r="L82" s="1">
        <f t="shared" si="4"/>
        <v>0</v>
      </c>
    </row>
    <row r="83" spans="7:12">
      <c r="G83" s="1" t="str">
        <f t="shared" si="3"/>
        <v>SNKCO2N_H2Sector</v>
      </c>
      <c r="H83" s="10"/>
      <c r="I83" s="1">
        <v>2030</v>
      </c>
      <c r="J83" s="1" t="s">
        <v>17</v>
      </c>
      <c r="K83" s="1">
        <v>1</v>
      </c>
      <c r="L83" s="1">
        <f t="shared" si="4"/>
        <v>0</v>
      </c>
    </row>
    <row r="84" spans="7:12">
      <c r="G84" s="1" t="str">
        <f t="shared" si="3"/>
        <v>SNKCO2N_H2Sector</v>
      </c>
      <c r="H84" s="10"/>
      <c r="I84" s="1">
        <v>2031</v>
      </c>
      <c r="J84" s="1" t="s">
        <v>17</v>
      </c>
      <c r="K84" s="1">
        <v>1</v>
      </c>
      <c r="L84" s="1">
        <f t="shared" si="4"/>
        <v>0</v>
      </c>
    </row>
    <row r="85" spans="7:12">
      <c r="G85" s="1" t="str">
        <f t="shared" si="3"/>
        <v>SNKCO2N_H2Sector</v>
      </c>
      <c r="H85" s="10"/>
      <c r="I85" s="1">
        <v>2032</v>
      </c>
      <c r="J85" s="1" t="s">
        <v>17</v>
      </c>
      <c r="K85" s="1">
        <v>1</v>
      </c>
      <c r="L85" s="1">
        <f t="shared" si="4"/>
        <v>0</v>
      </c>
    </row>
    <row r="86" spans="7:12">
      <c r="G86" s="1" t="str">
        <f t="shared" si="3"/>
        <v>SNKCO2N_H2Sector</v>
      </c>
      <c r="H86" s="10"/>
      <c r="I86" s="1">
        <v>2033</v>
      </c>
      <c r="J86" s="1" t="s">
        <v>17</v>
      </c>
      <c r="K86" s="1">
        <v>1</v>
      </c>
      <c r="L86" s="1">
        <f t="shared" si="4"/>
        <v>0</v>
      </c>
    </row>
    <row r="87" spans="7:12">
      <c r="G87" s="1" t="str">
        <f t="shared" si="3"/>
        <v>SNKCO2N_H2Sector</v>
      </c>
      <c r="H87" s="10"/>
      <c r="I87" s="1">
        <v>2034</v>
      </c>
      <c r="J87" s="1" t="s">
        <v>17</v>
      </c>
      <c r="K87" s="1">
        <v>1</v>
      </c>
      <c r="L87" s="1">
        <f t="shared" si="4"/>
        <v>0</v>
      </c>
    </row>
    <row r="88" spans="7:12">
      <c r="G88" s="1" t="str">
        <f t="shared" si="3"/>
        <v>SNKCO2N_H2Sector</v>
      </c>
      <c r="H88" s="10"/>
      <c r="I88" s="1">
        <v>2035</v>
      </c>
      <c r="J88" s="1" t="s">
        <v>17</v>
      </c>
      <c r="K88" s="1">
        <v>1</v>
      </c>
      <c r="L88" s="1">
        <f t="shared" si="4"/>
        <v>0</v>
      </c>
    </row>
    <row r="89" spans="7:12">
      <c r="G89" s="1" t="str">
        <f t="shared" si="3"/>
        <v>SNKCO2N_H2Sector</v>
      </c>
      <c r="H89" s="10"/>
      <c r="I89" s="1">
        <v>2036</v>
      </c>
      <c r="J89" s="1" t="s">
        <v>17</v>
      </c>
      <c r="K89" s="1">
        <v>1</v>
      </c>
      <c r="L89" s="1">
        <f t="shared" si="4"/>
        <v>0</v>
      </c>
    </row>
    <row r="90" spans="7:12">
      <c r="G90" s="1" t="str">
        <f t="shared" si="3"/>
        <v>SNKCO2N_H2Sector</v>
      </c>
      <c r="H90" s="10"/>
      <c r="I90" s="1">
        <v>2037</v>
      </c>
      <c r="J90" s="1" t="s">
        <v>17</v>
      </c>
      <c r="K90" s="1">
        <v>1</v>
      </c>
      <c r="L90" s="1">
        <f t="shared" si="4"/>
        <v>0</v>
      </c>
    </row>
    <row r="91" spans="7:12">
      <c r="G91" s="1" t="str">
        <f t="shared" si="3"/>
        <v>SNKCO2N_H2Sector</v>
      </c>
      <c r="H91" s="10"/>
      <c r="I91" s="1">
        <v>2038</v>
      </c>
      <c r="J91" s="1" t="s">
        <v>17</v>
      </c>
      <c r="K91" s="1">
        <v>1</v>
      </c>
      <c r="L91" s="1">
        <f t="shared" si="4"/>
        <v>0</v>
      </c>
    </row>
    <row r="92" spans="7:12">
      <c r="G92" s="1" t="str">
        <f t="shared" si="3"/>
        <v>SNKCO2N_H2Sector</v>
      </c>
      <c r="H92" s="10"/>
      <c r="I92" s="1">
        <v>2039</v>
      </c>
      <c r="J92" s="1" t="s">
        <v>17</v>
      </c>
      <c r="K92" s="1">
        <v>1</v>
      </c>
      <c r="L92" s="1">
        <f t="shared" si="4"/>
        <v>0</v>
      </c>
    </row>
    <row r="93" spans="7:12">
      <c r="G93" s="1" t="str">
        <f t="shared" si="3"/>
        <v>SNKCO2N_H2Sector</v>
      </c>
      <c r="H93" s="10"/>
      <c r="I93" s="1">
        <v>2040</v>
      </c>
      <c r="J93" s="1" t="s">
        <v>17</v>
      </c>
      <c r="K93" s="1">
        <v>1</v>
      </c>
      <c r="L93" s="1">
        <f t="shared" si="4"/>
        <v>0</v>
      </c>
    </row>
    <row r="94" spans="7:12">
      <c r="G94" s="1" t="str">
        <f t="shared" si="3"/>
        <v>SNKCO2N_H2Sector</v>
      </c>
      <c r="H94" s="10"/>
      <c r="I94" s="1">
        <v>2041</v>
      </c>
      <c r="J94" s="1" t="s">
        <v>17</v>
      </c>
      <c r="K94" s="1">
        <v>1</v>
      </c>
      <c r="L94" s="1">
        <f t="shared" si="4"/>
        <v>0</v>
      </c>
    </row>
    <row r="95" spans="7:12">
      <c r="G95" s="1" t="str">
        <f t="shared" si="3"/>
        <v>SNKCO2N_H2Sector</v>
      </c>
      <c r="H95" s="10"/>
      <c r="I95" s="1">
        <v>2042</v>
      </c>
      <c r="J95" s="1" t="s">
        <v>17</v>
      </c>
      <c r="K95" s="1">
        <v>1</v>
      </c>
      <c r="L95" s="1">
        <f t="shared" si="4"/>
        <v>0</v>
      </c>
    </row>
    <row r="96" spans="7:12">
      <c r="G96" s="1" t="str">
        <f t="shared" si="3"/>
        <v>SNKCO2N_H2Sector</v>
      </c>
      <c r="H96" s="10"/>
      <c r="I96" s="1">
        <v>2043</v>
      </c>
      <c r="J96" s="1" t="s">
        <v>17</v>
      </c>
      <c r="K96" s="1">
        <v>1</v>
      </c>
      <c r="L96" s="1">
        <f t="shared" si="4"/>
        <v>0</v>
      </c>
    </row>
    <row r="97" spans="7:12">
      <c r="G97" s="1" t="str">
        <f t="shared" si="3"/>
        <v>SNKCO2N_H2Sector</v>
      </c>
      <c r="H97" s="10"/>
      <c r="I97" s="1">
        <v>2044</v>
      </c>
      <c r="J97" s="1" t="s">
        <v>17</v>
      </c>
      <c r="K97" s="1">
        <v>1</v>
      </c>
      <c r="L97" s="1">
        <f t="shared" si="4"/>
        <v>0</v>
      </c>
    </row>
    <row r="98" spans="7:12">
      <c r="G98" s="1" t="str">
        <f t="shared" si="3"/>
        <v>SNKCO2N_H2Sector</v>
      </c>
      <c r="H98" s="10"/>
      <c r="I98" s="1">
        <v>2045</v>
      </c>
      <c r="J98" s="1" t="s">
        <v>17</v>
      </c>
      <c r="K98" s="1">
        <v>1</v>
      </c>
      <c r="L98" s="1">
        <f t="shared" si="4"/>
        <v>0</v>
      </c>
    </row>
    <row r="99" spans="7:12">
      <c r="G99" s="1" t="str">
        <f t="shared" si="3"/>
        <v>SNKCO2N_H2Sector</v>
      </c>
      <c r="H99" s="10"/>
      <c r="I99" s="1">
        <v>2046</v>
      </c>
      <c r="J99" s="1" t="s">
        <v>17</v>
      </c>
      <c r="K99" s="1">
        <v>1</v>
      </c>
      <c r="L99" s="1">
        <f t="shared" si="4"/>
        <v>0</v>
      </c>
    </row>
    <row r="100" spans="7:12">
      <c r="G100" s="1" t="str">
        <f t="shared" si="3"/>
        <v>SNKCO2N_H2Sector</v>
      </c>
      <c r="H100" s="10"/>
      <c r="I100" s="1">
        <v>2047</v>
      </c>
      <c r="J100" s="1" t="s">
        <v>17</v>
      </c>
      <c r="K100" s="1">
        <v>1</v>
      </c>
      <c r="L100" s="1">
        <f t="shared" si="4"/>
        <v>0</v>
      </c>
    </row>
    <row r="101" spans="7:12">
      <c r="G101" s="1" t="str">
        <f t="shared" si="3"/>
        <v>SNKCO2N_H2Sector</v>
      </c>
      <c r="H101" s="10"/>
      <c r="I101" s="1">
        <v>2048</v>
      </c>
      <c r="J101" s="1" t="s">
        <v>17</v>
      </c>
      <c r="K101" s="1">
        <v>1</v>
      </c>
      <c r="L101" s="1">
        <f t="shared" si="4"/>
        <v>0</v>
      </c>
    </row>
    <row r="102" spans="7:12">
      <c r="G102" s="1" t="str">
        <f t="shared" si="3"/>
        <v>SNKCO2N_H2Sector</v>
      </c>
      <c r="H102" s="10"/>
      <c r="I102" s="1">
        <v>2049</v>
      </c>
      <c r="J102" s="1" t="s">
        <v>17</v>
      </c>
      <c r="K102" s="1">
        <v>1</v>
      </c>
      <c r="L102" s="1">
        <f t="shared" si="4"/>
        <v>0</v>
      </c>
    </row>
    <row r="103" spans="7:12">
      <c r="G103" s="1" t="str">
        <f t="shared" si="3"/>
        <v>SNKCO2N_H2Sector</v>
      </c>
      <c r="H103" s="10"/>
      <c r="I103" s="1">
        <v>2050</v>
      </c>
      <c r="J103" s="1" t="s">
        <v>17</v>
      </c>
      <c r="K103" s="1">
        <v>1</v>
      </c>
      <c r="L103" s="1">
        <f t="shared" si="4"/>
        <v>0</v>
      </c>
    </row>
    <row r="104" spans="7:12">
      <c r="G104" s="9" t="s">
        <v>60</v>
      </c>
      <c r="H104" s="10"/>
      <c r="I104" s="1">
        <v>2020</v>
      </c>
      <c r="J104" s="1" t="s">
        <v>17</v>
      </c>
      <c r="K104" s="1">
        <v>1</v>
      </c>
      <c r="L104" s="1">
        <f t="shared" si="4"/>
        <v>0</v>
      </c>
    </row>
    <row r="105" spans="7:12">
      <c r="G105" s="1" t="str">
        <f t="shared" ref="G105:G134" si="5">G104</f>
        <v>SNKCO2N_ElcSector</v>
      </c>
      <c r="H105" s="10"/>
      <c r="I105" s="1">
        <v>2021</v>
      </c>
      <c r="J105" s="1" t="s">
        <v>17</v>
      </c>
      <c r="K105" s="1">
        <v>1</v>
      </c>
      <c r="L105" s="1">
        <f t="shared" si="4"/>
        <v>0</v>
      </c>
    </row>
    <row r="106" spans="7:12">
      <c r="G106" s="1" t="str">
        <f t="shared" si="5"/>
        <v>SNKCO2N_ElcSector</v>
      </c>
      <c r="H106" s="10"/>
      <c r="I106" s="1">
        <v>2022</v>
      </c>
      <c r="J106" s="1" t="s">
        <v>17</v>
      </c>
      <c r="K106" s="1">
        <v>1</v>
      </c>
      <c r="L106" s="1">
        <f t="shared" si="4"/>
        <v>0</v>
      </c>
    </row>
    <row r="107" spans="7:12">
      <c r="G107" s="1" t="str">
        <f t="shared" si="5"/>
        <v>SNKCO2N_ElcSector</v>
      </c>
      <c r="H107" s="10"/>
      <c r="I107" s="1">
        <v>2023</v>
      </c>
      <c r="J107" s="1" t="s">
        <v>17</v>
      </c>
      <c r="K107" s="1">
        <v>1</v>
      </c>
      <c r="L107" s="1">
        <f t="shared" si="4"/>
        <v>0</v>
      </c>
    </row>
    <row r="108" spans="7:12">
      <c r="G108" s="1" t="str">
        <f t="shared" si="5"/>
        <v>SNKCO2N_ElcSector</v>
      </c>
      <c r="H108" s="10"/>
      <c r="I108" s="1">
        <v>2024</v>
      </c>
      <c r="J108" s="1" t="s">
        <v>17</v>
      </c>
      <c r="K108" s="1">
        <v>1</v>
      </c>
      <c r="L108" s="1">
        <f t="shared" si="4"/>
        <v>0</v>
      </c>
    </row>
    <row r="109" spans="7:12">
      <c r="G109" s="1" t="str">
        <f t="shared" si="5"/>
        <v>SNKCO2N_ElcSector</v>
      </c>
      <c r="H109" s="10"/>
      <c r="I109" s="1">
        <v>2025</v>
      </c>
      <c r="J109" s="1" t="s">
        <v>17</v>
      </c>
      <c r="K109" s="1">
        <v>1</v>
      </c>
      <c r="L109" s="1">
        <f t="shared" si="4"/>
        <v>0</v>
      </c>
    </row>
    <row r="110" spans="7:12">
      <c r="G110" s="1" t="str">
        <f t="shared" si="5"/>
        <v>SNKCO2N_ElcSector</v>
      </c>
      <c r="H110" s="10"/>
      <c r="I110" s="1">
        <v>2026</v>
      </c>
      <c r="J110" s="1" t="s">
        <v>17</v>
      </c>
      <c r="K110" s="1">
        <v>1</v>
      </c>
      <c r="L110" s="1">
        <f t="shared" si="4"/>
        <v>0</v>
      </c>
    </row>
    <row r="111" spans="7:12">
      <c r="G111" s="1" t="str">
        <f t="shared" si="5"/>
        <v>SNKCO2N_ElcSector</v>
      </c>
      <c r="H111" s="10"/>
      <c r="I111" s="1">
        <v>2027</v>
      </c>
      <c r="J111" s="1" t="s">
        <v>17</v>
      </c>
      <c r="K111" s="1">
        <v>1</v>
      </c>
      <c r="L111" s="1">
        <f t="shared" si="4"/>
        <v>0</v>
      </c>
    </row>
    <row r="112" spans="7:12">
      <c r="G112" s="1" t="str">
        <f t="shared" si="5"/>
        <v>SNKCO2N_ElcSector</v>
      </c>
      <c r="H112" s="10"/>
      <c r="I112" s="1">
        <v>2028</v>
      </c>
      <c r="J112" s="1" t="s">
        <v>17</v>
      </c>
      <c r="K112" s="1">
        <v>1</v>
      </c>
      <c r="L112" s="1">
        <f t="shared" si="4"/>
        <v>0</v>
      </c>
    </row>
    <row r="113" spans="7:12">
      <c r="G113" s="1" t="str">
        <f t="shared" si="5"/>
        <v>SNKCO2N_ElcSector</v>
      </c>
      <c r="H113" s="10"/>
      <c r="I113" s="1">
        <v>2029</v>
      </c>
      <c r="J113" s="1" t="s">
        <v>17</v>
      </c>
      <c r="K113" s="1">
        <v>1</v>
      </c>
      <c r="L113" s="1">
        <f t="shared" si="4"/>
        <v>0</v>
      </c>
    </row>
    <row r="114" spans="7:12">
      <c r="G114" s="1" t="str">
        <f t="shared" si="5"/>
        <v>SNKCO2N_ElcSector</v>
      </c>
      <c r="H114" s="10"/>
      <c r="I114" s="1">
        <v>2030</v>
      </c>
      <c r="J114" s="1" t="s">
        <v>17</v>
      </c>
      <c r="K114" s="1">
        <v>1</v>
      </c>
      <c r="L114" s="1">
        <f t="shared" si="4"/>
        <v>0</v>
      </c>
    </row>
    <row r="115" spans="7:12">
      <c r="G115" s="1" t="str">
        <f t="shared" si="5"/>
        <v>SNKCO2N_ElcSector</v>
      </c>
      <c r="H115" s="10"/>
      <c r="I115" s="1">
        <v>2031</v>
      </c>
      <c r="J115" s="1" t="s">
        <v>17</v>
      </c>
      <c r="K115" s="1">
        <v>1</v>
      </c>
      <c r="L115" s="1">
        <f t="shared" si="4"/>
        <v>0</v>
      </c>
    </row>
    <row r="116" spans="7:12">
      <c r="G116" s="1" t="str">
        <f t="shared" si="5"/>
        <v>SNKCO2N_ElcSector</v>
      </c>
      <c r="H116" s="10"/>
      <c r="I116" s="1">
        <v>2032</v>
      </c>
      <c r="J116" s="1" t="s">
        <v>17</v>
      </c>
      <c r="K116" s="1">
        <v>1</v>
      </c>
      <c r="L116" s="1">
        <f t="shared" si="4"/>
        <v>0</v>
      </c>
    </row>
    <row r="117" spans="7:12">
      <c r="G117" s="1" t="str">
        <f t="shared" si="5"/>
        <v>SNKCO2N_ElcSector</v>
      </c>
      <c r="H117" s="10"/>
      <c r="I117" s="1">
        <v>2033</v>
      </c>
      <c r="J117" s="1" t="s">
        <v>17</v>
      </c>
      <c r="K117" s="1">
        <v>1</v>
      </c>
      <c r="L117" s="1">
        <f t="shared" si="4"/>
        <v>0</v>
      </c>
    </row>
    <row r="118" spans="7:12">
      <c r="G118" s="1" t="str">
        <f t="shared" si="5"/>
        <v>SNKCO2N_ElcSector</v>
      </c>
      <c r="H118" s="10"/>
      <c r="I118" s="1">
        <v>2034</v>
      </c>
      <c r="J118" s="1" t="s">
        <v>17</v>
      </c>
      <c r="K118" s="1">
        <v>1</v>
      </c>
      <c r="L118" s="1">
        <f t="shared" si="4"/>
        <v>0</v>
      </c>
    </row>
    <row r="119" spans="7:12">
      <c r="G119" s="1" t="str">
        <f t="shared" si="5"/>
        <v>SNKCO2N_ElcSector</v>
      </c>
      <c r="H119" s="10"/>
      <c r="I119" s="1">
        <v>2035</v>
      </c>
      <c r="J119" s="1" t="s">
        <v>17</v>
      </c>
      <c r="K119" s="1">
        <v>1</v>
      </c>
      <c r="L119" s="1">
        <f t="shared" si="4"/>
        <v>0</v>
      </c>
    </row>
    <row r="120" spans="7:12">
      <c r="G120" s="1" t="str">
        <f t="shared" si="5"/>
        <v>SNKCO2N_ElcSector</v>
      </c>
      <c r="H120" s="10"/>
      <c r="I120" s="1">
        <v>2036</v>
      </c>
      <c r="J120" s="1" t="s">
        <v>17</v>
      </c>
      <c r="K120" s="1">
        <v>1</v>
      </c>
      <c r="L120" s="1">
        <f t="shared" si="4"/>
        <v>0</v>
      </c>
    </row>
    <row r="121" spans="7:12">
      <c r="G121" s="1" t="str">
        <f t="shared" si="5"/>
        <v>SNKCO2N_ElcSector</v>
      </c>
      <c r="H121" s="10"/>
      <c r="I121" s="1">
        <v>2037</v>
      </c>
      <c r="J121" s="1" t="s">
        <v>17</v>
      </c>
      <c r="K121" s="1">
        <v>1</v>
      </c>
      <c r="L121" s="1">
        <f t="shared" si="4"/>
        <v>0</v>
      </c>
    </row>
    <row r="122" spans="7:12">
      <c r="G122" s="1" t="str">
        <f t="shared" si="5"/>
        <v>SNKCO2N_ElcSector</v>
      </c>
      <c r="H122" s="10"/>
      <c r="I122" s="1">
        <v>2038</v>
      </c>
      <c r="J122" s="1" t="s">
        <v>17</v>
      </c>
      <c r="K122" s="1">
        <v>1</v>
      </c>
      <c r="L122" s="1">
        <f t="shared" si="4"/>
        <v>0</v>
      </c>
    </row>
    <row r="123" spans="7:12">
      <c r="G123" s="1" t="str">
        <f t="shared" si="5"/>
        <v>SNKCO2N_ElcSector</v>
      </c>
      <c r="H123" s="10"/>
      <c r="I123" s="1">
        <v>2039</v>
      </c>
      <c r="J123" s="1" t="s">
        <v>17</v>
      </c>
      <c r="K123" s="1">
        <v>1</v>
      </c>
      <c r="L123" s="1">
        <f t="shared" si="4"/>
        <v>0</v>
      </c>
    </row>
    <row r="124" spans="7:12">
      <c r="G124" s="1" t="str">
        <f t="shared" si="5"/>
        <v>SNKCO2N_ElcSector</v>
      </c>
      <c r="H124" s="10"/>
      <c r="I124" s="1">
        <v>2040</v>
      </c>
      <c r="J124" s="1" t="s">
        <v>17</v>
      </c>
      <c r="K124" s="1">
        <v>1</v>
      </c>
      <c r="L124" s="1">
        <f t="shared" si="4"/>
        <v>0</v>
      </c>
    </row>
    <row r="125" spans="7:12">
      <c r="G125" s="1" t="str">
        <f t="shared" si="5"/>
        <v>SNKCO2N_ElcSector</v>
      </c>
      <c r="H125" s="10"/>
      <c r="I125" s="1">
        <v>2041</v>
      </c>
      <c r="J125" s="1" t="s">
        <v>17</v>
      </c>
      <c r="K125" s="1">
        <v>1</v>
      </c>
      <c r="L125" s="1">
        <f t="shared" si="4"/>
        <v>0</v>
      </c>
    </row>
    <row r="126" spans="7:12">
      <c r="G126" s="1" t="str">
        <f t="shared" si="5"/>
        <v>SNKCO2N_ElcSector</v>
      </c>
      <c r="H126" s="10"/>
      <c r="I126" s="1">
        <v>2042</v>
      </c>
      <c r="J126" s="1" t="s">
        <v>17</v>
      </c>
      <c r="K126" s="1">
        <v>1</v>
      </c>
      <c r="L126" s="1">
        <f t="shared" si="4"/>
        <v>0</v>
      </c>
    </row>
    <row r="127" spans="7:12">
      <c r="G127" s="1" t="str">
        <f t="shared" si="5"/>
        <v>SNKCO2N_ElcSector</v>
      </c>
      <c r="H127" s="10"/>
      <c r="I127" s="1">
        <v>2043</v>
      </c>
      <c r="J127" s="1" t="s">
        <v>17</v>
      </c>
      <c r="K127" s="1">
        <v>1</v>
      </c>
      <c r="L127" s="1">
        <f t="shared" si="4"/>
        <v>0</v>
      </c>
    </row>
    <row r="128" spans="7:12">
      <c r="G128" s="1" t="str">
        <f t="shared" si="5"/>
        <v>SNKCO2N_ElcSector</v>
      </c>
      <c r="H128" s="10"/>
      <c r="I128" s="1">
        <v>2044</v>
      </c>
      <c r="J128" s="1" t="s">
        <v>17</v>
      </c>
      <c r="K128" s="1">
        <v>1</v>
      </c>
      <c r="L128" s="1">
        <f t="shared" si="4"/>
        <v>0</v>
      </c>
    </row>
    <row r="129" spans="7:12">
      <c r="G129" s="1" t="str">
        <f t="shared" si="5"/>
        <v>SNKCO2N_ElcSector</v>
      </c>
      <c r="H129" s="10"/>
      <c r="I129" s="1">
        <v>2045</v>
      </c>
      <c r="J129" s="1" t="s">
        <v>17</v>
      </c>
      <c r="K129" s="1">
        <v>1</v>
      </c>
      <c r="L129" s="1">
        <f t="shared" si="4"/>
        <v>0</v>
      </c>
    </row>
    <row r="130" spans="7:12">
      <c r="G130" s="1" t="str">
        <f t="shared" si="5"/>
        <v>SNKCO2N_ElcSector</v>
      </c>
      <c r="H130" s="10"/>
      <c r="I130" s="1">
        <v>2046</v>
      </c>
      <c r="J130" s="1" t="s">
        <v>17</v>
      </c>
      <c r="K130" s="1">
        <v>1</v>
      </c>
      <c r="L130" s="1">
        <f t="shared" si="4"/>
        <v>0</v>
      </c>
    </row>
    <row r="131" spans="7:12">
      <c r="G131" s="1" t="str">
        <f t="shared" si="5"/>
        <v>SNKCO2N_ElcSector</v>
      </c>
      <c r="H131" s="10"/>
      <c r="I131" s="1">
        <v>2047</v>
      </c>
      <c r="J131" s="1" t="s">
        <v>17</v>
      </c>
      <c r="K131" s="1">
        <v>1</v>
      </c>
      <c r="L131" s="1">
        <f t="shared" si="4"/>
        <v>0</v>
      </c>
    </row>
    <row r="132" spans="7:12">
      <c r="G132" s="1" t="str">
        <f t="shared" si="5"/>
        <v>SNKCO2N_ElcSector</v>
      </c>
      <c r="H132" s="10"/>
      <c r="I132" s="1">
        <v>2048</v>
      </c>
      <c r="J132" s="1" t="s">
        <v>17</v>
      </c>
      <c r="K132" s="1">
        <v>1</v>
      </c>
      <c r="L132" s="1">
        <f t="shared" si="4"/>
        <v>0</v>
      </c>
    </row>
    <row r="133" spans="7:12">
      <c r="G133" s="1" t="str">
        <f t="shared" si="5"/>
        <v>SNKCO2N_ElcSector</v>
      </c>
      <c r="H133" s="10"/>
      <c r="I133" s="1">
        <v>2049</v>
      </c>
      <c r="J133" s="1" t="s">
        <v>17</v>
      </c>
      <c r="K133" s="1">
        <v>1</v>
      </c>
      <c r="L133" s="1">
        <f t="shared" si="4"/>
        <v>0</v>
      </c>
    </row>
    <row r="134" spans="7:12">
      <c r="G134" s="1" t="str">
        <f t="shared" si="5"/>
        <v>SNKCO2N_ElcSector</v>
      </c>
      <c r="H134" s="10"/>
      <c r="I134" s="1">
        <v>2050</v>
      </c>
      <c r="J134" s="1" t="s">
        <v>17</v>
      </c>
      <c r="K134" s="1">
        <v>1</v>
      </c>
      <c r="L134" s="1">
        <f t="shared" si="4"/>
        <v>0</v>
      </c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Q45"/>
  <sheetViews>
    <sheetView zoomScale="56" zoomScaleNormal="56" workbookViewId="0">
      <selection activeCell="O26" sqref="O26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1</v>
      </c>
    </row>
    <row r="5" spans="2:2">
      <c r="B5" s="1" t="s">
        <v>2</v>
      </c>
    </row>
    <row r="9" spans="10:10">
      <c r="J9" s="1" t="s">
        <v>3</v>
      </c>
    </row>
    <row r="10" spans="2:12">
      <c r="B10" s="1" t="s">
        <v>4</v>
      </c>
      <c r="C10" s="1" t="s">
        <v>5</v>
      </c>
      <c r="D10" s="1" t="s">
        <v>6</v>
      </c>
      <c r="E10" s="1" t="s">
        <v>7</v>
      </c>
      <c r="F10" s="1" t="s">
        <v>8</v>
      </c>
      <c r="G10" s="1" t="s">
        <v>9</v>
      </c>
      <c r="H10" s="1" t="s">
        <v>10</v>
      </c>
      <c r="I10" s="1" t="s">
        <v>11</v>
      </c>
      <c r="J10" s="1" t="s">
        <v>12</v>
      </c>
      <c r="K10" s="1" t="s">
        <v>61</v>
      </c>
      <c r="L10" s="1" t="s">
        <v>14</v>
      </c>
    </row>
    <row r="11" spans="2:17">
      <c r="B11" s="1" t="s">
        <v>62</v>
      </c>
      <c r="D11" s="3" t="s">
        <v>63</v>
      </c>
      <c r="G11"/>
      <c r="H11" s="1" t="s">
        <v>64</v>
      </c>
      <c r="I11" s="1">
        <v>2020</v>
      </c>
      <c r="J11" s="1" t="s">
        <v>17</v>
      </c>
      <c r="L11" s="1">
        <f>8823.795*0.000039356*366/3</f>
        <v>42.36685167444</v>
      </c>
      <c r="O11" s="3"/>
      <c r="P11" s="8" t="s">
        <v>65</v>
      </c>
      <c r="Q11" s="4" t="s">
        <v>66</v>
      </c>
    </row>
    <row r="12" spans="4:17">
      <c r="D12" s="3" t="s">
        <v>63</v>
      </c>
      <c r="G12"/>
      <c r="H12" s="1" t="s">
        <v>64</v>
      </c>
      <c r="I12" s="1">
        <v>2021</v>
      </c>
      <c r="J12" s="1" t="s">
        <v>17</v>
      </c>
      <c r="L12" s="1">
        <f>L11</f>
        <v>42.36685167444</v>
      </c>
      <c r="P12" s="6"/>
      <c r="Q12" s="6"/>
    </row>
    <row r="13" spans="4:17">
      <c r="D13" s="3" t="s">
        <v>63</v>
      </c>
      <c r="G13"/>
      <c r="H13" s="1" t="s">
        <v>64</v>
      </c>
      <c r="I13" s="1">
        <v>2022</v>
      </c>
      <c r="J13" s="1" t="s">
        <v>17</v>
      </c>
      <c r="L13" s="1">
        <f t="shared" ref="L13:L41" si="0">L12</f>
        <v>42.36685167444</v>
      </c>
      <c r="P13" s="6"/>
      <c r="Q13" s="6"/>
    </row>
    <row r="14" spans="4:17">
      <c r="D14" s="3" t="s">
        <v>63</v>
      </c>
      <c r="G14"/>
      <c r="H14" s="1" t="s">
        <v>64</v>
      </c>
      <c r="I14" s="1">
        <v>2023</v>
      </c>
      <c r="J14" s="1" t="s">
        <v>17</v>
      </c>
      <c r="L14" s="1">
        <f t="shared" si="0"/>
        <v>42.36685167444</v>
      </c>
      <c r="P14" s="6"/>
      <c r="Q14" s="6"/>
    </row>
    <row r="15" spans="4:12">
      <c r="D15" s="3" t="s">
        <v>63</v>
      </c>
      <c r="G15"/>
      <c r="H15" s="1" t="s">
        <v>64</v>
      </c>
      <c r="I15" s="1">
        <v>2024</v>
      </c>
      <c r="J15" s="1" t="s">
        <v>17</v>
      </c>
      <c r="L15" s="1">
        <f t="shared" si="0"/>
        <v>42.36685167444</v>
      </c>
    </row>
    <row r="16" spans="4:12">
      <c r="D16" s="3" t="s">
        <v>63</v>
      </c>
      <c r="G16"/>
      <c r="H16" s="1" t="s">
        <v>64</v>
      </c>
      <c r="I16" s="1">
        <v>2025</v>
      </c>
      <c r="J16" s="1" t="s">
        <v>17</v>
      </c>
      <c r="L16" s="1">
        <f t="shared" si="0"/>
        <v>42.36685167444</v>
      </c>
    </row>
    <row r="17" spans="4:12">
      <c r="D17" s="3" t="s">
        <v>63</v>
      </c>
      <c r="G17"/>
      <c r="H17" s="1" t="s">
        <v>64</v>
      </c>
      <c r="I17" s="1">
        <v>2026</v>
      </c>
      <c r="J17" s="1" t="s">
        <v>17</v>
      </c>
      <c r="L17" s="1">
        <f t="shared" si="0"/>
        <v>42.36685167444</v>
      </c>
    </row>
    <row r="18" spans="4:12">
      <c r="D18" s="3" t="s">
        <v>63</v>
      </c>
      <c r="G18"/>
      <c r="H18" s="1" t="s">
        <v>64</v>
      </c>
      <c r="I18" s="1">
        <v>2027</v>
      </c>
      <c r="J18" s="1" t="s">
        <v>17</v>
      </c>
      <c r="L18" s="1">
        <f t="shared" si="0"/>
        <v>42.36685167444</v>
      </c>
    </row>
    <row r="19" spans="4:12">
      <c r="D19" s="3" t="s">
        <v>63</v>
      </c>
      <c r="G19"/>
      <c r="H19" s="1" t="s">
        <v>64</v>
      </c>
      <c r="I19" s="1">
        <v>2028</v>
      </c>
      <c r="J19" s="1" t="s">
        <v>17</v>
      </c>
      <c r="L19" s="1">
        <f t="shared" si="0"/>
        <v>42.36685167444</v>
      </c>
    </row>
    <row r="20" spans="4:12">
      <c r="D20" s="3" t="s">
        <v>63</v>
      </c>
      <c r="G20"/>
      <c r="H20" s="1" t="s">
        <v>64</v>
      </c>
      <c r="I20" s="1">
        <v>2029</v>
      </c>
      <c r="J20" s="1" t="s">
        <v>17</v>
      </c>
      <c r="L20" s="1">
        <f t="shared" si="0"/>
        <v>42.36685167444</v>
      </c>
    </row>
    <row r="21" spans="4:12">
      <c r="D21" s="3" t="s">
        <v>63</v>
      </c>
      <c r="G21"/>
      <c r="H21" s="1" t="s">
        <v>64</v>
      </c>
      <c r="I21" s="1">
        <v>2030</v>
      </c>
      <c r="J21" s="1" t="s">
        <v>17</v>
      </c>
      <c r="L21" s="1">
        <f t="shared" si="0"/>
        <v>42.36685167444</v>
      </c>
    </row>
    <row r="22" spans="4:12">
      <c r="D22" s="3" t="s">
        <v>63</v>
      </c>
      <c r="G22"/>
      <c r="H22" s="1" t="s">
        <v>64</v>
      </c>
      <c r="I22" s="1">
        <v>2031</v>
      </c>
      <c r="J22" s="1" t="s">
        <v>17</v>
      </c>
      <c r="L22" s="1">
        <f t="shared" si="0"/>
        <v>42.36685167444</v>
      </c>
    </row>
    <row r="23" spans="4:12">
      <c r="D23" s="3" t="s">
        <v>63</v>
      </c>
      <c r="G23"/>
      <c r="H23" s="1" t="s">
        <v>64</v>
      </c>
      <c r="I23" s="1">
        <v>2032</v>
      </c>
      <c r="J23" s="1" t="s">
        <v>17</v>
      </c>
      <c r="L23" s="1">
        <f t="shared" si="0"/>
        <v>42.36685167444</v>
      </c>
    </row>
    <row r="24" spans="4:12">
      <c r="D24" s="3" t="s">
        <v>63</v>
      </c>
      <c r="G24"/>
      <c r="H24" s="1" t="s">
        <v>64</v>
      </c>
      <c r="I24" s="1">
        <v>2033</v>
      </c>
      <c r="J24" s="1" t="s">
        <v>17</v>
      </c>
      <c r="L24" s="1">
        <f t="shared" si="0"/>
        <v>42.36685167444</v>
      </c>
    </row>
    <row r="25" spans="4:12">
      <c r="D25" s="3" t="s">
        <v>63</v>
      </c>
      <c r="G25"/>
      <c r="H25" s="1" t="s">
        <v>64</v>
      </c>
      <c r="I25" s="1">
        <v>2034</v>
      </c>
      <c r="J25" s="1" t="s">
        <v>17</v>
      </c>
      <c r="L25" s="1">
        <f t="shared" si="0"/>
        <v>42.36685167444</v>
      </c>
    </row>
    <row r="26" spans="4:12">
      <c r="D26" s="3" t="s">
        <v>63</v>
      </c>
      <c r="G26"/>
      <c r="H26" s="1" t="s">
        <v>64</v>
      </c>
      <c r="I26" s="1">
        <v>2035</v>
      </c>
      <c r="J26" s="1" t="s">
        <v>17</v>
      </c>
      <c r="L26" s="1">
        <f t="shared" si="0"/>
        <v>42.36685167444</v>
      </c>
    </row>
    <row r="27" spans="4:12">
      <c r="D27" s="3" t="s">
        <v>63</v>
      </c>
      <c r="G27"/>
      <c r="H27" s="1" t="s">
        <v>64</v>
      </c>
      <c r="I27" s="1">
        <v>2036</v>
      </c>
      <c r="J27" s="1" t="s">
        <v>17</v>
      </c>
      <c r="L27" s="1">
        <f t="shared" si="0"/>
        <v>42.36685167444</v>
      </c>
    </row>
    <row r="28" spans="4:12">
      <c r="D28" s="3" t="s">
        <v>63</v>
      </c>
      <c r="G28"/>
      <c r="H28" s="1" t="s">
        <v>64</v>
      </c>
      <c r="I28" s="1">
        <v>2037</v>
      </c>
      <c r="J28" s="1" t="s">
        <v>17</v>
      </c>
      <c r="L28" s="1">
        <f t="shared" si="0"/>
        <v>42.36685167444</v>
      </c>
    </row>
    <row r="29" spans="4:12">
      <c r="D29" s="3" t="s">
        <v>63</v>
      </c>
      <c r="G29"/>
      <c r="H29" s="1" t="s">
        <v>64</v>
      </c>
      <c r="I29" s="1">
        <v>2038</v>
      </c>
      <c r="J29" s="1" t="s">
        <v>17</v>
      </c>
      <c r="L29" s="1">
        <f t="shared" si="0"/>
        <v>42.36685167444</v>
      </c>
    </row>
    <row r="30" spans="4:12">
      <c r="D30" s="3" t="s">
        <v>63</v>
      </c>
      <c r="G30"/>
      <c r="H30" s="1" t="s">
        <v>64</v>
      </c>
      <c r="I30" s="1">
        <v>2039</v>
      </c>
      <c r="J30" s="1" t="s">
        <v>17</v>
      </c>
      <c r="L30" s="1">
        <f t="shared" si="0"/>
        <v>42.36685167444</v>
      </c>
    </row>
    <row r="31" spans="4:12">
      <c r="D31" s="3" t="s">
        <v>63</v>
      </c>
      <c r="G31"/>
      <c r="H31" s="1" t="s">
        <v>64</v>
      </c>
      <c r="I31" s="1">
        <v>2040</v>
      </c>
      <c r="J31" s="1" t="s">
        <v>17</v>
      </c>
      <c r="L31" s="1">
        <f t="shared" si="0"/>
        <v>42.36685167444</v>
      </c>
    </row>
    <row r="32" spans="4:12">
      <c r="D32" s="3" t="s">
        <v>63</v>
      </c>
      <c r="G32"/>
      <c r="H32" s="1" t="s">
        <v>64</v>
      </c>
      <c r="I32" s="1">
        <v>2041</v>
      </c>
      <c r="J32" s="1" t="s">
        <v>17</v>
      </c>
      <c r="L32" s="1">
        <f t="shared" si="0"/>
        <v>42.36685167444</v>
      </c>
    </row>
    <row r="33" spans="4:12">
      <c r="D33" s="3" t="s">
        <v>63</v>
      </c>
      <c r="G33"/>
      <c r="H33" s="1" t="s">
        <v>64</v>
      </c>
      <c r="I33" s="1">
        <v>2042</v>
      </c>
      <c r="J33" s="1" t="s">
        <v>17</v>
      </c>
      <c r="L33" s="1">
        <f t="shared" si="0"/>
        <v>42.36685167444</v>
      </c>
    </row>
    <row r="34" spans="4:12">
      <c r="D34" s="3" t="s">
        <v>63</v>
      </c>
      <c r="G34"/>
      <c r="H34" s="1" t="s">
        <v>64</v>
      </c>
      <c r="I34" s="1">
        <v>2043</v>
      </c>
      <c r="J34" s="1" t="s">
        <v>17</v>
      </c>
      <c r="L34" s="1">
        <f t="shared" si="0"/>
        <v>42.36685167444</v>
      </c>
    </row>
    <row r="35" spans="4:12">
      <c r="D35" s="3" t="s">
        <v>63</v>
      </c>
      <c r="G35"/>
      <c r="H35" s="1" t="s">
        <v>64</v>
      </c>
      <c r="I35" s="1">
        <v>2044</v>
      </c>
      <c r="J35" s="1" t="s">
        <v>17</v>
      </c>
      <c r="L35" s="1">
        <f t="shared" si="0"/>
        <v>42.36685167444</v>
      </c>
    </row>
    <row r="36" spans="4:12">
      <c r="D36" s="3" t="s">
        <v>63</v>
      </c>
      <c r="G36"/>
      <c r="H36" s="1" t="s">
        <v>64</v>
      </c>
      <c r="I36" s="1">
        <v>2045</v>
      </c>
      <c r="J36" s="1" t="s">
        <v>17</v>
      </c>
      <c r="L36" s="1">
        <f t="shared" si="0"/>
        <v>42.36685167444</v>
      </c>
    </row>
    <row r="37" spans="4:12">
      <c r="D37" s="3" t="s">
        <v>63</v>
      </c>
      <c r="G37"/>
      <c r="H37" s="1" t="s">
        <v>64</v>
      </c>
      <c r="I37" s="1">
        <v>2046</v>
      </c>
      <c r="J37" s="1" t="s">
        <v>17</v>
      </c>
      <c r="L37" s="1">
        <f t="shared" si="0"/>
        <v>42.36685167444</v>
      </c>
    </row>
    <row r="38" spans="4:12">
      <c r="D38" s="3" t="s">
        <v>63</v>
      </c>
      <c r="G38"/>
      <c r="H38" s="1" t="s">
        <v>64</v>
      </c>
      <c r="I38" s="1">
        <v>2047</v>
      </c>
      <c r="J38" s="1" t="s">
        <v>17</v>
      </c>
      <c r="L38" s="1">
        <f t="shared" si="0"/>
        <v>42.36685167444</v>
      </c>
    </row>
    <row r="39" spans="4:12">
      <c r="D39" s="3" t="s">
        <v>63</v>
      </c>
      <c r="G39"/>
      <c r="H39" s="1" t="s">
        <v>64</v>
      </c>
      <c r="I39" s="1">
        <v>2048</v>
      </c>
      <c r="J39" s="1" t="s">
        <v>17</v>
      </c>
      <c r="L39" s="1">
        <f t="shared" si="0"/>
        <v>42.36685167444</v>
      </c>
    </row>
    <row r="40" spans="4:12">
      <c r="D40" s="3" t="s">
        <v>63</v>
      </c>
      <c r="G40"/>
      <c r="H40" s="1" t="s">
        <v>64</v>
      </c>
      <c r="I40" s="1">
        <v>2049</v>
      </c>
      <c r="J40" s="1" t="s">
        <v>17</v>
      </c>
      <c r="L40" s="1">
        <f t="shared" si="0"/>
        <v>42.36685167444</v>
      </c>
    </row>
    <row r="41" spans="4:12">
      <c r="D41" s="3" t="s">
        <v>63</v>
      </c>
      <c r="G41"/>
      <c r="H41" s="1" t="s">
        <v>64</v>
      </c>
      <c r="I41" s="1">
        <v>2050</v>
      </c>
      <c r="J41" s="1" t="s">
        <v>17</v>
      </c>
      <c r="L41" s="1">
        <f t="shared" si="0"/>
        <v>42.36685167444</v>
      </c>
    </row>
    <row r="42" spans="12:12">
      <c r="L42"/>
    </row>
    <row r="43" spans="12:12">
      <c r="L43"/>
    </row>
    <row r="44" spans="12:12">
      <c r="L44"/>
    </row>
    <row r="45" spans="14:14">
      <c r="N45" s="7"/>
    </row>
  </sheetData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Q45"/>
  <sheetViews>
    <sheetView zoomScale="64" zoomScaleNormal="64" workbookViewId="0">
      <selection activeCell="N30" sqref="N30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  <col min="16" max="16" width="12.8181818181818"/>
  </cols>
  <sheetData>
    <row r="4" spans="2:2">
      <c r="B4" s="2" t="s">
        <v>1</v>
      </c>
    </row>
    <row r="5" spans="2:2">
      <c r="B5" s="1" t="s">
        <v>2</v>
      </c>
    </row>
    <row r="9" spans="10:10">
      <c r="J9" s="1" t="s">
        <v>3</v>
      </c>
    </row>
    <row r="10" spans="2:12">
      <c r="B10" s="1" t="s">
        <v>4</v>
      </c>
      <c r="C10" s="1" t="s">
        <v>5</v>
      </c>
      <c r="D10" s="1" t="s">
        <v>6</v>
      </c>
      <c r="E10" s="1" t="s">
        <v>7</v>
      </c>
      <c r="F10" s="1" t="s">
        <v>8</v>
      </c>
      <c r="G10" s="1" t="s">
        <v>9</v>
      </c>
      <c r="H10" s="1" t="s">
        <v>10</v>
      </c>
      <c r="I10" s="1" t="s">
        <v>11</v>
      </c>
      <c r="J10" s="1" t="s">
        <v>12</v>
      </c>
      <c r="K10" s="1" t="s">
        <v>61</v>
      </c>
      <c r="L10" s="1" t="s">
        <v>14</v>
      </c>
    </row>
    <row r="11" spans="2:17">
      <c r="B11" s="1" t="s">
        <v>62</v>
      </c>
      <c r="D11" s="3" t="s">
        <v>67</v>
      </c>
      <c r="G11"/>
      <c r="H11" s="1" t="s">
        <v>64</v>
      </c>
      <c r="I11" s="1">
        <v>2020</v>
      </c>
      <c r="J11" s="1" t="s">
        <v>17</v>
      </c>
      <c r="L11" s="4">
        <f>0.06*366*10^9*0.0373/10^6/3</f>
        <v>273.036</v>
      </c>
      <c r="O11" s="3"/>
      <c r="P11" s="5" t="s">
        <v>68</v>
      </c>
      <c r="Q11" s="4"/>
    </row>
    <row r="12" spans="4:17">
      <c r="D12" s="3" t="s">
        <v>67</v>
      </c>
      <c r="G12"/>
      <c r="H12" s="1" t="s">
        <v>64</v>
      </c>
      <c r="I12" s="1">
        <v>2021</v>
      </c>
      <c r="J12" s="1" t="s">
        <v>17</v>
      </c>
      <c r="L12" s="4">
        <f>L11</f>
        <v>273.036</v>
      </c>
      <c r="P12" s="6"/>
      <c r="Q12" s="6"/>
    </row>
    <row r="13" spans="4:17">
      <c r="D13" s="3" t="s">
        <v>67</v>
      </c>
      <c r="G13"/>
      <c r="H13" s="1" t="s">
        <v>64</v>
      </c>
      <c r="I13" s="1">
        <v>2022</v>
      </c>
      <c r="J13" s="1" t="s">
        <v>17</v>
      </c>
      <c r="L13" s="4">
        <f t="shared" ref="L13:L41" si="0">L12</f>
        <v>273.036</v>
      </c>
      <c r="P13" s="6"/>
      <c r="Q13" s="6"/>
    </row>
    <row r="14" spans="4:17">
      <c r="D14" s="3" t="s">
        <v>67</v>
      </c>
      <c r="G14"/>
      <c r="H14" s="1" t="s">
        <v>64</v>
      </c>
      <c r="I14" s="1">
        <v>2023</v>
      </c>
      <c r="J14" s="1" t="s">
        <v>17</v>
      </c>
      <c r="L14" s="4">
        <f t="shared" si="0"/>
        <v>273.036</v>
      </c>
      <c r="P14" s="6"/>
      <c r="Q14" s="6"/>
    </row>
    <row r="15" spans="4:12">
      <c r="D15" s="3" t="s">
        <v>67</v>
      </c>
      <c r="G15"/>
      <c r="H15" s="1" t="s">
        <v>64</v>
      </c>
      <c r="I15" s="1">
        <v>2024</v>
      </c>
      <c r="J15" s="1" t="s">
        <v>17</v>
      </c>
      <c r="L15" s="4">
        <f t="shared" si="0"/>
        <v>273.036</v>
      </c>
    </row>
    <row r="16" spans="4:12">
      <c r="D16" s="3" t="s">
        <v>67</v>
      </c>
      <c r="G16"/>
      <c r="H16" s="1" t="s">
        <v>64</v>
      </c>
      <c r="I16" s="1">
        <v>2025</v>
      </c>
      <c r="J16" s="1" t="s">
        <v>17</v>
      </c>
      <c r="L16" s="4">
        <f t="shared" si="0"/>
        <v>273.036</v>
      </c>
    </row>
    <row r="17" spans="4:12">
      <c r="D17" s="3" t="s">
        <v>67</v>
      </c>
      <c r="G17"/>
      <c r="H17" s="1" t="s">
        <v>64</v>
      </c>
      <c r="I17" s="1">
        <v>2026</v>
      </c>
      <c r="J17" s="1" t="s">
        <v>17</v>
      </c>
      <c r="L17" s="4">
        <f t="shared" si="0"/>
        <v>273.036</v>
      </c>
    </row>
    <row r="18" spans="4:12">
      <c r="D18" s="3" t="s">
        <v>67</v>
      </c>
      <c r="G18"/>
      <c r="H18" s="1" t="s">
        <v>64</v>
      </c>
      <c r="I18" s="1">
        <v>2027</v>
      </c>
      <c r="J18" s="1" t="s">
        <v>17</v>
      </c>
      <c r="L18" s="4">
        <f t="shared" si="0"/>
        <v>273.036</v>
      </c>
    </row>
    <row r="19" spans="4:12">
      <c r="D19" s="3" t="s">
        <v>67</v>
      </c>
      <c r="G19"/>
      <c r="H19" s="1" t="s">
        <v>64</v>
      </c>
      <c r="I19" s="1">
        <v>2028</v>
      </c>
      <c r="J19" s="1" t="s">
        <v>17</v>
      </c>
      <c r="L19" s="4">
        <f t="shared" si="0"/>
        <v>273.036</v>
      </c>
    </row>
    <row r="20" spans="4:12">
      <c r="D20" s="3" t="s">
        <v>67</v>
      </c>
      <c r="G20"/>
      <c r="H20" s="1" t="s">
        <v>64</v>
      </c>
      <c r="I20" s="1">
        <v>2029</v>
      </c>
      <c r="J20" s="1" t="s">
        <v>17</v>
      </c>
      <c r="L20" s="4">
        <f t="shared" si="0"/>
        <v>273.036</v>
      </c>
    </row>
    <row r="21" spans="4:12">
      <c r="D21" s="3" t="s">
        <v>67</v>
      </c>
      <c r="G21"/>
      <c r="H21" s="1" t="s">
        <v>64</v>
      </c>
      <c r="I21" s="1">
        <v>2030</v>
      </c>
      <c r="J21" s="1" t="s">
        <v>17</v>
      </c>
      <c r="L21" s="4">
        <f t="shared" si="0"/>
        <v>273.036</v>
      </c>
    </row>
    <row r="22" spans="4:12">
      <c r="D22" s="3" t="s">
        <v>67</v>
      </c>
      <c r="G22"/>
      <c r="H22" s="1" t="s">
        <v>64</v>
      </c>
      <c r="I22" s="1">
        <v>2031</v>
      </c>
      <c r="J22" s="1" t="s">
        <v>17</v>
      </c>
      <c r="L22" s="4">
        <f t="shared" si="0"/>
        <v>273.036</v>
      </c>
    </row>
    <row r="23" spans="4:12">
      <c r="D23" s="3" t="s">
        <v>67</v>
      </c>
      <c r="G23"/>
      <c r="H23" s="1" t="s">
        <v>64</v>
      </c>
      <c r="I23" s="1">
        <v>2032</v>
      </c>
      <c r="J23" s="1" t="s">
        <v>17</v>
      </c>
      <c r="L23" s="4">
        <f t="shared" si="0"/>
        <v>273.036</v>
      </c>
    </row>
    <row r="24" spans="4:12">
      <c r="D24" s="3" t="s">
        <v>67</v>
      </c>
      <c r="G24"/>
      <c r="H24" s="1" t="s">
        <v>64</v>
      </c>
      <c r="I24" s="1">
        <v>2033</v>
      </c>
      <c r="J24" s="1" t="s">
        <v>17</v>
      </c>
      <c r="L24" s="4">
        <f t="shared" si="0"/>
        <v>273.036</v>
      </c>
    </row>
    <row r="25" spans="4:12">
      <c r="D25" s="3" t="s">
        <v>67</v>
      </c>
      <c r="G25"/>
      <c r="H25" s="1" t="s">
        <v>64</v>
      </c>
      <c r="I25" s="1">
        <v>2034</v>
      </c>
      <c r="J25" s="1" t="s">
        <v>17</v>
      </c>
      <c r="L25" s="4">
        <f t="shared" si="0"/>
        <v>273.036</v>
      </c>
    </row>
    <row r="26" spans="4:12">
      <c r="D26" s="3" t="s">
        <v>67</v>
      </c>
      <c r="G26"/>
      <c r="H26" s="1" t="s">
        <v>64</v>
      </c>
      <c r="I26" s="1">
        <v>2035</v>
      </c>
      <c r="J26" s="1" t="s">
        <v>17</v>
      </c>
      <c r="L26" s="4">
        <f t="shared" si="0"/>
        <v>273.036</v>
      </c>
    </row>
    <row r="27" spans="4:12">
      <c r="D27" s="3" t="s">
        <v>67</v>
      </c>
      <c r="G27"/>
      <c r="H27" s="1" t="s">
        <v>64</v>
      </c>
      <c r="I27" s="1">
        <v>2036</v>
      </c>
      <c r="J27" s="1" t="s">
        <v>17</v>
      </c>
      <c r="L27" s="4">
        <f t="shared" si="0"/>
        <v>273.036</v>
      </c>
    </row>
    <row r="28" spans="4:12">
      <c r="D28" s="3" t="s">
        <v>67</v>
      </c>
      <c r="G28"/>
      <c r="H28" s="1" t="s">
        <v>64</v>
      </c>
      <c r="I28" s="1">
        <v>2037</v>
      </c>
      <c r="J28" s="1" t="s">
        <v>17</v>
      </c>
      <c r="L28" s="4">
        <f t="shared" si="0"/>
        <v>273.036</v>
      </c>
    </row>
    <row r="29" spans="4:12">
      <c r="D29" s="3" t="s">
        <v>67</v>
      </c>
      <c r="G29"/>
      <c r="H29" s="1" t="s">
        <v>64</v>
      </c>
      <c r="I29" s="1">
        <v>2038</v>
      </c>
      <c r="J29" s="1" t="s">
        <v>17</v>
      </c>
      <c r="L29" s="4">
        <f t="shared" si="0"/>
        <v>273.036</v>
      </c>
    </row>
    <row r="30" spans="4:12">
      <c r="D30" s="3" t="s">
        <v>67</v>
      </c>
      <c r="G30"/>
      <c r="H30" s="1" t="s">
        <v>64</v>
      </c>
      <c r="I30" s="1">
        <v>2039</v>
      </c>
      <c r="J30" s="1" t="s">
        <v>17</v>
      </c>
      <c r="L30" s="4">
        <f t="shared" si="0"/>
        <v>273.036</v>
      </c>
    </row>
    <row r="31" spans="4:12">
      <c r="D31" s="3" t="s">
        <v>67</v>
      </c>
      <c r="G31"/>
      <c r="H31" s="1" t="s">
        <v>64</v>
      </c>
      <c r="I31" s="1">
        <v>2040</v>
      </c>
      <c r="J31" s="1" t="s">
        <v>17</v>
      </c>
      <c r="L31" s="4">
        <f t="shared" si="0"/>
        <v>273.036</v>
      </c>
    </row>
    <row r="32" spans="4:12">
      <c r="D32" s="3" t="s">
        <v>67</v>
      </c>
      <c r="G32"/>
      <c r="H32" s="1" t="s">
        <v>64</v>
      </c>
      <c r="I32" s="1">
        <v>2041</v>
      </c>
      <c r="J32" s="1" t="s">
        <v>17</v>
      </c>
      <c r="L32" s="4">
        <f t="shared" si="0"/>
        <v>273.036</v>
      </c>
    </row>
    <row r="33" spans="4:12">
      <c r="D33" s="3" t="s">
        <v>67</v>
      </c>
      <c r="G33"/>
      <c r="H33" s="1" t="s">
        <v>64</v>
      </c>
      <c r="I33" s="1">
        <v>2042</v>
      </c>
      <c r="J33" s="1" t="s">
        <v>17</v>
      </c>
      <c r="L33" s="4">
        <f t="shared" si="0"/>
        <v>273.036</v>
      </c>
    </row>
    <row r="34" spans="4:12">
      <c r="D34" s="3" t="s">
        <v>67</v>
      </c>
      <c r="G34"/>
      <c r="H34" s="1" t="s">
        <v>64</v>
      </c>
      <c r="I34" s="1">
        <v>2043</v>
      </c>
      <c r="J34" s="1" t="s">
        <v>17</v>
      </c>
      <c r="L34" s="4">
        <f t="shared" si="0"/>
        <v>273.036</v>
      </c>
    </row>
    <row r="35" spans="4:12">
      <c r="D35" s="3" t="s">
        <v>67</v>
      </c>
      <c r="G35"/>
      <c r="H35" s="1" t="s">
        <v>64</v>
      </c>
      <c r="I35" s="1">
        <v>2044</v>
      </c>
      <c r="J35" s="1" t="s">
        <v>17</v>
      </c>
      <c r="L35" s="4">
        <f t="shared" si="0"/>
        <v>273.036</v>
      </c>
    </row>
    <row r="36" spans="4:12">
      <c r="D36" s="3" t="s">
        <v>67</v>
      </c>
      <c r="G36"/>
      <c r="H36" s="1" t="s">
        <v>64</v>
      </c>
      <c r="I36" s="1">
        <v>2045</v>
      </c>
      <c r="J36" s="1" t="s">
        <v>17</v>
      </c>
      <c r="L36" s="4">
        <f t="shared" si="0"/>
        <v>273.036</v>
      </c>
    </row>
    <row r="37" spans="4:12">
      <c r="D37" s="3" t="s">
        <v>67</v>
      </c>
      <c r="G37"/>
      <c r="H37" s="1" t="s">
        <v>64</v>
      </c>
      <c r="I37" s="1">
        <v>2046</v>
      </c>
      <c r="J37" s="1" t="s">
        <v>17</v>
      </c>
      <c r="L37" s="4">
        <f t="shared" si="0"/>
        <v>273.036</v>
      </c>
    </row>
    <row r="38" spans="4:12">
      <c r="D38" s="3" t="s">
        <v>67</v>
      </c>
      <c r="G38"/>
      <c r="H38" s="1" t="s">
        <v>64</v>
      </c>
      <c r="I38" s="1">
        <v>2047</v>
      </c>
      <c r="J38" s="1" t="s">
        <v>17</v>
      </c>
      <c r="L38" s="4">
        <f t="shared" si="0"/>
        <v>273.036</v>
      </c>
    </row>
    <row r="39" spans="4:12">
      <c r="D39" s="3" t="s">
        <v>67</v>
      </c>
      <c r="G39"/>
      <c r="H39" s="1" t="s">
        <v>64</v>
      </c>
      <c r="I39" s="1">
        <v>2048</v>
      </c>
      <c r="J39" s="1" t="s">
        <v>17</v>
      </c>
      <c r="L39" s="4">
        <f t="shared" si="0"/>
        <v>273.036</v>
      </c>
    </row>
    <row r="40" spans="4:12">
      <c r="D40" s="3" t="s">
        <v>67</v>
      </c>
      <c r="G40"/>
      <c r="H40" s="1" t="s">
        <v>64</v>
      </c>
      <c r="I40" s="1">
        <v>2049</v>
      </c>
      <c r="J40" s="1" t="s">
        <v>17</v>
      </c>
      <c r="L40" s="4">
        <f t="shared" si="0"/>
        <v>273.036</v>
      </c>
    </row>
    <row r="41" spans="4:12">
      <c r="D41" s="3" t="s">
        <v>67</v>
      </c>
      <c r="G41"/>
      <c r="H41" s="1" t="s">
        <v>64</v>
      </c>
      <c r="I41" s="1">
        <v>2050</v>
      </c>
      <c r="J41" s="1" t="s">
        <v>17</v>
      </c>
      <c r="L41" s="4">
        <f t="shared" si="0"/>
        <v>273.036</v>
      </c>
    </row>
    <row r="45" spans="14:14">
      <c r="N45" s="7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O41"/>
  <sheetViews>
    <sheetView zoomScale="85" zoomScaleNormal="85" topLeftCell="A15" workbookViewId="0">
      <selection activeCell="G50" sqref="G50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1</v>
      </c>
    </row>
    <row r="5" spans="2:2">
      <c r="B5" s="1" t="s">
        <v>2</v>
      </c>
    </row>
    <row r="9" spans="10:10">
      <c r="J9" s="1" t="s">
        <v>3</v>
      </c>
    </row>
    <row r="10" spans="2:15">
      <c r="B10" s="1" t="s">
        <v>4</v>
      </c>
      <c r="C10" s="1" t="s">
        <v>5</v>
      </c>
      <c r="D10" s="1" t="s">
        <v>6</v>
      </c>
      <c r="E10" s="1" t="s">
        <v>7</v>
      </c>
      <c r="F10" s="1" t="s">
        <v>8</v>
      </c>
      <c r="G10" s="1" t="s">
        <v>9</v>
      </c>
      <c r="H10" s="1" t="s">
        <v>10</v>
      </c>
      <c r="I10" s="1" t="s">
        <v>11</v>
      </c>
      <c r="J10" s="1" t="s">
        <v>12</v>
      </c>
      <c r="K10" s="1" t="s">
        <v>13</v>
      </c>
      <c r="L10" s="1" t="s">
        <v>14</v>
      </c>
      <c r="O10" s="11" t="s">
        <v>18</v>
      </c>
    </row>
    <row r="11" spans="2:14">
      <c r="B11" s="1" t="s">
        <v>19</v>
      </c>
      <c r="G11" t="s">
        <v>20</v>
      </c>
      <c r="I11" s="1">
        <v>2020</v>
      </c>
      <c r="J11" s="1" t="s">
        <v>17</v>
      </c>
      <c r="K11" s="1">
        <v>1</v>
      </c>
      <c r="L11" s="1">
        <f>N11*1000</f>
        <v>0</v>
      </c>
      <c r="N11">
        <v>0</v>
      </c>
    </row>
    <row r="12" spans="7:14">
      <c r="G12" t="s">
        <v>20</v>
      </c>
      <c r="I12" s="1">
        <v>2021</v>
      </c>
      <c r="J12" s="1" t="s">
        <v>17</v>
      </c>
      <c r="K12" s="1">
        <v>1</v>
      </c>
      <c r="L12" s="1">
        <f t="shared" ref="L12:L41" si="0">N12*1000</f>
        <v>0</v>
      </c>
      <c r="N12" s="7">
        <v>0</v>
      </c>
    </row>
    <row r="13" spans="7:14">
      <c r="G13" t="s">
        <v>20</v>
      </c>
      <c r="I13" s="1">
        <v>2022</v>
      </c>
      <c r="J13" s="1" t="s">
        <v>17</v>
      </c>
      <c r="K13" s="1">
        <v>1</v>
      </c>
      <c r="L13" s="1">
        <f t="shared" si="0"/>
        <v>1.131733</v>
      </c>
      <c r="N13" s="7">
        <v>0.001131733</v>
      </c>
    </row>
    <row r="14" spans="7:14">
      <c r="G14" t="s">
        <v>20</v>
      </c>
      <c r="I14" s="1">
        <v>2023</v>
      </c>
      <c r="J14" s="1" t="s">
        <v>17</v>
      </c>
      <c r="K14" s="1">
        <v>1</v>
      </c>
      <c r="L14" s="1">
        <f t="shared" si="0"/>
        <v>0.309722</v>
      </c>
      <c r="N14" s="7">
        <v>0.000309722</v>
      </c>
    </row>
    <row r="15" spans="7:14">
      <c r="G15" t="s">
        <v>20</v>
      </c>
      <c r="I15" s="1">
        <v>2024</v>
      </c>
      <c r="J15" s="1" t="s">
        <v>17</v>
      </c>
      <c r="K15" s="1">
        <v>1</v>
      </c>
      <c r="L15" s="1">
        <f t="shared" si="0"/>
        <v>67.328</v>
      </c>
      <c r="N15" s="7">
        <v>0.067328</v>
      </c>
    </row>
    <row r="16" spans="7:14">
      <c r="G16" t="s">
        <v>20</v>
      </c>
      <c r="I16" s="1">
        <v>2025</v>
      </c>
      <c r="J16" s="1" t="s">
        <v>17</v>
      </c>
      <c r="K16" s="1">
        <v>1</v>
      </c>
      <c r="L16" s="1">
        <f t="shared" si="0"/>
        <v>164.334</v>
      </c>
      <c r="N16" s="7">
        <v>0.164334</v>
      </c>
    </row>
    <row r="17" spans="7:14">
      <c r="G17" t="s">
        <v>20</v>
      </c>
      <c r="I17" s="1">
        <v>2026</v>
      </c>
      <c r="J17" s="1" t="s">
        <v>17</v>
      </c>
      <c r="K17" s="1">
        <v>1</v>
      </c>
      <c r="L17" s="1">
        <f t="shared" si="0"/>
        <v>244.887</v>
      </c>
      <c r="N17" s="7">
        <v>0.244887</v>
      </c>
    </row>
    <row r="18" spans="7:14">
      <c r="G18" t="s">
        <v>20</v>
      </c>
      <c r="I18" s="1">
        <v>2027</v>
      </c>
      <c r="J18" s="1" t="s">
        <v>17</v>
      </c>
      <c r="K18" s="1">
        <v>1</v>
      </c>
      <c r="L18" s="1">
        <f t="shared" si="0"/>
        <v>303.694</v>
      </c>
      <c r="N18" s="7">
        <v>0.303694</v>
      </c>
    </row>
    <row r="19" spans="7:14">
      <c r="G19" t="s">
        <v>20</v>
      </c>
      <c r="I19" s="1">
        <v>2028</v>
      </c>
      <c r="J19" s="1" t="s">
        <v>17</v>
      </c>
      <c r="K19" s="1">
        <v>1</v>
      </c>
      <c r="L19" s="1">
        <f t="shared" si="0"/>
        <v>344.586</v>
      </c>
      <c r="N19" s="7">
        <v>0.344586</v>
      </c>
    </row>
    <row r="20" spans="7:14">
      <c r="G20" t="s">
        <v>20</v>
      </c>
      <c r="I20" s="1">
        <v>2029</v>
      </c>
      <c r="J20" s="1" t="s">
        <v>17</v>
      </c>
      <c r="K20" s="1">
        <v>1</v>
      </c>
      <c r="L20" s="1">
        <f t="shared" si="0"/>
        <v>449.817</v>
      </c>
      <c r="N20" s="7">
        <v>0.449817</v>
      </c>
    </row>
    <row r="21" spans="7:14">
      <c r="G21" t="s">
        <v>20</v>
      </c>
      <c r="I21" s="1">
        <v>2030</v>
      </c>
      <c r="J21" s="1" t="s">
        <v>17</v>
      </c>
      <c r="K21" s="1">
        <v>1</v>
      </c>
      <c r="L21" s="1">
        <f t="shared" si="0"/>
        <v>544.142</v>
      </c>
      <c r="N21" s="7">
        <v>0.544142</v>
      </c>
    </row>
    <row r="22" spans="7:14">
      <c r="G22" t="s">
        <v>20</v>
      </c>
      <c r="I22" s="1">
        <v>2031</v>
      </c>
      <c r="J22" s="1" t="s">
        <v>17</v>
      </c>
      <c r="K22" s="1">
        <v>1</v>
      </c>
      <c r="L22" s="1">
        <f t="shared" si="0"/>
        <v>419.8448</v>
      </c>
      <c r="N22" s="7">
        <v>0.4198448</v>
      </c>
    </row>
    <row r="23" spans="7:14">
      <c r="G23" t="s">
        <v>20</v>
      </c>
      <c r="I23" s="1">
        <v>2032</v>
      </c>
      <c r="J23" s="1" t="s">
        <v>17</v>
      </c>
      <c r="K23" s="1">
        <v>1</v>
      </c>
      <c r="L23" s="1">
        <f t="shared" si="0"/>
        <v>132.1646</v>
      </c>
      <c r="N23" s="7">
        <v>0.1321646</v>
      </c>
    </row>
    <row r="24" spans="7:15">
      <c r="G24" t="s">
        <v>20</v>
      </c>
      <c r="I24" s="1">
        <v>2033</v>
      </c>
      <c r="J24" s="1" t="s">
        <v>17</v>
      </c>
      <c r="K24" s="1">
        <v>1</v>
      </c>
      <c r="L24" s="1">
        <f t="shared" si="0"/>
        <v>0</v>
      </c>
      <c r="N24" s="17">
        <v>0</v>
      </c>
      <c r="O24">
        <v>-0.134108</v>
      </c>
    </row>
    <row r="25" spans="7:15">
      <c r="G25" t="s">
        <v>20</v>
      </c>
      <c r="I25" s="1">
        <v>2034</v>
      </c>
      <c r="J25" s="1" t="s">
        <v>17</v>
      </c>
      <c r="K25" s="1">
        <v>1</v>
      </c>
      <c r="L25" s="1">
        <f t="shared" si="0"/>
        <v>0</v>
      </c>
      <c r="N25" s="17">
        <v>0</v>
      </c>
      <c r="O25">
        <v>-0.5101056</v>
      </c>
    </row>
    <row r="26" spans="7:15">
      <c r="G26" t="s">
        <v>20</v>
      </c>
      <c r="I26" s="1">
        <v>2035</v>
      </c>
      <c r="J26" s="1" t="s">
        <v>17</v>
      </c>
      <c r="K26" s="1">
        <v>1</v>
      </c>
      <c r="L26" s="1">
        <f t="shared" si="0"/>
        <v>0</v>
      </c>
      <c r="N26" s="17">
        <v>0</v>
      </c>
      <c r="O26">
        <v>-1.4024116</v>
      </c>
    </row>
    <row r="27" spans="7:15">
      <c r="G27" t="s">
        <v>20</v>
      </c>
      <c r="I27" s="1">
        <v>2036</v>
      </c>
      <c r="J27" s="1" t="s">
        <v>17</v>
      </c>
      <c r="K27" s="1">
        <v>1</v>
      </c>
      <c r="L27" s="1">
        <f t="shared" si="0"/>
        <v>0</v>
      </c>
      <c r="N27" s="17">
        <v>0</v>
      </c>
      <c r="O27">
        <v>-2.635778</v>
      </c>
    </row>
    <row r="28" spans="7:15">
      <c r="G28" t="s">
        <v>20</v>
      </c>
      <c r="I28" s="1">
        <v>2037</v>
      </c>
      <c r="J28" s="1" t="s">
        <v>17</v>
      </c>
      <c r="K28" s="1">
        <v>1</v>
      </c>
      <c r="L28" s="1">
        <f t="shared" si="0"/>
        <v>0</v>
      </c>
      <c r="N28" s="17">
        <v>0</v>
      </c>
      <c r="O28">
        <v>-3.7248196</v>
      </c>
    </row>
    <row r="29" spans="7:15">
      <c r="G29" t="s">
        <v>20</v>
      </c>
      <c r="I29" s="1">
        <v>2038</v>
      </c>
      <c r="J29" s="1" t="s">
        <v>17</v>
      </c>
      <c r="K29" s="1">
        <v>1</v>
      </c>
      <c r="L29" s="1">
        <f t="shared" si="0"/>
        <v>0</v>
      </c>
      <c r="N29" s="17">
        <v>0</v>
      </c>
      <c r="O29">
        <v>-5.0245944</v>
      </c>
    </row>
    <row r="30" spans="7:15">
      <c r="G30" t="s">
        <v>20</v>
      </c>
      <c r="I30" s="1">
        <v>2039</v>
      </c>
      <c r="J30" s="1" t="s">
        <v>17</v>
      </c>
      <c r="K30" s="1">
        <v>1</v>
      </c>
      <c r="L30" s="1">
        <f t="shared" si="0"/>
        <v>0</v>
      </c>
      <c r="N30" s="17">
        <v>0</v>
      </c>
      <c r="O30">
        <v>-6.4905976</v>
      </c>
    </row>
    <row r="31" spans="7:15">
      <c r="G31" t="s">
        <v>20</v>
      </c>
      <c r="I31" s="1">
        <v>2040</v>
      </c>
      <c r="J31" s="1" t="s">
        <v>17</v>
      </c>
      <c r="K31" s="1">
        <v>1</v>
      </c>
      <c r="L31" s="1">
        <f t="shared" si="0"/>
        <v>0</v>
      </c>
      <c r="N31" s="17">
        <v>0</v>
      </c>
      <c r="O31">
        <v>-8.236068</v>
      </c>
    </row>
    <row r="32" spans="7:15">
      <c r="G32" t="s">
        <v>20</v>
      </c>
      <c r="I32" s="1">
        <v>2041</v>
      </c>
      <c r="J32" s="1" t="s">
        <v>17</v>
      </c>
      <c r="K32" s="1">
        <v>1</v>
      </c>
      <c r="L32" s="1">
        <f t="shared" si="0"/>
        <v>0</v>
      </c>
      <c r="N32" s="17">
        <v>0</v>
      </c>
      <c r="O32">
        <v>-10.152918</v>
      </c>
    </row>
    <row r="33" spans="7:15">
      <c r="G33" t="s">
        <v>20</v>
      </c>
      <c r="I33" s="1">
        <v>2042</v>
      </c>
      <c r="J33" s="1" t="s">
        <v>17</v>
      </c>
      <c r="K33" s="1">
        <v>1</v>
      </c>
      <c r="L33" s="1">
        <f t="shared" si="0"/>
        <v>0</v>
      </c>
      <c r="N33" s="17">
        <v>0</v>
      </c>
      <c r="O33">
        <v>-12.3220596</v>
      </c>
    </row>
    <row r="34" spans="7:15">
      <c r="G34" t="s">
        <v>20</v>
      </c>
      <c r="I34" s="1">
        <v>2043</v>
      </c>
      <c r="J34" s="1" t="s">
        <v>17</v>
      </c>
      <c r="K34" s="1">
        <v>1</v>
      </c>
      <c r="L34" s="1">
        <f t="shared" si="0"/>
        <v>0</v>
      </c>
      <c r="N34" s="17">
        <v>0</v>
      </c>
      <c r="O34">
        <v>-13.7317244</v>
      </c>
    </row>
    <row r="35" spans="7:15">
      <c r="G35" t="s">
        <v>20</v>
      </c>
      <c r="I35" s="1">
        <v>2044</v>
      </c>
      <c r="J35" s="1" t="s">
        <v>17</v>
      </c>
      <c r="K35" s="1">
        <v>1</v>
      </c>
      <c r="L35" s="1">
        <f t="shared" si="0"/>
        <v>0</v>
      </c>
      <c r="N35" s="17">
        <v>0</v>
      </c>
      <c r="O35">
        <v>-15.1351048</v>
      </c>
    </row>
    <row r="36" spans="7:15">
      <c r="G36" t="s">
        <v>20</v>
      </c>
      <c r="I36" s="1">
        <v>2045</v>
      </c>
      <c r="J36" s="1" t="s">
        <v>17</v>
      </c>
      <c r="K36" s="1">
        <v>1</v>
      </c>
      <c r="L36" s="1">
        <f t="shared" si="0"/>
        <v>0</v>
      </c>
      <c r="N36" s="17">
        <v>0</v>
      </c>
      <c r="O36">
        <v>-16.4217484</v>
      </c>
    </row>
    <row r="37" spans="7:15">
      <c r="G37" t="s">
        <v>20</v>
      </c>
      <c r="I37" s="1">
        <v>2046</v>
      </c>
      <c r="J37" s="1" t="s">
        <v>17</v>
      </c>
      <c r="K37" s="1">
        <v>1</v>
      </c>
      <c r="L37" s="1">
        <f t="shared" si="0"/>
        <v>0</v>
      </c>
      <c r="N37" s="17">
        <v>0</v>
      </c>
      <c r="O37">
        <v>-18.23905032</v>
      </c>
    </row>
    <row r="38" spans="7:15">
      <c r="G38" t="s">
        <v>20</v>
      </c>
      <c r="I38" s="1">
        <v>2047</v>
      </c>
      <c r="J38" s="1" t="s">
        <v>17</v>
      </c>
      <c r="K38" s="1">
        <v>1</v>
      </c>
      <c r="L38" s="1">
        <f t="shared" si="0"/>
        <v>0</v>
      </c>
      <c r="N38" s="17">
        <v>0</v>
      </c>
      <c r="O38">
        <v>-20.01555344</v>
      </c>
    </row>
    <row r="39" spans="7:15">
      <c r="G39" t="s">
        <v>20</v>
      </c>
      <c r="I39" s="1">
        <v>2048</v>
      </c>
      <c r="J39" s="1" t="s">
        <v>17</v>
      </c>
      <c r="K39" s="1">
        <v>1</v>
      </c>
      <c r="L39" s="1">
        <f t="shared" si="0"/>
        <v>0</v>
      </c>
      <c r="N39" s="17">
        <v>0</v>
      </c>
      <c r="O39">
        <v>-21.74925968</v>
      </c>
    </row>
    <row r="40" spans="7:15">
      <c r="G40" t="s">
        <v>20</v>
      </c>
      <c r="I40" s="1">
        <v>2049</v>
      </c>
      <c r="J40" s="1" t="s">
        <v>17</v>
      </c>
      <c r="K40" s="1">
        <v>1</v>
      </c>
      <c r="L40" s="1">
        <f t="shared" si="0"/>
        <v>0</v>
      </c>
      <c r="N40" s="17">
        <v>0</v>
      </c>
      <c r="O40">
        <v>-23.46094608</v>
      </c>
    </row>
    <row r="41" spans="7:15">
      <c r="G41" t="s">
        <v>20</v>
      </c>
      <c r="I41" s="1">
        <v>2050</v>
      </c>
      <c r="J41" s="1" t="s">
        <v>17</v>
      </c>
      <c r="K41" s="1">
        <v>1</v>
      </c>
      <c r="L41" s="1">
        <f t="shared" si="0"/>
        <v>0</v>
      </c>
      <c r="N41" s="17">
        <v>0</v>
      </c>
      <c r="O41">
        <v>-25.1005784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1"/>
  <sheetViews>
    <sheetView topLeftCell="F20" workbookViewId="0">
      <selection activeCell="G11" sqref="G11:L11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7" max="17" width="12.8181818181818"/>
    <col min="18" max="18" width="14"/>
  </cols>
  <sheetData>
    <row r="1" spans="1:1">
      <c r="A1" s="1" t="s">
        <v>21</v>
      </c>
    </row>
    <row r="4" spans="2:2">
      <c r="B4" s="2" t="s">
        <v>1</v>
      </c>
    </row>
    <row r="5" spans="2:2">
      <c r="B5" s="1" t="s">
        <v>2</v>
      </c>
    </row>
    <row r="9" spans="10:10">
      <c r="J9" s="1" t="s">
        <v>3</v>
      </c>
    </row>
    <row r="10" spans="2:18">
      <c r="B10" s="1" t="s">
        <v>4</v>
      </c>
      <c r="C10" s="1" t="s">
        <v>5</v>
      </c>
      <c r="D10" s="1" t="s">
        <v>6</v>
      </c>
      <c r="E10" s="1" t="s">
        <v>7</v>
      </c>
      <c r="F10" s="1" t="s">
        <v>8</v>
      </c>
      <c r="G10" s="1" t="s">
        <v>9</v>
      </c>
      <c r="H10" s="1" t="s">
        <v>10</v>
      </c>
      <c r="I10" s="1" t="s">
        <v>11</v>
      </c>
      <c r="J10" s="1" t="s">
        <v>12</v>
      </c>
      <c r="K10" s="1" t="s">
        <v>13</v>
      </c>
      <c r="L10" s="1" t="s">
        <v>14</v>
      </c>
      <c r="Q10" t="s">
        <v>22</v>
      </c>
      <c r="R10" s="11"/>
    </row>
    <row r="11" spans="2:17">
      <c r="B11" s="1" t="s">
        <v>23</v>
      </c>
      <c r="G11" t="s">
        <v>24</v>
      </c>
      <c r="I11" s="1">
        <v>2020</v>
      </c>
      <c r="J11" s="1" t="s">
        <v>17</v>
      </c>
      <c r="K11" s="1">
        <v>1</v>
      </c>
      <c r="L11" s="1">
        <f>Q11*1000*34.9/(38.5+34.9)</f>
        <v>42373.483147139</v>
      </c>
      <c r="Q11">
        <f>89.11787</f>
        <v>89.11787</v>
      </c>
    </row>
    <row r="12" spans="7:17">
      <c r="G12" t="s">
        <v>24</v>
      </c>
      <c r="I12" s="1">
        <v>2021</v>
      </c>
      <c r="J12" s="1" t="s">
        <v>17</v>
      </c>
      <c r="K12" s="1">
        <v>1</v>
      </c>
      <c r="L12" s="1">
        <f t="shared" ref="L12:L41" si="0">Q12*1000*34.9/(38.5+34.9)</f>
        <v>41447.1280775068</v>
      </c>
      <c r="Q12" s="7">
        <v>87.16960461</v>
      </c>
    </row>
    <row r="13" spans="7:17">
      <c r="G13" t="s">
        <v>24</v>
      </c>
      <c r="I13" s="1">
        <v>2022</v>
      </c>
      <c r="J13" s="1" t="s">
        <v>17</v>
      </c>
      <c r="K13" s="1">
        <v>1</v>
      </c>
      <c r="L13" s="1">
        <f t="shared" si="0"/>
        <v>38955.0199736921</v>
      </c>
      <c r="Q13" s="7">
        <v>81.92832281</v>
      </c>
    </row>
    <row r="14" spans="7:17">
      <c r="G14" t="s">
        <v>24</v>
      </c>
      <c r="I14" s="1">
        <v>2023</v>
      </c>
      <c r="J14" s="1" t="s">
        <v>17</v>
      </c>
      <c r="K14" s="1">
        <v>1</v>
      </c>
      <c r="L14" s="1">
        <f t="shared" si="0"/>
        <v>38549.4416389918</v>
      </c>
      <c r="Q14" s="7">
        <v>81.07532998</v>
      </c>
    </row>
    <row r="15" spans="7:17">
      <c r="G15" t="s">
        <v>24</v>
      </c>
      <c r="I15" s="1">
        <v>2024</v>
      </c>
      <c r="J15" s="1" t="s">
        <v>17</v>
      </c>
      <c r="K15" s="1">
        <v>1</v>
      </c>
      <c r="L15" s="1">
        <f t="shared" si="0"/>
        <v>37690.7986079155</v>
      </c>
      <c r="Q15" s="7">
        <v>79.26947329</v>
      </c>
    </row>
    <row r="16" spans="7:17">
      <c r="G16" t="s">
        <v>24</v>
      </c>
      <c r="I16" s="1">
        <v>2025</v>
      </c>
      <c r="J16" s="1" t="s">
        <v>17</v>
      </c>
      <c r="K16" s="1">
        <v>1</v>
      </c>
      <c r="L16" s="1">
        <f t="shared" si="0"/>
        <v>36618.7926675749</v>
      </c>
      <c r="Q16" s="7">
        <v>77.014882</v>
      </c>
    </row>
    <row r="17" spans="7:17">
      <c r="G17" t="s">
        <v>24</v>
      </c>
      <c r="I17" s="1">
        <v>2026</v>
      </c>
      <c r="J17" s="1" t="s">
        <v>17</v>
      </c>
      <c r="K17" s="1">
        <v>1</v>
      </c>
      <c r="L17" s="1">
        <f t="shared" si="0"/>
        <v>35628.3175396594</v>
      </c>
      <c r="Q17" s="7">
        <v>74.93176239</v>
      </c>
    </row>
    <row r="18" spans="7:17">
      <c r="G18" t="s">
        <v>24</v>
      </c>
      <c r="I18" s="1">
        <v>2027</v>
      </c>
      <c r="J18" s="1" t="s">
        <v>17</v>
      </c>
      <c r="K18" s="1">
        <v>1</v>
      </c>
      <c r="L18" s="1">
        <f t="shared" si="0"/>
        <v>34563.7899275749</v>
      </c>
      <c r="Q18" s="7">
        <v>72.69289916</v>
      </c>
    </row>
    <row r="19" spans="7:17">
      <c r="G19" t="s">
        <v>24</v>
      </c>
      <c r="I19" s="1">
        <v>2028</v>
      </c>
      <c r="J19" s="1" t="s">
        <v>17</v>
      </c>
      <c r="K19" s="1">
        <v>1</v>
      </c>
      <c r="L19" s="1">
        <f t="shared" si="0"/>
        <v>33496.0910989373</v>
      </c>
      <c r="Q19" s="7">
        <v>70.44736638</v>
      </c>
    </row>
    <row r="20" spans="7:17">
      <c r="G20" t="s">
        <v>24</v>
      </c>
      <c r="I20" s="1">
        <v>2029</v>
      </c>
      <c r="J20" s="1" t="s">
        <v>17</v>
      </c>
      <c r="K20" s="1">
        <v>1</v>
      </c>
      <c r="L20" s="1">
        <f t="shared" si="0"/>
        <v>32378.8279940054</v>
      </c>
      <c r="Q20" s="7">
        <v>68.0975924</v>
      </c>
    </row>
    <row r="21" spans="7:17">
      <c r="G21" t="s">
        <v>24</v>
      </c>
      <c r="I21" s="1">
        <v>2030</v>
      </c>
      <c r="J21" s="1" t="s">
        <v>17</v>
      </c>
      <c r="K21" s="1">
        <v>1</v>
      </c>
      <c r="L21" s="1">
        <f t="shared" si="0"/>
        <v>31203.3066709264</v>
      </c>
      <c r="Q21" s="7">
        <v>65.62529254</v>
      </c>
    </row>
    <row r="22" spans="7:17">
      <c r="G22" t="s">
        <v>24</v>
      </c>
      <c r="I22" s="1">
        <v>2031</v>
      </c>
      <c r="J22" s="1" t="s">
        <v>17</v>
      </c>
      <c r="K22" s="1">
        <v>1</v>
      </c>
      <c r="L22" s="1">
        <f t="shared" si="0"/>
        <v>30095.4961644278</v>
      </c>
      <c r="Q22" s="7">
        <v>63.29539881</v>
      </c>
    </row>
    <row r="23" spans="7:17">
      <c r="G23" t="s">
        <v>24</v>
      </c>
      <c r="I23" s="1">
        <v>2032</v>
      </c>
      <c r="J23" s="1" t="s">
        <v>17</v>
      </c>
      <c r="K23" s="1">
        <v>1</v>
      </c>
      <c r="L23" s="1">
        <f t="shared" si="0"/>
        <v>28817.2151101771</v>
      </c>
      <c r="Q23" s="7">
        <v>60.60697963</v>
      </c>
    </row>
    <row r="24" spans="7:17">
      <c r="G24" t="s">
        <v>24</v>
      </c>
      <c r="I24" s="1">
        <v>2033</v>
      </c>
      <c r="J24" s="1" t="s">
        <v>17</v>
      </c>
      <c r="K24" s="1">
        <v>1</v>
      </c>
      <c r="L24" s="1">
        <f t="shared" si="0"/>
        <v>27583.6743486648</v>
      </c>
      <c r="Q24" s="7">
        <v>58.01265608</v>
      </c>
    </row>
    <row r="25" spans="7:17">
      <c r="G25" t="s">
        <v>24</v>
      </c>
      <c r="I25" s="1">
        <v>2034</v>
      </c>
      <c r="J25" s="1" t="s">
        <v>17</v>
      </c>
      <c r="K25" s="1">
        <v>1</v>
      </c>
      <c r="L25" s="1">
        <f t="shared" si="0"/>
        <v>26297.6594449046</v>
      </c>
      <c r="Q25" s="7">
        <v>55.30797144</v>
      </c>
    </row>
    <row r="26" spans="7:18">
      <c r="G26" t="s">
        <v>24</v>
      </c>
      <c r="I26" s="1">
        <v>2035</v>
      </c>
      <c r="J26" s="1" t="s">
        <v>17</v>
      </c>
      <c r="K26" s="1">
        <v>1</v>
      </c>
      <c r="L26" s="1">
        <f t="shared" si="0"/>
        <v>24875.9346358856</v>
      </c>
      <c r="Q26" s="7">
        <v>52.31786826</v>
      </c>
      <c r="R26">
        <v>-6.180210064</v>
      </c>
    </row>
    <row r="27" spans="7:18">
      <c r="G27" t="s">
        <v>24</v>
      </c>
      <c r="I27" s="1">
        <v>2036</v>
      </c>
      <c r="J27" s="1" t="s">
        <v>17</v>
      </c>
      <c r="K27" s="1">
        <v>1</v>
      </c>
      <c r="L27" s="1">
        <f t="shared" si="0"/>
        <v>23576.7566122888</v>
      </c>
      <c r="Q27" s="7">
        <v>49.58549958</v>
      </c>
      <c r="R27">
        <v>-8.377055855</v>
      </c>
    </row>
    <row r="28" spans="7:18">
      <c r="G28" t="s">
        <v>24</v>
      </c>
      <c r="I28" s="1">
        <v>2037</v>
      </c>
      <c r="J28" s="1" t="s">
        <v>17</v>
      </c>
      <c r="K28" s="1">
        <v>1</v>
      </c>
      <c r="L28" s="1">
        <f t="shared" si="0"/>
        <v>22491.0327657357</v>
      </c>
      <c r="Q28" s="7">
        <v>47.30205745</v>
      </c>
      <c r="R28">
        <v>-10.61957522</v>
      </c>
    </row>
    <row r="29" spans="7:18">
      <c r="G29" t="s">
        <v>24</v>
      </c>
      <c r="I29" s="1">
        <v>2038</v>
      </c>
      <c r="J29" s="1" t="s">
        <v>17</v>
      </c>
      <c r="K29" s="1">
        <v>1</v>
      </c>
      <c r="L29" s="1">
        <f t="shared" si="0"/>
        <v>21439.2940637057</v>
      </c>
      <c r="Q29" s="7">
        <v>45.09009124</v>
      </c>
      <c r="R29">
        <v>-12.81215095</v>
      </c>
    </row>
    <row r="30" spans="7:18">
      <c r="G30" t="s">
        <v>24</v>
      </c>
      <c r="I30" s="1">
        <v>2039</v>
      </c>
      <c r="J30" s="1" t="s">
        <v>17</v>
      </c>
      <c r="K30" s="1">
        <v>1</v>
      </c>
      <c r="L30" s="1">
        <f t="shared" si="0"/>
        <v>20419.5790453678</v>
      </c>
      <c r="Q30" s="7">
        <v>42.9454757</v>
      </c>
      <c r="R30">
        <v>-14.87106076</v>
      </c>
    </row>
    <row r="31" spans="7:18">
      <c r="G31" t="s">
        <v>24</v>
      </c>
      <c r="I31" s="1">
        <v>2040</v>
      </c>
      <c r="J31" s="1" t="s">
        <v>17</v>
      </c>
      <c r="K31" s="1">
        <v>1</v>
      </c>
      <c r="L31" s="1">
        <f t="shared" si="0"/>
        <v>19436.991179564</v>
      </c>
      <c r="Q31" s="7">
        <v>40.8789442</v>
      </c>
      <c r="R31">
        <v>-16.4795872</v>
      </c>
    </row>
    <row r="32" spans="7:18">
      <c r="G32" t="s">
        <v>24</v>
      </c>
      <c r="I32" s="1">
        <v>2041</v>
      </c>
      <c r="J32" s="1" t="s">
        <v>17</v>
      </c>
      <c r="K32" s="1">
        <v>1</v>
      </c>
      <c r="L32" s="1">
        <f t="shared" si="0"/>
        <v>18358.718768297</v>
      </c>
      <c r="Q32" s="7">
        <v>38.61117357</v>
      </c>
      <c r="R32">
        <v>-18.44727958</v>
      </c>
    </row>
    <row r="33" spans="7:18">
      <c r="G33" t="s">
        <v>24</v>
      </c>
      <c r="I33" s="1">
        <v>2042</v>
      </c>
      <c r="J33" s="1" t="s">
        <v>17</v>
      </c>
      <c r="K33" s="1">
        <v>1</v>
      </c>
      <c r="L33" s="1">
        <f t="shared" si="0"/>
        <v>17418.9080559673</v>
      </c>
      <c r="Q33" s="7">
        <v>36.63460892</v>
      </c>
      <c r="R33">
        <v>-20.20071619</v>
      </c>
    </row>
    <row r="34" spans="7:18">
      <c r="G34" t="s">
        <v>24</v>
      </c>
      <c r="I34" s="1">
        <v>2043</v>
      </c>
      <c r="J34" s="1" t="s">
        <v>17</v>
      </c>
      <c r="K34" s="1">
        <v>1</v>
      </c>
      <c r="L34" s="1">
        <f t="shared" si="0"/>
        <v>16548.1266527384</v>
      </c>
      <c r="Q34" s="7">
        <v>34.80322339</v>
      </c>
      <c r="R34">
        <v>-22.15722077</v>
      </c>
    </row>
    <row r="35" spans="7:18">
      <c r="G35" t="s">
        <v>24</v>
      </c>
      <c r="I35" s="1">
        <v>2044</v>
      </c>
      <c r="J35" s="1" t="s">
        <v>17</v>
      </c>
      <c r="K35" s="1">
        <v>1</v>
      </c>
      <c r="L35" s="1">
        <f t="shared" si="0"/>
        <v>15758.8752583787</v>
      </c>
      <c r="Q35" s="7">
        <v>33.14330785</v>
      </c>
      <c r="R35">
        <v>-24.34974926</v>
      </c>
    </row>
    <row r="36" spans="7:18">
      <c r="G36" t="s">
        <v>24</v>
      </c>
      <c r="I36" s="1">
        <v>2045</v>
      </c>
      <c r="J36" s="1" t="s">
        <v>17</v>
      </c>
      <c r="K36" s="1">
        <v>1</v>
      </c>
      <c r="L36" s="1">
        <f t="shared" si="0"/>
        <v>15006.9293346322</v>
      </c>
      <c r="Q36" s="7">
        <v>31.56185138</v>
      </c>
      <c r="R36">
        <v>-26.46567382</v>
      </c>
    </row>
    <row r="37" spans="7:18">
      <c r="G37" t="s">
        <v>24</v>
      </c>
      <c r="I37" s="1">
        <v>2046</v>
      </c>
      <c r="J37" s="1" t="s">
        <v>17</v>
      </c>
      <c r="K37" s="1">
        <v>1</v>
      </c>
      <c r="L37" s="1">
        <f t="shared" si="0"/>
        <v>14305.9032288556</v>
      </c>
      <c r="Q37" s="7">
        <v>30.08748702</v>
      </c>
      <c r="R37">
        <v>-28.28177019</v>
      </c>
    </row>
    <row r="38" spans="7:18">
      <c r="G38" t="s">
        <v>24</v>
      </c>
      <c r="I38" s="1">
        <v>2047</v>
      </c>
      <c r="J38" s="1" t="s">
        <v>17</v>
      </c>
      <c r="K38" s="1">
        <v>1</v>
      </c>
      <c r="L38" s="1">
        <f t="shared" si="0"/>
        <v>13543.9705322207</v>
      </c>
      <c r="Q38" s="7">
        <v>28.48502685</v>
      </c>
      <c r="R38">
        <v>-30.10375906</v>
      </c>
    </row>
    <row r="39" spans="7:18">
      <c r="G39" t="s">
        <v>24</v>
      </c>
      <c r="I39" s="1">
        <v>2048</v>
      </c>
      <c r="J39" s="1" t="s">
        <v>17</v>
      </c>
      <c r="K39" s="1">
        <v>1</v>
      </c>
      <c r="L39" s="1">
        <f t="shared" si="0"/>
        <v>12946.9105089237</v>
      </c>
      <c r="Q39" s="7">
        <v>27.22931895</v>
      </c>
      <c r="R39">
        <v>-31.88349658</v>
      </c>
    </row>
    <row r="40" spans="7:18">
      <c r="G40" t="s">
        <v>24</v>
      </c>
      <c r="I40" s="1">
        <v>2049</v>
      </c>
      <c r="J40" s="1" t="s">
        <v>17</v>
      </c>
      <c r="K40" s="1">
        <v>1</v>
      </c>
      <c r="L40" s="1">
        <f t="shared" si="0"/>
        <v>12380.6793340599</v>
      </c>
      <c r="Q40" s="7">
        <v>26.0384488</v>
      </c>
      <c r="R40">
        <v>-33.64222028</v>
      </c>
    </row>
    <row r="41" spans="7:18">
      <c r="G41" t="s">
        <v>24</v>
      </c>
      <c r="I41" s="1">
        <v>2050</v>
      </c>
      <c r="J41" s="1" t="s">
        <v>17</v>
      </c>
      <c r="K41" s="1">
        <v>1</v>
      </c>
      <c r="L41" s="1">
        <f t="shared" si="0"/>
        <v>11863.4031261853</v>
      </c>
      <c r="Q41" s="7">
        <v>24.95053838</v>
      </c>
      <c r="R41">
        <v>-35.44024209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N41"/>
  <sheetViews>
    <sheetView topLeftCell="A24" workbookViewId="0">
      <selection activeCell="L44" sqref="L44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1</v>
      </c>
    </row>
    <row r="5" spans="2:2">
      <c r="B5" s="1" t="s">
        <v>2</v>
      </c>
    </row>
    <row r="9" spans="10:10">
      <c r="J9" s="1" t="s">
        <v>3</v>
      </c>
    </row>
    <row r="10" spans="2:12">
      <c r="B10" s="1" t="s">
        <v>4</v>
      </c>
      <c r="C10" s="1" t="s">
        <v>5</v>
      </c>
      <c r="D10" s="1" t="s">
        <v>6</v>
      </c>
      <c r="E10" s="1" t="s">
        <v>7</v>
      </c>
      <c r="F10" s="1" t="s">
        <v>8</v>
      </c>
      <c r="G10" s="1" t="s">
        <v>9</v>
      </c>
      <c r="H10" s="1" t="s">
        <v>10</v>
      </c>
      <c r="I10" s="1" t="s">
        <v>11</v>
      </c>
      <c r="J10" s="1" t="s">
        <v>12</v>
      </c>
      <c r="K10" s="1" t="s">
        <v>13</v>
      </c>
      <c r="L10" s="1" t="s">
        <v>14</v>
      </c>
    </row>
    <row r="11" spans="2:14">
      <c r="B11" s="1" t="s">
        <v>25</v>
      </c>
      <c r="G11" t="s">
        <v>26</v>
      </c>
      <c r="I11" s="1">
        <v>2020</v>
      </c>
      <c r="J11" s="1" t="s">
        <v>17</v>
      </c>
      <c r="K11" s="1">
        <v>1</v>
      </c>
      <c r="L11" s="1">
        <f>N11*1000</f>
        <v>143220.2336</v>
      </c>
      <c r="N11" s="12">
        <v>143.2202336</v>
      </c>
    </row>
    <row r="12" spans="7:14">
      <c r="G12" t="s">
        <v>26</v>
      </c>
      <c r="I12" s="1">
        <v>2021</v>
      </c>
      <c r="J12" s="1" t="s">
        <v>17</v>
      </c>
      <c r="K12" s="1">
        <v>1</v>
      </c>
      <c r="L12" s="1">
        <f t="shared" ref="L12:L41" si="0">N12*1000</f>
        <v>150114.7371</v>
      </c>
      <c r="N12" s="7">
        <v>150.1147371</v>
      </c>
    </row>
    <row r="13" spans="7:14">
      <c r="G13" t="s">
        <v>26</v>
      </c>
      <c r="I13" s="1">
        <v>2022</v>
      </c>
      <c r="J13" s="1" t="s">
        <v>17</v>
      </c>
      <c r="K13" s="1">
        <v>1</v>
      </c>
      <c r="L13" s="1">
        <f t="shared" si="0"/>
        <v>168650.9161</v>
      </c>
      <c r="N13" s="7">
        <v>168.6509161</v>
      </c>
    </row>
    <row r="14" spans="7:14">
      <c r="G14" t="s">
        <v>26</v>
      </c>
      <c r="I14" s="1">
        <v>2023</v>
      </c>
      <c r="J14" s="1" t="s">
        <v>17</v>
      </c>
      <c r="K14" s="1">
        <v>1</v>
      </c>
      <c r="L14" s="1">
        <f t="shared" si="0"/>
        <v>172329.7735</v>
      </c>
      <c r="N14" s="7">
        <v>172.3297735</v>
      </c>
    </row>
    <row r="15" spans="7:14">
      <c r="G15" t="s">
        <v>26</v>
      </c>
      <c r="I15" s="1">
        <v>2024</v>
      </c>
      <c r="J15" s="1" t="s">
        <v>17</v>
      </c>
      <c r="K15" s="1">
        <v>1</v>
      </c>
      <c r="L15" s="1">
        <f t="shared" si="0"/>
        <v>170379.9788</v>
      </c>
      <c r="N15" s="7">
        <v>170.3799788</v>
      </c>
    </row>
    <row r="16" spans="7:14">
      <c r="G16" t="s">
        <v>26</v>
      </c>
      <c r="I16" s="1">
        <v>2025</v>
      </c>
      <c r="J16" s="1" t="s">
        <v>17</v>
      </c>
      <c r="K16" s="1">
        <v>1</v>
      </c>
      <c r="L16" s="1">
        <f t="shared" si="0"/>
        <v>169566.1153</v>
      </c>
      <c r="N16" s="7">
        <v>169.5661153</v>
      </c>
    </row>
    <row r="17" spans="7:14">
      <c r="G17" t="s">
        <v>26</v>
      </c>
      <c r="I17" s="1">
        <v>2026</v>
      </c>
      <c r="J17" s="1" t="s">
        <v>17</v>
      </c>
      <c r="K17" s="1">
        <v>1</v>
      </c>
      <c r="L17" s="1">
        <f t="shared" si="0"/>
        <v>167681.3094</v>
      </c>
      <c r="N17" s="7">
        <v>167.6813094</v>
      </c>
    </row>
    <row r="18" spans="7:14">
      <c r="G18" t="s">
        <v>26</v>
      </c>
      <c r="I18" s="1">
        <v>2027</v>
      </c>
      <c r="J18" s="1" t="s">
        <v>17</v>
      </c>
      <c r="K18" s="1">
        <v>1</v>
      </c>
      <c r="L18" s="1">
        <f t="shared" si="0"/>
        <v>164823.3073</v>
      </c>
      <c r="N18" s="7">
        <v>164.8233073</v>
      </c>
    </row>
    <row r="19" spans="7:14">
      <c r="G19" t="s">
        <v>26</v>
      </c>
      <c r="I19" s="1">
        <v>2028</v>
      </c>
      <c r="J19" s="1" t="s">
        <v>17</v>
      </c>
      <c r="K19" s="1">
        <v>1</v>
      </c>
      <c r="L19" s="1">
        <f t="shared" si="0"/>
        <v>159733.9805</v>
      </c>
      <c r="N19" s="7">
        <v>159.7339805</v>
      </c>
    </row>
    <row r="20" spans="7:14">
      <c r="G20" t="s">
        <v>26</v>
      </c>
      <c r="I20" s="1">
        <v>2029</v>
      </c>
      <c r="J20" s="1" t="s">
        <v>17</v>
      </c>
      <c r="K20" s="1">
        <v>1</v>
      </c>
      <c r="L20" s="1">
        <f t="shared" si="0"/>
        <v>154409.2259</v>
      </c>
      <c r="N20" s="7">
        <v>154.4092259</v>
      </c>
    </row>
    <row r="21" spans="7:14">
      <c r="G21" t="s">
        <v>26</v>
      </c>
      <c r="I21" s="1">
        <v>2030</v>
      </c>
      <c r="J21" s="1" t="s">
        <v>17</v>
      </c>
      <c r="K21" s="1">
        <v>1</v>
      </c>
      <c r="L21" s="1">
        <f t="shared" si="0"/>
        <v>148034.6677</v>
      </c>
      <c r="N21" s="7">
        <v>148.0346677</v>
      </c>
    </row>
    <row r="22" spans="7:14">
      <c r="G22" t="s">
        <v>26</v>
      </c>
      <c r="I22" s="1">
        <v>2031</v>
      </c>
      <c r="J22" s="1" t="s">
        <v>17</v>
      </c>
      <c r="K22" s="1">
        <v>1</v>
      </c>
      <c r="L22" s="1">
        <f t="shared" si="0"/>
        <v>140688.0977</v>
      </c>
      <c r="N22" s="7">
        <v>140.6880977</v>
      </c>
    </row>
    <row r="23" spans="7:14">
      <c r="G23" t="s">
        <v>26</v>
      </c>
      <c r="I23" s="1">
        <v>2032</v>
      </c>
      <c r="J23" s="1" t="s">
        <v>17</v>
      </c>
      <c r="K23" s="1">
        <v>1</v>
      </c>
      <c r="L23" s="1">
        <f t="shared" si="0"/>
        <v>133032.8466</v>
      </c>
      <c r="N23" s="7">
        <v>133.0328466</v>
      </c>
    </row>
    <row r="24" spans="7:14">
      <c r="G24" t="s">
        <v>26</v>
      </c>
      <c r="I24" s="1">
        <v>2033</v>
      </c>
      <c r="J24" s="1" t="s">
        <v>17</v>
      </c>
      <c r="K24" s="1">
        <v>1</v>
      </c>
      <c r="L24" s="1">
        <f t="shared" si="0"/>
        <v>125138.2539</v>
      </c>
      <c r="N24" s="7">
        <v>125.1382539</v>
      </c>
    </row>
    <row r="25" spans="7:14">
      <c r="G25" t="s">
        <v>26</v>
      </c>
      <c r="I25" s="1">
        <v>2034</v>
      </c>
      <c r="J25" s="1" t="s">
        <v>17</v>
      </c>
      <c r="K25" s="1">
        <v>1</v>
      </c>
      <c r="L25" s="1">
        <f t="shared" si="0"/>
        <v>117246.1892</v>
      </c>
      <c r="N25" s="7">
        <v>117.2461892</v>
      </c>
    </row>
    <row r="26" spans="7:14">
      <c r="G26" t="s">
        <v>26</v>
      </c>
      <c r="I26" s="1">
        <v>2035</v>
      </c>
      <c r="J26" s="1" t="s">
        <v>17</v>
      </c>
      <c r="K26" s="1">
        <v>1</v>
      </c>
      <c r="L26" s="1">
        <f t="shared" si="0"/>
        <v>108998.4381</v>
      </c>
      <c r="N26" s="7">
        <v>108.9984381</v>
      </c>
    </row>
    <row r="27" spans="7:14">
      <c r="G27" t="s">
        <v>26</v>
      </c>
      <c r="I27" s="1">
        <v>2036</v>
      </c>
      <c r="J27" s="1" t="s">
        <v>17</v>
      </c>
      <c r="K27" s="1">
        <v>1</v>
      </c>
      <c r="L27" s="1">
        <f t="shared" si="0"/>
        <v>100335.7872</v>
      </c>
      <c r="N27" s="7">
        <v>100.3357872</v>
      </c>
    </row>
    <row r="28" spans="7:14">
      <c r="G28" t="s">
        <v>26</v>
      </c>
      <c r="I28" s="1">
        <v>2037</v>
      </c>
      <c r="J28" s="1" t="s">
        <v>17</v>
      </c>
      <c r="K28" s="1">
        <v>1</v>
      </c>
      <c r="L28" s="1">
        <f t="shared" si="0"/>
        <v>91954.46574</v>
      </c>
      <c r="N28" s="7">
        <v>91.95446574</v>
      </c>
    </row>
    <row r="29" spans="7:14">
      <c r="G29" t="s">
        <v>26</v>
      </c>
      <c r="I29" s="1">
        <v>2038</v>
      </c>
      <c r="J29" s="1" t="s">
        <v>17</v>
      </c>
      <c r="K29" s="1">
        <v>1</v>
      </c>
      <c r="L29" s="1">
        <f t="shared" si="0"/>
        <v>83997.41757</v>
      </c>
      <c r="N29" s="7">
        <v>83.99741757</v>
      </c>
    </row>
    <row r="30" spans="7:14">
      <c r="G30" t="s">
        <v>26</v>
      </c>
      <c r="I30" s="1">
        <v>2039</v>
      </c>
      <c r="J30" s="1" t="s">
        <v>17</v>
      </c>
      <c r="K30" s="1">
        <v>1</v>
      </c>
      <c r="L30" s="1">
        <f t="shared" si="0"/>
        <v>76378.08009</v>
      </c>
      <c r="N30" s="7">
        <v>76.37808009</v>
      </c>
    </row>
    <row r="31" spans="7:14">
      <c r="G31" t="s">
        <v>26</v>
      </c>
      <c r="I31" s="1">
        <v>2040</v>
      </c>
      <c r="J31" s="1" t="s">
        <v>17</v>
      </c>
      <c r="K31" s="1">
        <v>1</v>
      </c>
      <c r="L31" s="1">
        <f t="shared" si="0"/>
        <v>68868.37811</v>
      </c>
      <c r="N31" s="7">
        <v>68.86837811</v>
      </c>
    </row>
    <row r="32" spans="7:14">
      <c r="G32" t="s">
        <v>26</v>
      </c>
      <c r="I32" s="1">
        <v>2041</v>
      </c>
      <c r="J32" s="1" t="s">
        <v>17</v>
      </c>
      <c r="K32" s="1">
        <v>1</v>
      </c>
      <c r="L32" s="1">
        <f t="shared" si="0"/>
        <v>61641.18503</v>
      </c>
      <c r="N32" s="7">
        <v>61.64118503</v>
      </c>
    </row>
    <row r="33" spans="7:14">
      <c r="G33" t="s">
        <v>26</v>
      </c>
      <c r="I33" s="1">
        <v>2042</v>
      </c>
      <c r="J33" s="1" t="s">
        <v>17</v>
      </c>
      <c r="K33" s="1">
        <v>1</v>
      </c>
      <c r="L33" s="1">
        <f t="shared" si="0"/>
        <v>54799.10077</v>
      </c>
      <c r="N33" s="7">
        <v>54.79910077</v>
      </c>
    </row>
    <row r="34" spans="7:14">
      <c r="G34" t="s">
        <v>26</v>
      </c>
      <c r="I34" s="1">
        <v>2043</v>
      </c>
      <c r="J34" s="1" t="s">
        <v>17</v>
      </c>
      <c r="K34" s="1">
        <v>1</v>
      </c>
      <c r="L34" s="1">
        <f t="shared" si="0"/>
        <v>48456.81244</v>
      </c>
      <c r="N34" s="7">
        <v>48.45681244</v>
      </c>
    </row>
    <row r="35" spans="7:14">
      <c r="G35" t="s">
        <v>26</v>
      </c>
      <c r="I35" s="1">
        <v>2044</v>
      </c>
      <c r="J35" s="1" t="s">
        <v>17</v>
      </c>
      <c r="K35" s="1">
        <v>1</v>
      </c>
      <c r="L35" s="1">
        <f t="shared" si="0"/>
        <v>42492.13536</v>
      </c>
      <c r="N35" s="7">
        <v>42.49213536</v>
      </c>
    </row>
    <row r="36" spans="7:14">
      <c r="G36" t="s">
        <v>26</v>
      </c>
      <c r="I36" s="1">
        <v>2045</v>
      </c>
      <c r="J36" s="1" t="s">
        <v>17</v>
      </c>
      <c r="K36" s="1">
        <v>1</v>
      </c>
      <c r="L36" s="1">
        <f t="shared" si="0"/>
        <v>36967.32284</v>
      </c>
      <c r="N36" s="7">
        <v>36.96732284</v>
      </c>
    </row>
    <row r="37" spans="7:14">
      <c r="G37" t="s">
        <v>26</v>
      </c>
      <c r="I37" s="1">
        <v>2046</v>
      </c>
      <c r="J37" s="1" t="s">
        <v>17</v>
      </c>
      <c r="K37" s="1">
        <v>1</v>
      </c>
      <c r="L37" s="1">
        <f t="shared" si="0"/>
        <v>31780.85527</v>
      </c>
      <c r="N37" s="7">
        <v>31.78085527</v>
      </c>
    </row>
    <row r="38" spans="7:14">
      <c r="G38" t="s">
        <v>26</v>
      </c>
      <c r="I38" s="1">
        <v>2047</v>
      </c>
      <c r="J38" s="1" t="s">
        <v>17</v>
      </c>
      <c r="K38" s="1">
        <v>1</v>
      </c>
      <c r="L38" s="1">
        <f t="shared" si="0"/>
        <v>26894.98763</v>
      </c>
      <c r="N38" s="7">
        <v>26.89498763</v>
      </c>
    </row>
    <row r="39" spans="7:14">
      <c r="G39" t="s">
        <v>26</v>
      </c>
      <c r="I39" s="1">
        <v>2048</v>
      </c>
      <c r="J39" s="1" t="s">
        <v>17</v>
      </c>
      <c r="K39" s="1">
        <v>1</v>
      </c>
      <c r="L39" s="1">
        <f t="shared" si="0"/>
        <v>22352.53594</v>
      </c>
      <c r="N39" s="7">
        <v>22.35253594</v>
      </c>
    </row>
    <row r="40" spans="7:14">
      <c r="G40" t="s">
        <v>26</v>
      </c>
      <c r="I40" s="1">
        <v>2049</v>
      </c>
      <c r="J40" s="1" t="s">
        <v>17</v>
      </c>
      <c r="K40" s="1">
        <v>1</v>
      </c>
      <c r="L40" s="1">
        <f t="shared" si="0"/>
        <v>18094.83061</v>
      </c>
      <c r="N40" s="7">
        <v>18.09483061</v>
      </c>
    </row>
    <row r="41" spans="7:14">
      <c r="G41" t="s">
        <v>26</v>
      </c>
      <c r="I41" s="1">
        <v>2050</v>
      </c>
      <c r="J41" s="1" t="s">
        <v>17</v>
      </c>
      <c r="K41" s="1">
        <v>1</v>
      </c>
      <c r="L41" s="1">
        <f t="shared" si="0"/>
        <v>14297.8521</v>
      </c>
      <c r="N41" s="7">
        <v>14.2978521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40"/>
  <sheetViews>
    <sheetView zoomScale="70" zoomScaleNormal="70" topLeftCell="A7" workbookViewId="0">
      <selection activeCell="U15" sqref="U15"/>
    </sheetView>
  </sheetViews>
  <sheetFormatPr defaultColWidth="8.72727272727273" defaultRowHeight="14.5"/>
  <cols>
    <col min="1" max="1" width="65.0909090909091" style="1" customWidth="1"/>
    <col min="2" max="10" width="8.72727272727273" style="1"/>
    <col min="11" max="11" width="11.5454545454545" style="1" customWidth="1"/>
    <col min="12" max="12" width="12.8181818181818" style="1"/>
    <col min="14" max="14" width="19.5454545454545" customWidth="1"/>
    <col min="15" max="16" width="22.6363636363636" customWidth="1"/>
    <col min="17" max="17" width="18.7272727272727" customWidth="1"/>
    <col min="18" max="18" width="32" customWidth="1"/>
  </cols>
  <sheetData>
    <row r="1" spans="1:2">
      <c r="A1" s="1" t="s">
        <v>27</v>
      </c>
      <c r="B1" s="1" t="s">
        <v>28</v>
      </c>
    </row>
    <row r="4" spans="2:2">
      <c r="B4" s="2" t="s">
        <v>1</v>
      </c>
    </row>
    <row r="5" spans="2:2">
      <c r="B5" s="1" t="s">
        <v>2</v>
      </c>
    </row>
    <row r="8" spans="10:10">
      <c r="J8" s="1" t="s">
        <v>3</v>
      </c>
    </row>
    <row r="9" spans="2:20">
      <c r="B9" s="1" t="s">
        <v>4</v>
      </c>
      <c r="C9" s="1" t="s">
        <v>5</v>
      </c>
      <c r="D9" s="1" t="s">
        <v>6</v>
      </c>
      <c r="E9" s="1" t="s">
        <v>7</v>
      </c>
      <c r="F9" s="1" t="s">
        <v>8</v>
      </c>
      <c r="G9" s="1" t="s">
        <v>9</v>
      </c>
      <c r="H9" s="1" t="s">
        <v>10</v>
      </c>
      <c r="I9" s="1" t="s">
        <v>11</v>
      </c>
      <c r="J9" s="1" t="s">
        <v>12</v>
      </c>
      <c r="K9" s="1" t="s">
        <v>13</v>
      </c>
      <c r="L9" s="1" t="s">
        <v>14</v>
      </c>
      <c r="N9" s="14"/>
      <c r="P9" s="15" t="s">
        <v>29</v>
      </c>
      <c r="Q9" s="15" t="s">
        <v>30</v>
      </c>
      <c r="R9" s="16" t="s">
        <v>31</v>
      </c>
      <c r="T9" t="s">
        <v>32</v>
      </c>
    </row>
    <row r="10" spans="2:20">
      <c r="B10" s="1" t="s">
        <v>33</v>
      </c>
      <c r="G10" t="s">
        <v>34</v>
      </c>
      <c r="I10" s="1">
        <v>2020</v>
      </c>
      <c r="J10" s="1" t="s">
        <v>17</v>
      </c>
      <c r="K10" s="1">
        <v>1</v>
      </c>
      <c r="L10" s="1">
        <f>SUM(P10:R10)*1000</f>
        <v>302987.16466</v>
      </c>
      <c r="N10" s="7"/>
      <c r="P10" s="12">
        <v>73.57588066</v>
      </c>
      <c r="Q10">
        <v>183.35403</v>
      </c>
      <c r="R10">
        <v>46.057254</v>
      </c>
      <c r="T10" s="12">
        <v>-17.30257254</v>
      </c>
    </row>
    <row r="11" spans="7:20">
      <c r="G11" t="s">
        <v>34</v>
      </c>
      <c r="I11" s="1">
        <v>2021</v>
      </c>
      <c r="J11" s="1" t="s">
        <v>17</v>
      </c>
      <c r="K11" s="1">
        <v>1</v>
      </c>
      <c r="L11" s="1">
        <f t="shared" ref="L11:L40" si="0">SUM(P11:R11)*1000</f>
        <v>312948.70898</v>
      </c>
      <c r="N11" s="7"/>
      <c r="P11" s="7">
        <v>76.81255283</v>
      </c>
      <c r="Q11" s="7">
        <v>189.1523515</v>
      </c>
      <c r="R11" s="7">
        <v>46.98380465</v>
      </c>
      <c r="T11" s="12">
        <v>-15.40632582</v>
      </c>
    </row>
    <row r="12" spans="7:20">
      <c r="G12" t="s">
        <v>34</v>
      </c>
      <c r="I12" s="1">
        <v>2022</v>
      </c>
      <c r="J12" s="1" t="s">
        <v>17</v>
      </c>
      <c r="K12" s="1">
        <v>1</v>
      </c>
      <c r="L12" s="1">
        <f t="shared" si="0"/>
        <v>311563.88228</v>
      </c>
      <c r="N12" s="7"/>
      <c r="P12" s="7">
        <v>74.20667416</v>
      </c>
      <c r="Q12" s="7">
        <v>191.4234074</v>
      </c>
      <c r="R12" s="7">
        <v>45.93380072</v>
      </c>
      <c r="T12" s="12">
        <v>-17.23053509</v>
      </c>
    </row>
    <row r="13" spans="7:20">
      <c r="G13" t="s">
        <v>34</v>
      </c>
      <c r="I13" s="1">
        <v>2023</v>
      </c>
      <c r="J13" s="1" t="s">
        <v>17</v>
      </c>
      <c r="K13" s="1">
        <v>1</v>
      </c>
      <c r="L13" s="1">
        <f t="shared" si="0"/>
        <v>309717.59778</v>
      </c>
      <c r="N13" s="7"/>
      <c r="P13" s="7">
        <v>75.91317615</v>
      </c>
      <c r="Q13" s="7">
        <v>188.9128906</v>
      </c>
      <c r="R13" s="7">
        <v>44.89153103</v>
      </c>
      <c r="T13" s="12">
        <v>-19.05474437</v>
      </c>
    </row>
    <row r="14" spans="7:20">
      <c r="G14" t="s">
        <v>34</v>
      </c>
      <c r="I14" s="1">
        <v>2024</v>
      </c>
      <c r="J14" s="1" t="s">
        <v>17</v>
      </c>
      <c r="K14" s="1">
        <v>1</v>
      </c>
      <c r="L14" s="1">
        <f t="shared" si="0"/>
        <v>302065.49566</v>
      </c>
      <c r="N14" s="7"/>
      <c r="P14" s="7">
        <v>74.57508591</v>
      </c>
      <c r="Q14" s="7">
        <v>183.3913564</v>
      </c>
      <c r="R14" s="7">
        <v>44.09905335</v>
      </c>
      <c r="T14" s="12">
        <v>-20.87895364</v>
      </c>
    </row>
    <row r="15" spans="7:20">
      <c r="G15" t="s">
        <v>34</v>
      </c>
      <c r="I15" s="1">
        <v>2025</v>
      </c>
      <c r="J15" s="1" t="s">
        <v>17</v>
      </c>
      <c r="K15" s="1">
        <v>1</v>
      </c>
      <c r="L15" s="1">
        <f t="shared" si="0"/>
        <v>291833.93701</v>
      </c>
      <c r="N15" s="7"/>
      <c r="P15" s="7">
        <v>72.15813951</v>
      </c>
      <c r="Q15" s="7">
        <v>177.271171</v>
      </c>
      <c r="R15" s="7">
        <v>42.4046265</v>
      </c>
      <c r="T15" s="12">
        <v>-22.70316291</v>
      </c>
    </row>
    <row r="16" spans="7:20">
      <c r="G16" t="s">
        <v>34</v>
      </c>
      <c r="I16" s="1">
        <v>2026</v>
      </c>
      <c r="J16" s="1" t="s">
        <v>17</v>
      </c>
      <c r="K16" s="1">
        <v>1</v>
      </c>
      <c r="L16" s="1">
        <f t="shared" si="0"/>
        <v>283696.79167</v>
      </c>
      <c r="N16" s="7"/>
      <c r="P16" s="7">
        <v>69.65448481</v>
      </c>
      <c r="Q16" s="7">
        <v>172.6087422</v>
      </c>
      <c r="R16" s="7">
        <v>41.43356466</v>
      </c>
      <c r="T16" s="12">
        <v>-24.52737218</v>
      </c>
    </row>
    <row r="17" spans="7:20">
      <c r="G17" t="s">
        <v>34</v>
      </c>
      <c r="I17" s="1">
        <v>2027</v>
      </c>
      <c r="J17" s="1" t="s">
        <v>17</v>
      </c>
      <c r="K17" s="1">
        <v>1</v>
      </c>
      <c r="L17" s="1">
        <f t="shared" si="0"/>
        <v>274252.88083</v>
      </c>
      <c r="N17" s="7"/>
      <c r="P17" s="7">
        <v>68.02326498</v>
      </c>
      <c r="Q17" s="7">
        <v>165.7685096</v>
      </c>
      <c r="R17" s="7">
        <v>40.46110625</v>
      </c>
      <c r="T17" s="12">
        <v>-26.35158146</v>
      </c>
    </row>
    <row r="18" spans="7:20">
      <c r="G18" t="s">
        <v>34</v>
      </c>
      <c r="I18" s="1">
        <v>2028</v>
      </c>
      <c r="J18" s="1" t="s">
        <v>17</v>
      </c>
      <c r="K18" s="1">
        <v>1</v>
      </c>
      <c r="L18" s="1">
        <f t="shared" si="0"/>
        <v>261728.57445</v>
      </c>
      <c r="N18" s="7"/>
      <c r="P18" s="7">
        <v>65.38544422</v>
      </c>
      <c r="Q18" s="7">
        <v>157.1440222</v>
      </c>
      <c r="R18" s="7">
        <v>39.19910803</v>
      </c>
      <c r="T18" s="12">
        <v>-28.17579073</v>
      </c>
    </row>
    <row r="19" spans="7:20">
      <c r="G19" t="s">
        <v>34</v>
      </c>
      <c r="I19" s="1">
        <v>2029</v>
      </c>
      <c r="J19" s="1" t="s">
        <v>17</v>
      </c>
      <c r="K19" s="1">
        <v>1</v>
      </c>
      <c r="L19" s="1">
        <f t="shared" si="0"/>
        <v>245769.59808</v>
      </c>
      <c r="N19" s="7"/>
      <c r="P19" s="7">
        <v>60.96120725</v>
      </c>
      <c r="Q19" s="7">
        <v>146.8629556</v>
      </c>
      <c r="R19" s="7">
        <v>37.94543523</v>
      </c>
      <c r="T19" s="12">
        <v>-30</v>
      </c>
    </row>
    <row r="20" spans="7:20">
      <c r="G20" t="s">
        <v>34</v>
      </c>
      <c r="I20" s="1">
        <v>2030</v>
      </c>
      <c r="J20" s="1" t="s">
        <v>17</v>
      </c>
      <c r="K20" s="1">
        <v>1</v>
      </c>
      <c r="L20" s="1">
        <f t="shared" si="0"/>
        <v>227991.83259</v>
      </c>
      <c r="N20" s="7"/>
      <c r="P20" s="7">
        <v>56.54267449</v>
      </c>
      <c r="Q20" s="7">
        <v>134.8391153</v>
      </c>
      <c r="R20" s="7">
        <v>36.6100428</v>
      </c>
      <c r="T20" s="12">
        <v>-31</v>
      </c>
    </row>
    <row r="21" spans="7:20">
      <c r="G21" t="s">
        <v>34</v>
      </c>
      <c r="I21" s="1">
        <v>2031</v>
      </c>
      <c r="J21" s="1" t="s">
        <v>17</v>
      </c>
      <c r="K21" s="1">
        <v>1</v>
      </c>
      <c r="L21" s="1">
        <f t="shared" si="0"/>
        <v>214298.98055</v>
      </c>
      <c r="N21" s="7"/>
      <c r="P21" s="7">
        <v>54.46291834</v>
      </c>
      <c r="Q21" s="7">
        <v>123.7230884</v>
      </c>
      <c r="R21" s="7">
        <v>36.11297381</v>
      </c>
      <c r="T21" s="12">
        <v>-32</v>
      </c>
    </row>
    <row r="22" spans="7:20">
      <c r="G22" t="s">
        <v>34</v>
      </c>
      <c r="I22" s="1">
        <v>2032</v>
      </c>
      <c r="J22" s="1" t="s">
        <v>17</v>
      </c>
      <c r="K22" s="1">
        <v>1</v>
      </c>
      <c r="L22" s="1">
        <f t="shared" si="0"/>
        <v>200408.52767</v>
      </c>
      <c r="N22" s="7"/>
      <c r="P22" s="7">
        <v>51.61645744</v>
      </c>
      <c r="Q22" s="7">
        <v>113.1427199</v>
      </c>
      <c r="R22" s="7">
        <v>35.64935033</v>
      </c>
      <c r="T22" s="12">
        <v>-33</v>
      </c>
    </row>
    <row r="23" spans="7:20">
      <c r="G23" t="s">
        <v>34</v>
      </c>
      <c r="I23" s="1">
        <v>2033</v>
      </c>
      <c r="J23" s="1" t="s">
        <v>17</v>
      </c>
      <c r="K23" s="1">
        <v>1</v>
      </c>
      <c r="L23" s="1">
        <f t="shared" si="0"/>
        <v>187006.25304</v>
      </c>
      <c r="N23" s="7"/>
      <c r="P23" s="7">
        <v>49.26306062</v>
      </c>
      <c r="Q23" s="7">
        <v>102.5974759</v>
      </c>
      <c r="R23" s="7">
        <v>35.14571652</v>
      </c>
      <c r="T23" s="12">
        <v>-34</v>
      </c>
    </row>
    <row r="24" spans="7:20">
      <c r="G24" t="s">
        <v>34</v>
      </c>
      <c r="I24" s="1">
        <v>2034</v>
      </c>
      <c r="J24" s="1" t="s">
        <v>17</v>
      </c>
      <c r="K24" s="1">
        <v>1</v>
      </c>
      <c r="L24" s="1">
        <f t="shared" si="0"/>
        <v>173927.85113</v>
      </c>
      <c r="N24" s="7"/>
      <c r="P24" s="7">
        <v>46.83002163</v>
      </c>
      <c r="Q24" s="7">
        <v>92.49518478</v>
      </c>
      <c r="R24" s="7">
        <v>34.60264472</v>
      </c>
      <c r="T24" s="12">
        <v>-35</v>
      </c>
    </row>
    <row r="25" spans="7:20">
      <c r="G25" t="s">
        <v>34</v>
      </c>
      <c r="I25" s="1">
        <v>2035</v>
      </c>
      <c r="J25" s="1" t="s">
        <v>17</v>
      </c>
      <c r="K25" s="1">
        <v>1</v>
      </c>
      <c r="L25" s="1">
        <f t="shared" si="0"/>
        <v>163194.82696</v>
      </c>
      <c r="N25" s="7"/>
      <c r="P25" s="7">
        <v>45.43781315</v>
      </c>
      <c r="Q25" s="7">
        <v>83.63703044</v>
      </c>
      <c r="R25" s="7">
        <v>34.11998337</v>
      </c>
      <c r="T25" s="12">
        <v>-36</v>
      </c>
    </row>
    <row r="26" spans="7:20">
      <c r="G26" t="s">
        <v>34</v>
      </c>
      <c r="I26" s="1">
        <v>2036</v>
      </c>
      <c r="J26" s="1" t="s">
        <v>17</v>
      </c>
      <c r="K26" s="1">
        <v>1</v>
      </c>
      <c r="L26" s="1">
        <f t="shared" si="0"/>
        <v>150662.57961</v>
      </c>
      <c r="N26" s="7"/>
      <c r="P26" s="7">
        <v>42.39814088</v>
      </c>
      <c r="Q26" s="7">
        <v>74.63349683</v>
      </c>
      <c r="R26" s="7">
        <v>33.6309419</v>
      </c>
      <c r="T26" s="12">
        <v>-37</v>
      </c>
    </row>
    <row r="27" spans="7:20">
      <c r="G27" t="s">
        <v>34</v>
      </c>
      <c r="I27" s="1">
        <v>2037</v>
      </c>
      <c r="J27" s="1" t="s">
        <v>17</v>
      </c>
      <c r="K27" s="1">
        <v>1</v>
      </c>
      <c r="L27" s="1">
        <f t="shared" si="0"/>
        <v>138149.18982</v>
      </c>
      <c r="N27" s="7"/>
      <c r="P27" s="7">
        <v>39.54132139</v>
      </c>
      <c r="Q27" s="7">
        <v>65.50766735</v>
      </c>
      <c r="R27" s="7">
        <v>33.10020108</v>
      </c>
      <c r="T27" s="12">
        <v>-38</v>
      </c>
    </row>
    <row r="28" spans="7:20">
      <c r="G28" t="s">
        <v>34</v>
      </c>
      <c r="I28" s="1">
        <v>2038</v>
      </c>
      <c r="J28" s="1" t="s">
        <v>17</v>
      </c>
      <c r="K28" s="1">
        <v>1</v>
      </c>
      <c r="L28" s="1">
        <f t="shared" si="0"/>
        <v>127970.76631</v>
      </c>
      <c r="N28" s="7"/>
      <c r="P28" s="7">
        <v>36.58257851</v>
      </c>
      <c r="Q28" s="7">
        <v>58.87306954</v>
      </c>
      <c r="R28" s="7">
        <v>32.51511826</v>
      </c>
      <c r="T28" s="12">
        <v>-39</v>
      </c>
    </row>
    <row r="29" spans="7:20">
      <c r="G29" t="s">
        <v>34</v>
      </c>
      <c r="I29" s="1">
        <v>2039</v>
      </c>
      <c r="J29" s="1" t="s">
        <v>17</v>
      </c>
      <c r="K29" s="1">
        <v>1</v>
      </c>
      <c r="L29" s="1">
        <f t="shared" si="0"/>
        <v>121203.97237</v>
      </c>
      <c r="N29" s="7"/>
      <c r="P29" s="7">
        <v>33.68633261</v>
      </c>
      <c r="Q29" s="7">
        <v>55.53666573</v>
      </c>
      <c r="R29" s="7">
        <v>31.98097403</v>
      </c>
      <c r="T29" s="12">
        <v>-40</v>
      </c>
    </row>
    <row r="30" spans="7:20">
      <c r="G30" t="s">
        <v>34</v>
      </c>
      <c r="I30" s="1">
        <v>2040</v>
      </c>
      <c r="J30" s="1" t="s">
        <v>17</v>
      </c>
      <c r="K30" s="1">
        <v>1</v>
      </c>
      <c r="L30" s="1">
        <f t="shared" si="0"/>
        <v>113528.3609</v>
      </c>
      <c r="N30" s="7"/>
      <c r="P30" s="7">
        <v>30.06667329</v>
      </c>
      <c r="Q30" s="7">
        <v>52.02803603</v>
      </c>
      <c r="R30" s="7">
        <v>31.43365158</v>
      </c>
      <c r="T30" s="12">
        <v>-41</v>
      </c>
    </row>
    <row r="31" spans="7:20">
      <c r="G31" t="s">
        <v>34</v>
      </c>
      <c r="I31" s="1">
        <v>2041</v>
      </c>
      <c r="J31" s="1" t="s">
        <v>17</v>
      </c>
      <c r="K31" s="1">
        <v>1</v>
      </c>
      <c r="L31" s="1">
        <f t="shared" si="0"/>
        <v>105616.99698</v>
      </c>
      <c r="N31" s="7"/>
      <c r="P31" s="7">
        <v>27.05425281</v>
      </c>
      <c r="Q31" s="7">
        <v>47.81056568</v>
      </c>
      <c r="R31" s="7">
        <v>30.75217849</v>
      </c>
      <c r="T31" s="12">
        <v>-42</v>
      </c>
    </row>
    <row r="32" spans="7:20">
      <c r="G32" t="s">
        <v>34</v>
      </c>
      <c r="I32" s="1">
        <v>2042</v>
      </c>
      <c r="J32" s="1" t="s">
        <v>17</v>
      </c>
      <c r="K32" s="1">
        <v>1</v>
      </c>
      <c r="L32" s="1">
        <f t="shared" si="0"/>
        <v>100975.11831</v>
      </c>
      <c r="N32" s="7"/>
      <c r="P32" s="7">
        <v>25.50652088</v>
      </c>
      <c r="Q32" s="7">
        <v>45.29177179</v>
      </c>
      <c r="R32" s="7">
        <v>30.17682564</v>
      </c>
      <c r="T32" s="12">
        <v>-43</v>
      </c>
    </row>
    <row r="33" spans="7:20">
      <c r="G33" t="s">
        <v>34</v>
      </c>
      <c r="I33" s="1">
        <v>2043</v>
      </c>
      <c r="J33" s="1" t="s">
        <v>17</v>
      </c>
      <c r="K33" s="1">
        <v>1</v>
      </c>
      <c r="L33" s="1">
        <f t="shared" si="0"/>
        <v>97347.35898</v>
      </c>
      <c r="N33" s="7"/>
      <c r="P33" s="7">
        <v>24.38823505</v>
      </c>
      <c r="Q33" s="7">
        <v>43.35530839</v>
      </c>
      <c r="R33" s="7">
        <v>29.60381554</v>
      </c>
      <c r="T33" s="12">
        <v>-44</v>
      </c>
    </row>
    <row r="34" spans="7:20">
      <c r="G34" t="s">
        <v>34</v>
      </c>
      <c r="I34" s="1">
        <v>2044</v>
      </c>
      <c r="J34" s="1" t="s">
        <v>17</v>
      </c>
      <c r="K34" s="1">
        <v>1</v>
      </c>
      <c r="L34" s="1">
        <f t="shared" si="0"/>
        <v>93660.7809</v>
      </c>
      <c r="N34" s="7"/>
      <c r="P34" s="7">
        <v>23.24361514</v>
      </c>
      <c r="Q34" s="7">
        <v>41.33981175</v>
      </c>
      <c r="R34" s="7">
        <v>29.07735401</v>
      </c>
      <c r="T34" s="12">
        <v>-45</v>
      </c>
    </row>
    <row r="35" spans="7:20">
      <c r="G35" t="s">
        <v>34</v>
      </c>
      <c r="I35" s="1">
        <v>2045</v>
      </c>
      <c r="J35" s="1" t="s">
        <v>17</v>
      </c>
      <c r="K35" s="1">
        <v>1</v>
      </c>
      <c r="L35" s="1">
        <f t="shared" si="0"/>
        <v>90571.2493</v>
      </c>
      <c r="N35" s="7"/>
      <c r="P35" s="7">
        <v>22.52632113</v>
      </c>
      <c r="Q35" s="7">
        <v>39.4803992</v>
      </c>
      <c r="R35" s="7">
        <v>28.56452897</v>
      </c>
      <c r="T35" s="12">
        <v>-46</v>
      </c>
    </row>
    <row r="36" spans="7:20">
      <c r="G36" t="s">
        <v>34</v>
      </c>
      <c r="I36" s="1">
        <v>2046</v>
      </c>
      <c r="J36" s="1" t="s">
        <v>17</v>
      </c>
      <c r="K36" s="1">
        <v>1</v>
      </c>
      <c r="L36" s="1">
        <f t="shared" si="0"/>
        <v>87572.46333</v>
      </c>
      <c r="N36" s="7"/>
      <c r="P36" s="7">
        <v>21.67822849</v>
      </c>
      <c r="Q36" s="7">
        <v>37.83372709</v>
      </c>
      <c r="R36" s="7">
        <v>28.06050775</v>
      </c>
      <c r="T36" s="12">
        <v>-47</v>
      </c>
    </row>
    <row r="37" spans="7:20">
      <c r="G37" t="s">
        <v>34</v>
      </c>
      <c r="I37" s="1">
        <v>2047</v>
      </c>
      <c r="J37" s="1" t="s">
        <v>17</v>
      </c>
      <c r="K37" s="1">
        <v>1</v>
      </c>
      <c r="L37" s="1">
        <f t="shared" si="0"/>
        <v>84700.60083</v>
      </c>
      <c r="N37" s="7"/>
      <c r="P37" s="7">
        <v>20.82485252</v>
      </c>
      <c r="Q37" s="7">
        <v>36.28121566</v>
      </c>
      <c r="R37" s="7">
        <v>27.59453265</v>
      </c>
      <c r="T37" s="12">
        <v>-48</v>
      </c>
    </row>
    <row r="38" spans="7:20">
      <c r="G38" t="s">
        <v>34</v>
      </c>
      <c r="I38" s="1">
        <v>2048</v>
      </c>
      <c r="J38" s="1" t="s">
        <v>17</v>
      </c>
      <c r="K38" s="1">
        <v>1</v>
      </c>
      <c r="L38" s="1">
        <f t="shared" si="0"/>
        <v>82101.89134</v>
      </c>
      <c r="N38" s="7"/>
      <c r="P38" s="7">
        <v>20.20542524</v>
      </c>
      <c r="Q38" s="7">
        <v>34.74463757</v>
      </c>
      <c r="R38" s="7">
        <v>27.15182853</v>
      </c>
      <c r="T38" s="12">
        <v>-49</v>
      </c>
    </row>
    <row r="39" spans="7:20">
      <c r="G39" t="s">
        <v>34</v>
      </c>
      <c r="I39" s="1">
        <v>2049</v>
      </c>
      <c r="J39" s="1" t="s">
        <v>17</v>
      </c>
      <c r="K39" s="1">
        <v>1</v>
      </c>
      <c r="L39" s="1">
        <f t="shared" si="0"/>
        <v>79557.95646</v>
      </c>
      <c r="N39" s="7"/>
      <c r="P39" s="7">
        <v>19.54219027</v>
      </c>
      <c r="Q39" s="7">
        <v>33.28264818</v>
      </c>
      <c r="R39" s="7">
        <v>26.73311801</v>
      </c>
      <c r="T39" s="12">
        <v>-50</v>
      </c>
    </row>
    <row r="40" spans="7:18">
      <c r="G40" t="s">
        <v>34</v>
      </c>
      <c r="I40" s="1">
        <v>2050</v>
      </c>
      <c r="J40" s="1" t="s">
        <v>17</v>
      </c>
      <c r="K40" s="1">
        <v>1</v>
      </c>
      <c r="L40" s="1">
        <f t="shared" si="0"/>
        <v>77320.23761</v>
      </c>
      <c r="N40" s="7"/>
      <c r="P40" s="7">
        <v>19.10080467</v>
      </c>
      <c r="Q40" s="7">
        <v>31.86210077</v>
      </c>
      <c r="R40" s="7">
        <v>26.35733217</v>
      </c>
    </row>
  </sheetData>
  <pageMargins left="0.75" right="0.75" top="1" bottom="1" header="0.5" footer="0.5"/>
  <headerFooter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R41"/>
  <sheetViews>
    <sheetView topLeftCell="E23" workbookViewId="0">
      <selection activeCell="L11" sqref="L11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1</v>
      </c>
    </row>
    <row r="5" spans="2:2">
      <c r="B5" s="1" t="s">
        <v>2</v>
      </c>
    </row>
    <row r="9" spans="10:10">
      <c r="J9" s="1" t="s">
        <v>3</v>
      </c>
    </row>
    <row r="10" spans="2:18">
      <c r="B10" s="1" t="s">
        <v>4</v>
      </c>
      <c r="C10" s="1" t="s">
        <v>5</v>
      </c>
      <c r="D10" s="1" t="s">
        <v>6</v>
      </c>
      <c r="E10" s="1" t="s">
        <v>7</v>
      </c>
      <c r="F10" s="1" t="s">
        <v>8</v>
      </c>
      <c r="G10" s="1" t="s">
        <v>9</v>
      </c>
      <c r="H10" s="1" t="s">
        <v>10</v>
      </c>
      <c r="I10" s="1" t="s">
        <v>11</v>
      </c>
      <c r="J10" s="1" t="s">
        <v>12</v>
      </c>
      <c r="K10" s="1" t="s">
        <v>13</v>
      </c>
      <c r="L10" s="1" t="s">
        <v>14</v>
      </c>
      <c r="Q10" t="s">
        <v>22</v>
      </c>
      <c r="R10" s="11"/>
    </row>
    <row r="11" spans="2:17">
      <c r="B11" s="1" t="s">
        <v>35</v>
      </c>
      <c r="G11" t="s">
        <v>36</v>
      </c>
      <c r="I11" s="1">
        <v>2020</v>
      </c>
      <c r="J11" s="1" t="s">
        <v>17</v>
      </c>
      <c r="K11" s="1">
        <v>1</v>
      </c>
      <c r="L11" s="1">
        <f>Q11*1000*38.5/(38.5+34.9)</f>
        <v>46744.386852861</v>
      </c>
      <c r="Q11">
        <f>89.11787</f>
        <v>89.11787</v>
      </c>
    </row>
    <row r="12" spans="7:17">
      <c r="G12" t="s">
        <v>36</v>
      </c>
      <c r="I12" s="1">
        <v>2021</v>
      </c>
      <c r="J12" s="1" t="s">
        <v>17</v>
      </c>
      <c r="K12" s="1">
        <v>1</v>
      </c>
      <c r="L12" s="1">
        <f t="shared" ref="L12:L41" si="0">Q12*1000*38.5/(38.5+34.9)</f>
        <v>45722.4765324932</v>
      </c>
      <c r="Q12" s="7">
        <v>87.16960461</v>
      </c>
    </row>
    <row r="13" spans="7:17">
      <c r="G13" t="s">
        <v>36</v>
      </c>
      <c r="I13" s="1">
        <v>2022</v>
      </c>
      <c r="J13" s="1" t="s">
        <v>17</v>
      </c>
      <c r="K13" s="1">
        <v>1</v>
      </c>
      <c r="L13" s="1">
        <f t="shared" si="0"/>
        <v>42973.3028363079</v>
      </c>
      <c r="Q13" s="7">
        <v>81.92832281</v>
      </c>
    </row>
    <row r="14" spans="7:17">
      <c r="G14" t="s">
        <v>36</v>
      </c>
      <c r="I14" s="1">
        <v>2023</v>
      </c>
      <c r="J14" s="1" t="s">
        <v>17</v>
      </c>
      <c r="K14" s="1">
        <v>1</v>
      </c>
      <c r="L14" s="1">
        <f t="shared" si="0"/>
        <v>42525.8883410082</v>
      </c>
      <c r="Q14" s="7">
        <v>81.07532998</v>
      </c>
    </row>
    <row r="15" spans="7:17">
      <c r="G15" t="s">
        <v>36</v>
      </c>
      <c r="I15" s="1">
        <v>2024</v>
      </c>
      <c r="J15" s="1" t="s">
        <v>17</v>
      </c>
      <c r="K15" s="1">
        <v>1</v>
      </c>
      <c r="L15" s="1">
        <f t="shared" si="0"/>
        <v>41578.6746820845</v>
      </c>
      <c r="Q15" s="7">
        <v>79.26947329</v>
      </c>
    </row>
    <row r="16" spans="7:17">
      <c r="G16" t="s">
        <v>36</v>
      </c>
      <c r="I16" s="1">
        <v>2025</v>
      </c>
      <c r="J16" s="1" t="s">
        <v>17</v>
      </c>
      <c r="K16" s="1">
        <v>1</v>
      </c>
      <c r="L16" s="1">
        <f t="shared" si="0"/>
        <v>40396.0893324251</v>
      </c>
      <c r="Q16" s="7">
        <v>77.014882</v>
      </c>
    </row>
    <row r="17" spans="7:17">
      <c r="G17" t="s">
        <v>36</v>
      </c>
      <c r="I17" s="1">
        <v>2026</v>
      </c>
      <c r="J17" s="1" t="s">
        <v>17</v>
      </c>
      <c r="K17" s="1">
        <v>1</v>
      </c>
      <c r="L17" s="1">
        <f t="shared" si="0"/>
        <v>39303.4448503406</v>
      </c>
      <c r="Q17" s="7">
        <v>74.93176239</v>
      </c>
    </row>
    <row r="18" spans="7:17">
      <c r="G18" t="s">
        <v>36</v>
      </c>
      <c r="I18" s="1">
        <v>2027</v>
      </c>
      <c r="J18" s="1" t="s">
        <v>17</v>
      </c>
      <c r="K18" s="1">
        <v>1</v>
      </c>
      <c r="L18" s="1">
        <f t="shared" si="0"/>
        <v>38129.1092324251</v>
      </c>
      <c r="Q18" s="7">
        <v>72.69289916</v>
      </c>
    </row>
    <row r="19" spans="7:17">
      <c r="G19" t="s">
        <v>36</v>
      </c>
      <c r="I19" s="1">
        <v>2028</v>
      </c>
      <c r="J19" s="1" t="s">
        <v>17</v>
      </c>
      <c r="K19" s="1">
        <v>1</v>
      </c>
      <c r="L19" s="1">
        <f t="shared" si="0"/>
        <v>36951.2752810627</v>
      </c>
      <c r="Q19" s="7">
        <v>70.44736638</v>
      </c>
    </row>
    <row r="20" spans="7:17">
      <c r="G20" t="s">
        <v>36</v>
      </c>
      <c r="I20" s="1">
        <v>2029</v>
      </c>
      <c r="J20" s="1" t="s">
        <v>17</v>
      </c>
      <c r="K20" s="1">
        <v>1</v>
      </c>
      <c r="L20" s="1">
        <f t="shared" si="0"/>
        <v>35718.7644059945</v>
      </c>
      <c r="Q20" s="7">
        <v>68.0975924</v>
      </c>
    </row>
    <row r="21" spans="7:17">
      <c r="G21" t="s">
        <v>36</v>
      </c>
      <c r="I21" s="1">
        <v>2030</v>
      </c>
      <c r="J21" s="1" t="s">
        <v>17</v>
      </c>
      <c r="K21" s="1">
        <v>1</v>
      </c>
      <c r="L21" s="1">
        <f t="shared" si="0"/>
        <v>34421.9858690736</v>
      </c>
      <c r="Q21" s="7">
        <v>65.62529254</v>
      </c>
    </row>
    <row r="22" spans="7:17">
      <c r="G22" t="s">
        <v>36</v>
      </c>
      <c r="I22" s="1">
        <v>2031</v>
      </c>
      <c r="J22" s="1" t="s">
        <v>17</v>
      </c>
      <c r="K22" s="1">
        <v>1</v>
      </c>
      <c r="L22" s="1">
        <f t="shared" si="0"/>
        <v>33199.9026455722</v>
      </c>
      <c r="Q22" s="7">
        <v>63.29539881</v>
      </c>
    </row>
    <row r="23" spans="7:17">
      <c r="G23" t="s">
        <v>36</v>
      </c>
      <c r="I23" s="1">
        <v>2032</v>
      </c>
      <c r="J23" s="1" t="s">
        <v>17</v>
      </c>
      <c r="K23" s="1">
        <v>1</v>
      </c>
      <c r="L23" s="1">
        <f t="shared" si="0"/>
        <v>31789.7645198229</v>
      </c>
      <c r="Q23" s="7">
        <v>60.60697963</v>
      </c>
    </row>
    <row r="24" spans="7:17">
      <c r="G24" t="s">
        <v>36</v>
      </c>
      <c r="I24" s="1">
        <v>2033</v>
      </c>
      <c r="J24" s="1" t="s">
        <v>17</v>
      </c>
      <c r="K24" s="1">
        <v>1</v>
      </c>
      <c r="L24" s="1">
        <f t="shared" si="0"/>
        <v>30428.9817313352</v>
      </c>
      <c r="Q24" s="7">
        <v>58.01265608</v>
      </c>
    </row>
    <row r="25" spans="7:17">
      <c r="G25" t="s">
        <v>36</v>
      </c>
      <c r="I25" s="1">
        <v>2034</v>
      </c>
      <c r="J25" s="1" t="s">
        <v>17</v>
      </c>
      <c r="K25" s="1">
        <v>1</v>
      </c>
      <c r="L25" s="1">
        <f t="shared" si="0"/>
        <v>29010.3119950954</v>
      </c>
      <c r="Q25" s="7">
        <v>55.30797144</v>
      </c>
    </row>
    <row r="26" spans="7:18">
      <c r="G26" t="s">
        <v>36</v>
      </c>
      <c r="I26" s="1">
        <v>2035</v>
      </c>
      <c r="J26" s="1" t="s">
        <v>17</v>
      </c>
      <c r="K26" s="1">
        <v>1</v>
      </c>
      <c r="L26" s="1">
        <f t="shared" si="0"/>
        <v>27441.9336241144</v>
      </c>
      <c r="Q26" s="7">
        <v>52.31786826</v>
      </c>
      <c r="R26">
        <v>-6.180210064</v>
      </c>
    </row>
    <row r="27" spans="7:18">
      <c r="G27" t="s">
        <v>36</v>
      </c>
      <c r="I27" s="1">
        <v>2036</v>
      </c>
      <c r="J27" s="1" t="s">
        <v>17</v>
      </c>
      <c r="K27" s="1">
        <v>1</v>
      </c>
      <c r="L27" s="1">
        <f t="shared" si="0"/>
        <v>26008.7429677112</v>
      </c>
      <c r="Q27" s="7">
        <v>49.58549958</v>
      </c>
      <c r="R27">
        <v>-8.377055855</v>
      </c>
    </row>
    <row r="28" spans="7:18">
      <c r="G28" t="s">
        <v>36</v>
      </c>
      <c r="I28" s="1">
        <v>2037</v>
      </c>
      <c r="J28" s="1" t="s">
        <v>17</v>
      </c>
      <c r="K28" s="1">
        <v>1</v>
      </c>
      <c r="L28" s="1">
        <f t="shared" si="0"/>
        <v>24811.0246842643</v>
      </c>
      <c r="Q28" s="7">
        <v>47.30205745</v>
      </c>
      <c r="R28">
        <v>-10.61957522</v>
      </c>
    </row>
    <row r="29" spans="7:18">
      <c r="G29" t="s">
        <v>36</v>
      </c>
      <c r="I29" s="1">
        <v>2038</v>
      </c>
      <c r="J29" s="1" t="s">
        <v>17</v>
      </c>
      <c r="K29" s="1">
        <v>1</v>
      </c>
      <c r="L29" s="1">
        <f t="shared" si="0"/>
        <v>23650.7971762943</v>
      </c>
      <c r="Q29" s="7">
        <v>45.09009124</v>
      </c>
      <c r="R29">
        <v>-12.81215095</v>
      </c>
    </row>
    <row r="30" spans="7:18">
      <c r="G30" t="s">
        <v>36</v>
      </c>
      <c r="I30" s="1">
        <v>2039</v>
      </c>
      <c r="J30" s="1" t="s">
        <v>17</v>
      </c>
      <c r="K30" s="1">
        <v>1</v>
      </c>
      <c r="L30" s="1">
        <f t="shared" si="0"/>
        <v>22525.8966546322</v>
      </c>
      <c r="Q30" s="7">
        <v>42.9454757</v>
      </c>
      <c r="R30">
        <v>-14.87106076</v>
      </c>
    </row>
    <row r="31" spans="7:18">
      <c r="G31" t="s">
        <v>36</v>
      </c>
      <c r="I31" s="1">
        <v>2040</v>
      </c>
      <c r="J31" s="1" t="s">
        <v>17</v>
      </c>
      <c r="K31" s="1">
        <v>1</v>
      </c>
      <c r="L31" s="1">
        <f t="shared" si="0"/>
        <v>21441.953020436</v>
      </c>
      <c r="Q31" s="7">
        <v>40.8789442</v>
      </c>
      <c r="R31">
        <v>-16.4795872</v>
      </c>
    </row>
    <row r="32" spans="7:18">
      <c r="G32" t="s">
        <v>36</v>
      </c>
      <c r="I32" s="1">
        <v>2041</v>
      </c>
      <c r="J32" s="1" t="s">
        <v>17</v>
      </c>
      <c r="K32" s="1">
        <v>1</v>
      </c>
      <c r="L32" s="1">
        <f t="shared" si="0"/>
        <v>20252.454801703</v>
      </c>
      <c r="Q32" s="7">
        <v>38.61117357</v>
      </c>
      <c r="R32">
        <v>-18.44727958</v>
      </c>
    </row>
    <row r="33" spans="7:18">
      <c r="G33" t="s">
        <v>36</v>
      </c>
      <c r="I33" s="1">
        <v>2042</v>
      </c>
      <c r="J33" s="1" t="s">
        <v>17</v>
      </c>
      <c r="K33" s="1">
        <v>1</v>
      </c>
      <c r="L33" s="1">
        <f t="shared" si="0"/>
        <v>19215.7008640327</v>
      </c>
      <c r="Q33" s="7">
        <v>36.63460892</v>
      </c>
      <c r="R33">
        <v>-20.20071619</v>
      </c>
    </row>
    <row r="34" spans="7:18">
      <c r="G34" t="s">
        <v>36</v>
      </c>
      <c r="I34" s="1">
        <v>2043</v>
      </c>
      <c r="J34" s="1" t="s">
        <v>17</v>
      </c>
      <c r="K34" s="1">
        <v>1</v>
      </c>
      <c r="L34" s="1">
        <f t="shared" si="0"/>
        <v>18255.0967372616</v>
      </c>
      <c r="Q34" s="7">
        <v>34.80322339</v>
      </c>
      <c r="R34">
        <v>-22.15722077</v>
      </c>
    </row>
    <row r="35" spans="7:18">
      <c r="G35" t="s">
        <v>36</v>
      </c>
      <c r="I35" s="1">
        <v>2044</v>
      </c>
      <c r="J35" s="1" t="s">
        <v>17</v>
      </c>
      <c r="K35" s="1">
        <v>1</v>
      </c>
      <c r="L35" s="1">
        <f t="shared" si="0"/>
        <v>17384.4325916213</v>
      </c>
      <c r="Q35" s="7">
        <v>33.14330785</v>
      </c>
      <c r="R35">
        <v>-24.34974926</v>
      </c>
    </row>
    <row r="36" spans="7:18">
      <c r="G36" t="s">
        <v>36</v>
      </c>
      <c r="I36" s="1">
        <v>2045</v>
      </c>
      <c r="J36" s="1" t="s">
        <v>17</v>
      </c>
      <c r="K36" s="1">
        <v>1</v>
      </c>
      <c r="L36" s="1">
        <f t="shared" si="0"/>
        <v>16554.9220453678</v>
      </c>
      <c r="Q36" s="7">
        <v>31.56185138</v>
      </c>
      <c r="R36">
        <v>-26.46567382</v>
      </c>
    </row>
    <row r="37" spans="7:18">
      <c r="G37" t="s">
        <v>36</v>
      </c>
      <c r="I37" s="1">
        <v>2046</v>
      </c>
      <c r="J37" s="1" t="s">
        <v>17</v>
      </c>
      <c r="K37" s="1">
        <v>1</v>
      </c>
      <c r="L37" s="1">
        <f t="shared" si="0"/>
        <v>15781.5837911444</v>
      </c>
      <c r="Q37" s="7">
        <v>30.08748702</v>
      </c>
      <c r="R37">
        <v>-28.28177019</v>
      </c>
    </row>
    <row r="38" spans="7:18">
      <c r="G38" t="s">
        <v>36</v>
      </c>
      <c r="I38" s="1">
        <v>2047</v>
      </c>
      <c r="J38" s="1" t="s">
        <v>17</v>
      </c>
      <c r="K38" s="1">
        <v>1</v>
      </c>
      <c r="L38" s="1">
        <f t="shared" si="0"/>
        <v>14941.0563177793</v>
      </c>
      <c r="Q38" s="7">
        <v>28.48502685</v>
      </c>
      <c r="R38">
        <v>-30.10375906</v>
      </c>
    </row>
    <row r="39" spans="7:18">
      <c r="G39" t="s">
        <v>36</v>
      </c>
      <c r="I39" s="1">
        <v>2048</v>
      </c>
      <c r="J39" s="1" t="s">
        <v>17</v>
      </c>
      <c r="K39" s="1">
        <v>1</v>
      </c>
      <c r="L39" s="1">
        <f t="shared" si="0"/>
        <v>14282.4084410763</v>
      </c>
      <c r="Q39" s="7">
        <v>27.22931895</v>
      </c>
      <c r="R39">
        <v>-31.88349658</v>
      </c>
    </row>
    <row r="40" spans="7:18">
      <c r="G40" t="s">
        <v>36</v>
      </c>
      <c r="I40" s="1">
        <v>2049</v>
      </c>
      <c r="J40" s="1" t="s">
        <v>17</v>
      </c>
      <c r="K40" s="1">
        <v>1</v>
      </c>
      <c r="L40" s="1">
        <f t="shared" si="0"/>
        <v>13657.7694659401</v>
      </c>
      <c r="Q40" s="7">
        <v>26.0384488</v>
      </c>
      <c r="R40">
        <v>-33.64222028</v>
      </c>
    </row>
    <row r="41" spans="7:18">
      <c r="G41" t="s">
        <v>36</v>
      </c>
      <c r="I41" s="1">
        <v>2050</v>
      </c>
      <c r="J41" s="1" t="s">
        <v>17</v>
      </c>
      <c r="K41" s="1">
        <v>1</v>
      </c>
      <c r="L41" s="1">
        <f t="shared" si="0"/>
        <v>13087.1352538147</v>
      </c>
      <c r="Q41" s="7">
        <v>24.95053838</v>
      </c>
      <c r="R41">
        <v>-35.44024209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N41"/>
  <sheetViews>
    <sheetView zoomScale="115" zoomScaleNormal="115" workbookViewId="0">
      <selection activeCell="E44" sqref="E44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1</v>
      </c>
    </row>
    <row r="5" spans="2:2">
      <c r="B5" s="1" t="s">
        <v>2</v>
      </c>
    </row>
    <row r="9" spans="10:10">
      <c r="J9" s="1" t="s">
        <v>3</v>
      </c>
    </row>
    <row r="10" spans="2:12">
      <c r="B10" s="1" t="s">
        <v>4</v>
      </c>
      <c r="C10" s="1" t="s">
        <v>5</v>
      </c>
      <c r="D10" s="1" t="s">
        <v>6</v>
      </c>
      <c r="E10" s="1" t="s">
        <v>7</v>
      </c>
      <c r="F10" s="1" t="s">
        <v>8</v>
      </c>
      <c r="G10" s="1" t="s">
        <v>9</v>
      </c>
      <c r="H10" s="1" t="s">
        <v>10</v>
      </c>
      <c r="I10" s="1" t="s">
        <v>11</v>
      </c>
      <c r="J10" s="1" t="s">
        <v>12</v>
      </c>
      <c r="K10" s="1" t="s">
        <v>13</v>
      </c>
      <c r="L10" s="1" t="s">
        <v>14</v>
      </c>
    </row>
    <row r="11" spans="2:14">
      <c r="B11" s="1" t="s">
        <v>37</v>
      </c>
      <c r="G11" s="1" t="s">
        <v>38</v>
      </c>
      <c r="I11" s="1">
        <v>2020</v>
      </c>
      <c r="J11" s="1" t="s">
        <v>17</v>
      </c>
      <c r="K11" s="1">
        <v>1</v>
      </c>
      <c r="L11" s="1">
        <f>N11*1000</f>
        <v>645400.5013</v>
      </c>
      <c r="N11" s="12">
        <v>645.4005013</v>
      </c>
    </row>
    <row r="12" spans="7:12">
      <c r="G12" s="1" t="str">
        <f>G11</f>
        <v>TOTCO2</v>
      </c>
      <c r="I12" s="1">
        <v>2021</v>
      </c>
      <c r="J12" s="1" t="s">
        <v>17</v>
      </c>
      <c r="K12" s="1">
        <v>1</v>
      </c>
      <c r="L12" s="1">
        <v>653125.114</v>
      </c>
    </row>
    <row r="13" spans="7:12">
      <c r="G13" s="1" t="str">
        <f t="shared" ref="G13:G41" si="0">G12</f>
        <v>TOTCO2</v>
      </c>
      <c r="I13" s="1">
        <v>2022</v>
      </c>
      <c r="J13" s="1" t="s">
        <v>17</v>
      </c>
      <c r="K13" s="1">
        <v>1</v>
      </c>
      <c r="L13" s="1">
        <v>672924.49</v>
      </c>
    </row>
    <row r="14" spans="7:12">
      <c r="G14" s="1" t="str">
        <f t="shared" si="0"/>
        <v>TOTCO2</v>
      </c>
      <c r="I14" s="1">
        <v>2023</v>
      </c>
      <c r="J14" s="1" t="s">
        <v>17</v>
      </c>
      <c r="K14" s="1">
        <v>1</v>
      </c>
      <c r="L14" s="1">
        <v>670001.0409</v>
      </c>
    </row>
    <row r="15" spans="7:12">
      <c r="G15" s="1" t="str">
        <f t="shared" si="0"/>
        <v>TOTCO2</v>
      </c>
      <c r="I15" s="1">
        <v>2024</v>
      </c>
      <c r="J15" s="1" t="s">
        <v>17</v>
      </c>
      <c r="K15" s="1">
        <v>1</v>
      </c>
      <c r="L15" s="1">
        <v>647597.6066</v>
      </c>
    </row>
    <row r="16" spans="7:12">
      <c r="G16" s="1" t="str">
        <f t="shared" si="0"/>
        <v>TOTCO2</v>
      </c>
      <c r="I16" s="1">
        <v>2025</v>
      </c>
      <c r="J16" s="1" t="s">
        <v>17</v>
      </c>
      <c r="K16" s="1">
        <v>1</v>
      </c>
      <c r="L16" s="1">
        <v>621098.6226</v>
      </c>
    </row>
    <row r="17" spans="7:12">
      <c r="G17" s="1" t="str">
        <f t="shared" si="0"/>
        <v>TOTCO2</v>
      </c>
      <c r="I17" s="1">
        <v>2026</v>
      </c>
      <c r="J17" s="1" t="s">
        <v>17</v>
      </c>
      <c r="K17" s="1">
        <v>1</v>
      </c>
      <c r="L17" s="1">
        <v>606958.4641</v>
      </c>
    </row>
    <row r="18" spans="7:12">
      <c r="G18" s="1" t="str">
        <f t="shared" si="0"/>
        <v>TOTCO2</v>
      </c>
      <c r="I18" s="1">
        <v>2027</v>
      </c>
      <c r="J18" s="1" t="s">
        <v>17</v>
      </c>
      <c r="K18" s="1">
        <v>1</v>
      </c>
      <c r="L18" s="1">
        <v>590565.9411</v>
      </c>
    </row>
    <row r="19" spans="7:12">
      <c r="G19" s="1" t="str">
        <f t="shared" si="0"/>
        <v>TOTCO2</v>
      </c>
      <c r="I19" s="1">
        <v>2028</v>
      </c>
      <c r="J19" s="1" t="s">
        <v>17</v>
      </c>
      <c r="K19" s="1">
        <v>1</v>
      </c>
      <c r="L19" s="1">
        <v>568648.5209</v>
      </c>
    </row>
    <row r="20" spans="7:12">
      <c r="G20" s="1" t="str">
        <f t="shared" si="0"/>
        <v>TOTCO2</v>
      </c>
      <c r="I20" s="1">
        <v>2029</v>
      </c>
      <c r="J20" s="1" t="s">
        <v>17</v>
      </c>
      <c r="K20" s="1">
        <v>1</v>
      </c>
      <c r="L20" s="1">
        <v>539814.3738</v>
      </c>
    </row>
    <row r="21" spans="7:12">
      <c r="G21" s="1" t="str">
        <f t="shared" si="0"/>
        <v>TOTCO2</v>
      </c>
      <c r="I21" s="1">
        <v>2030</v>
      </c>
      <c r="J21" s="1" t="s">
        <v>17</v>
      </c>
      <c r="K21" s="1">
        <v>1</v>
      </c>
      <c r="L21" s="1">
        <v>504890.9756</v>
      </c>
    </row>
    <row r="22" spans="7:12">
      <c r="G22" s="1" t="str">
        <f t="shared" si="0"/>
        <v>TOTCO2</v>
      </c>
      <c r="I22" s="1">
        <v>2031</v>
      </c>
      <c r="J22" s="1" t="s">
        <v>17</v>
      </c>
      <c r="K22" s="1">
        <v>1</v>
      </c>
      <c r="L22" s="1">
        <v>469217.974</v>
      </c>
    </row>
    <row r="23" spans="7:12">
      <c r="G23" s="1" t="str">
        <f t="shared" si="0"/>
        <v>TOTCO2</v>
      </c>
      <c r="I23" s="1">
        <v>2032</v>
      </c>
      <c r="J23" s="1" t="s">
        <v>17</v>
      </c>
      <c r="K23" s="1">
        <v>1</v>
      </c>
      <c r="L23" s="1">
        <v>433598.6084</v>
      </c>
    </row>
    <row r="24" spans="7:12">
      <c r="G24" s="1" t="str">
        <f t="shared" si="0"/>
        <v>TOTCO2</v>
      </c>
      <c r="I24" s="1">
        <v>2033</v>
      </c>
      <c r="J24" s="1" t="s">
        <v>17</v>
      </c>
      <c r="K24" s="1">
        <v>1</v>
      </c>
      <c r="L24" s="1">
        <v>406307.2142</v>
      </c>
    </row>
    <row r="25" spans="7:12">
      <c r="G25" s="1" t="str">
        <f t="shared" si="0"/>
        <v>TOTCO2</v>
      </c>
      <c r="I25" s="1">
        <v>2034</v>
      </c>
      <c r="J25" s="1" t="s">
        <v>17</v>
      </c>
      <c r="K25" s="1">
        <v>1</v>
      </c>
      <c r="L25" s="1">
        <v>375490.3925</v>
      </c>
    </row>
    <row r="26" spans="7:12">
      <c r="G26" s="1" t="str">
        <f t="shared" si="0"/>
        <v>TOTCO2</v>
      </c>
      <c r="I26" s="1">
        <v>2035</v>
      </c>
      <c r="J26" s="1" t="s">
        <v>17</v>
      </c>
      <c r="K26" s="1">
        <v>1</v>
      </c>
      <c r="L26" s="1">
        <v>344000.2634</v>
      </c>
    </row>
    <row r="27" spans="7:12">
      <c r="G27" s="1" t="str">
        <f t="shared" si="0"/>
        <v>TOTCO2</v>
      </c>
      <c r="I27" s="1">
        <v>2036</v>
      </c>
      <c r="J27" s="1" t="s">
        <v>17</v>
      </c>
      <c r="K27" s="1">
        <v>1</v>
      </c>
      <c r="L27" s="1">
        <v>314759.8704</v>
      </c>
    </row>
    <row r="28" spans="7:12">
      <c r="G28" s="1" t="str">
        <f t="shared" si="0"/>
        <v>TOTCO2</v>
      </c>
      <c r="I28" s="1">
        <v>2037</v>
      </c>
      <c r="J28" s="1" t="s">
        <v>17</v>
      </c>
      <c r="K28" s="1">
        <v>1</v>
      </c>
      <c r="L28" s="1">
        <v>286085.7851</v>
      </c>
    </row>
    <row r="29" spans="7:12">
      <c r="G29" s="1" t="str">
        <f t="shared" si="0"/>
        <v>TOTCO2</v>
      </c>
      <c r="I29" s="1">
        <v>2038</v>
      </c>
      <c r="J29" s="1" t="s">
        <v>17</v>
      </c>
      <c r="K29" s="1">
        <v>1</v>
      </c>
      <c r="L29" s="1">
        <v>259815.4527</v>
      </c>
    </row>
    <row r="30" spans="7:12">
      <c r="G30" s="1" t="str">
        <f t="shared" si="0"/>
        <v>TOTCO2</v>
      </c>
      <c r="I30" s="1">
        <v>2039</v>
      </c>
      <c r="J30" s="1" t="s">
        <v>17</v>
      </c>
      <c r="K30" s="1">
        <v>1</v>
      </c>
      <c r="L30" s="1">
        <v>236985.0611</v>
      </c>
    </row>
    <row r="31" spans="7:12">
      <c r="G31" s="1" t="str">
        <f t="shared" si="0"/>
        <v>TOTCO2</v>
      </c>
      <c r="I31" s="1">
        <v>2040</v>
      </c>
      <c r="J31" s="1" t="s">
        <v>17</v>
      </c>
      <c r="K31" s="1">
        <v>1</v>
      </c>
      <c r="L31" s="1">
        <v>214110.5296</v>
      </c>
    </row>
    <row r="32" spans="7:12">
      <c r="G32" s="1" t="str">
        <f t="shared" si="0"/>
        <v>TOTCO2</v>
      </c>
      <c r="I32" s="1">
        <v>2041</v>
      </c>
      <c r="J32" s="1" t="s">
        <v>17</v>
      </c>
      <c r="K32" s="1">
        <v>1</v>
      </c>
      <c r="L32" s="1">
        <v>188998.6592</v>
      </c>
    </row>
    <row r="33" spans="7:12">
      <c r="G33" s="1" t="str">
        <f t="shared" si="0"/>
        <v>TOTCO2</v>
      </c>
      <c r="I33" s="1">
        <v>2042</v>
      </c>
      <c r="J33" s="1" t="s">
        <v>17</v>
      </c>
      <c r="K33" s="1">
        <v>1</v>
      </c>
      <c r="L33" s="1">
        <v>167868.2939</v>
      </c>
    </row>
    <row r="34" spans="7:12">
      <c r="G34" s="1" t="str">
        <f t="shared" si="0"/>
        <v>TOTCO2</v>
      </c>
      <c r="I34" s="1">
        <v>2043</v>
      </c>
      <c r="J34" s="1" t="s">
        <v>17</v>
      </c>
      <c r="K34" s="1">
        <v>1</v>
      </c>
      <c r="L34" s="1">
        <v>146428.901</v>
      </c>
    </row>
    <row r="35" spans="7:12">
      <c r="G35" s="1" t="str">
        <f t="shared" si="0"/>
        <v>TOTCO2</v>
      </c>
      <c r="I35" s="1">
        <v>2044</v>
      </c>
      <c r="J35" s="1" t="s">
        <v>17</v>
      </c>
      <c r="K35" s="1">
        <v>1</v>
      </c>
      <c r="L35" s="1">
        <v>124693.0842</v>
      </c>
    </row>
    <row r="36" spans="7:12">
      <c r="G36" s="1" t="str">
        <f t="shared" si="0"/>
        <v>TOTCO2</v>
      </c>
      <c r="I36" s="1">
        <v>2045</v>
      </c>
      <c r="J36" s="1" t="s">
        <v>17</v>
      </c>
      <c r="K36" s="1">
        <v>1</v>
      </c>
      <c r="L36" s="1">
        <v>103677.6725</v>
      </c>
    </row>
    <row r="37" spans="7:12">
      <c r="G37" s="1" t="str">
        <f t="shared" si="0"/>
        <v>TOTCO2</v>
      </c>
      <c r="I37" s="1">
        <v>2046</v>
      </c>
      <c r="J37" s="1" t="s">
        <v>17</v>
      </c>
      <c r="K37" s="1">
        <v>1</v>
      </c>
      <c r="L37" s="1">
        <v>82852.52107</v>
      </c>
    </row>
    <row r="38" spans="7:12">
      <c r="G38" s="1" t="str">
        <f t="shared" si="0"/>
        <v>TOTCO2</v>
      </c>
      <c r="I38" s="1">
        <v>2047</v>
      </c>
      <c r="J38" s="1" t="s">
        <v>17</v>
      </c>
      <c r="K38" s="1">
        <v>1</v>
      </c>
      <c r="L38" s="1">
        <v>61760.78539</v>
      </c>
    </row>
    <row r="39" spans="7:12">
      <c r="G39" s="1" t="str">
        <f t="shared" si="0"/>
        <v>TOTCO2</v>
      </c>
      <c r="I39" s="1">
        <v>2048</v>
      </c>
      <c r="J39" s="1" t="s">
        <v>17</v>
      </c>
      <c r="K39" s="1">
        <v>1</v>
      </c>
      <c r="L39" s="1">
        <v>41164.86664</v>
      </c>
    </row>
    <row r="40" spans="7:12">
      <c r="G40" s="1" t="str">
        <f t="shared" si="0"/>
        <v>TOTCO2</v>
      </c>
      <c r="I40" s="1">
        <v>2049</v>
      </c>
      <c r="J40" s="1" t="s">
        <v>17</v>
      </c>
      <c r="K40" s="1">
        <v>1</v>
      </c>
      <c r="L40" s="1">
        <v>20516.16697</v>
      </c>
    </row>
    <row r="41" spans="7:12">
      <c r="G41" s="1" t="str">
        <f t="shared" si="0"/>
        <v>TOTCO2</v>
      </c>
      <c r="I41" s="1">
        <v>2050</v>
      </c>
      <c r="J41" s="1" t="s">
        <v>17</v>
      </c>
      <c r="K41" s="1">
        <v>1</v>
      </c>
      <c r="L41" s="1">
        <v>0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O41"/>
  <sheetViews>
    <sheetView topLeftCell="C15" workbookViewId="0">
      <selection activeCell="H11" sqref="H11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1</v>
      </c>
    </row>
    <row r="5" spans="2:2">
      <c r="B5" s="1" t="s">
        <v>2</v>
      </c>
    </row>
    <row r="9" spans="10:10">
      <c r="J9" s="1" t="s">
        <v>3</v>
      </c>
    </row>
    <row r="10" spans="2:15">
      <c r="B10" s="1" t="s">
        <v>4</v>
      </c>
      <c r="C10" s="1" t="s">
        <v>5</v>
      </c>
      <c r="D10" s="1" t="s">
        <v>6</v>
      </c>
      <c r="E10" s="1" t="s">
        <v>7</v>
      </c>
      <c r="F10" s="1" t="s">
        <v>8</v>
      </c>
      <c r="G10" s="1" t="s">
        <v>9</v>
      </c>
      <c r="H10" s="1" t="s">
        <v>10</v>
      </c>
      <c r="I10" s="1" t="s">
        <v>11</v>
      </c>
      <c r="J10" s="1" t="s">
        <v>12</v>
      </c>
      <c r="K10" s="1" t="s">
        <v>13</v>
      </c>
      <c r="L10" s="1" t="s">
        <v>14</v>
      </c>
      <c r="O10" s="11"/>
    </row>
    <row r="11" spans="2:14">
      <c r="B11" s="1" t="s">
        <v>39</v>
      </c>
      <c r="G11" t="s">
        <v>40</v>
      </c>
      <c r="I11" s="1">
        <v>2020</v>
      </c>
      <c r="J11" s="1" t="s">
        <v>17</v>
      </c>
      <c r="K11" s="1">
        <v>1</v>
      </c>
      <c r="L11" s="1">
        <f>N11*1000</f>
        <v>69778.457</v>
      </c>
      <c r="N11">
        <v>69.778457</v>
      </c>
    </row>
    <row r="12" spans="7:14">
      <c r="G12" t="s">
        <v>40</v>
      </c>
      <c r="I12" s="1">
        <v>2021</v>
      </c>
      <c r="J12" s="1" t="s">
        <v>17</v>
      </c>
      <c r="K12" s="1">
        <v>1</v>
      </c>
      <c r="L12" s="1">
        <f t="shared" ref="L12:L41" si="0">N12*1000</f>
        <v>68516.82202</v>
      </c>
      <c r="N12" s="7">
        <v>68.51682202</v>
      </c>
    </row>
    <row r="13" spans="7:14">
      <c r="G13" t="s">
        <v>40</v>
      </c>
      <c r="I13" s="1">
        <v>2022</v>
      </c>
      <c r="J13" s="1" t="s">
        <v>17</v>
      </c>
      <c r="K13" s="1">
        <v>1</v>
      </c>
      <c r="L13" s="1">
        <f t="shared" si="0"/>
        <v>70791.52977</v>
      </c>
      <c r="N13" s="7">
        <v>70.79152977</v>
      </c>
    </row>
    <row r="14" spans="7:14">
      <c r="G14" t="s">
        <v>40</v>
      </c>
      <c r="I14" s="1">
        <v>2023</v>
      </c>
      <c r="J14" s="1" t="s">
        <v>17</v>
      </c>
      <c r="K14" s="1">
        <v>1</v>
      </c>
      <c r="L14" s="1">
        <f t="shared" si="0"/>
        <v>71002.42011</v>
      </c>
      <c r="N14" s="7">
        <v>71.00242011</v>
      </c>
    </row>
    <row r="15" spans="7:14">
      <c r="G15" t="s">
        <v>40</v>
      </c>
      <c r="I15" s="1">
        <v>2024</v>
      </c>
      <c r="J15" s="1" t="s">
        <v>17</v>
      </c>
      <c r="K15" s="1">
        <v>1</v>
      </c>
      <c r="L15" s="1">
        <f t="shared" si="0"/>
        <v>69505.05737</v>
      </c>
      <c r="N15" s="7">
        <v>69.50505737</v>
      </c>
    </row>
    <row r="16" spans="7:14">
      <c r="G16" t="s">
        <v>40</v>
      </c>
      <c r="I16" s="1">
        <v>2025</v>
      </c>
      <c r="J16" s="1" t="s">
        <v>17</v>
      </c>
      <c r="K16" s="1">
        <v>1</v>
      </c>
      <c r="L16" s="1">
        <f t="shared" si="0"/>
        <v>68421.10232</v>
      </c>
      <c r="N16" s="7">
        <v>68.42110232</v>
      </c>
    </row>
    <row r="17" spans="7:14">
      <c r="G17" t="s">
        <v>40</v>
      </c>
      <c r="I17" s="1">
        <v>2026</v>
      </c>
      <c r="J17" s="1" t="s">
        <v>17</v>
      </c>
      <c r="K17" s="1">
        <v>1</v>
      </c>
      <c r="L17" s="1">
        <f t="shared" si="0"/>
        <v>67912.70519</v>
      </c>
      <c r="N17" s="7">
        <v>67.91270519</v>
      </c>
    </row>
    <row r="18" spans="7:14">
      <c r="G18" t="s">
        <v>40</v>
      </c>
      <c r="I18" s="1">
        <v>2027</v>
      </c>
      <c r="J18" s="1" t="s">
        <v>17</v>
      </c>
      <c r="K18" s="1">
        <v>1</v>
      </c>
      <c r="L18" s="1">
        <f t="shared" si="0"/>
        <v>67189.62796</v>
      </c>
      <c r="N18" s="7">
        <v>67.18962796</v>
      </c>
    </row>
    <row r="19" spans="7:14">
      <c r="G19" t="s">
        <v>40</v>
      </c>
      <c r="I19" s="1">
        <v>2028</v>
      </c>
      <c r="J19" s="1" t="s">
        <v>17</v>
      </c>
      <c r="K19" s="1">
        <v>1</v>
      </c>
      <c r="L19" s="1">
        <f t="shared" si="0"/>
        <v>66559.00267</v>
      </c>
      <c r="N19" s="7">
        <v>66.55900267</v>
      </c>
    </row>
    <row r="20" spans="7:14">
      <c r="G20" t="s">
        <v>40</v>
      </c>
      <c r="I20" s="1">
        <v>2029</v>
      </c>
      <c r="J20" s="1" t="s">
        <v>17</v>
      </c>
      <c r="K20" s="1">
        <v>1</v>
      </c>
      <c r="L20" s="1">
        <f t="shared" si="0"/>
        <v>65955.57899</v>
      </c>
      <c r="N20" s="7">
        <v>65.95557899</v>
      </c>
    </row>
    <row r="21" spans="7:14">
      <c r="G21" t="s">
        <v>40</v>
      </c>
      <c r="I21" s="1">
        <v>2030</v>
      </c>
      <c r="J21" s="1" t="s">
        <v>17</v>
      </c>
      <c r="K21" s="1">
        <v>1</v>
      </c>
      <c r="L21" s="1">
        <f t="shared" si="0"/>
        <v>65145.08654</v>
      </c>
      <c r="N21" s="7">
        <v>65.14508654</v>
      </c>
    </row>
    <row r="22" spans="7:14">
      <c r="G22" t="s">
        <v>40</v>
      </c>
      <c r="I22" s="1">
        <v>2031</v>
      </c>
      <c r="J22" s="1" t="s">
        <v>17</v>
      </c>
      <c r="K22" s="1">
        <v>1</v>
      </c>
      <c r="L22" s="1">
        <f t="shared" si="0"/>
        <v>64491.97242</v>
      </c>
      <c r="N22" s="7">
        <v>64.49197242</v>
      </c>
    </row>
    <row r="23" spans="7:14">
      <c r="G23" t="s">
        <v>40</v>
      </c>
      <c r="I23" s="1">
        <v>2032</v>
      </c>
      <c r="J23" s="1" t="s">
        <v>17</v>
      </c>
      <c r="K23" s="1">
        <v>1</v>
      </c>
      <c r="L23" s="1">
        <f t="shared" si="0"/>
        <v>63913.74973</v>
      </c>
      <c r="N23" s="7">
        <v>63.91374973</v>
      </c>
    </row>
    <row r="24" spans="7:14">
      <c r="G24" t="s">
        <v>40</v>
      </c>
      <c r="I24" s="1">
        <v>2033</v>
      </c>
      <c r="J24" s="1" t="s">
        <v>17</v>
      </c>
      <c r="K24" s="1">
        <v>1</v>
      </c>
      <c r="L24" s="1">
        <f t="shared" si="0"/>
        <v>63348.3318</v>
      </c>
      <c r="N24" s="7">
        <v>63.3483318</v>
      </c>
    </row>
    <row r="25" spans="7:14">
      <c r="G25" t="s">
        <v>40</v>
      </c>
      <c r="I25" s="1">
        <v>2034</v>
      </c>
      <c r="J25" s="1" t="s">
        <v>17</v>
      </c>
      <c r="K25" s="1">
        <v>1</v>
      </c>
      <c r="L25" s="1">
        <f t="shared" si="0"/>
        <v>62792.53945</v>
      </c>
      <c r="N25" s="7">
        <v>62.79253945</v>
      </c>
    </row>
    <row r="26" spans="7:14">
      <c r="G26" t="s">
        <v>40</v>
      </c>
      <c r="I26" s="1">
        <v>2035</v>
      </c>
      <c r="J26" s="1" t="s">
        <v>17</v>
      </c>
      <c r="K26" s="1">
        <v>1</v>
      </c>
      <c r="L26" s="1">
        <f t="shared" si="0"/>
        <v>62224.19619</v>
      </c>
      <c r="N26" s="7">
        <v>62.22419619</v>
      </c>
    </row>
    <row r="27" spans="7:14">
      <c r="G27" t="s">
        <v>40</v>
      </c>
      <c r="I27" s="1">
        <v>2036</v>
      </c>
      <c r="J27" s="1" t="s">
        <v>17</v>
      </c>
      <c r="K27" s="1">
        <v>1</v>
      </c>
      <c r="L27" s="1">
        <f t="shared" si="0"/>
        <v>61515.28903</v>
      </c>
      <c r="N27" s="7">
        <v>61.51528903</v>
      </c>
    </row>
    <row r="28" spans="7:14">
      <c r="G28" t="s">
        <v>40</v>
      </c>
      <c r="I28" s="1">
        <v>2037</v>
      </c>
      <c r="J28" s="1" t="s">
        <v>17</v>
      </c>
      <c r="K28" s="1">
        <v>1</v>
      </c>
      <c r="L28" s="1">
        <f t="shared" si="0"/>
        <v>60670.02063</v>
      </c>
      <c r="N28" s="7">
        <v>60.67002063</v>
      </c>
    </row>
    <row r="29" spans="7:14">
      <c r="G29" t="s">
        <v>40</v>
      </c>
      <c r="I29" s="1">
        <v>2038</v>
      </c>
      <c r="J29" s="1" t="s">
        <v>17</v>
      </c>
      <c r="K29" s="1">
        <v>1</v>
      </c>
      <c r="L29" s="1">
        <f t="shared" si="0"/>
        <v>59783.92101</v>
      </c>
      <c r="N29" s="7">
        <v>59.78392101</v>
      </c>
    </row>
    <row r="30" spans="7:14">
      <c r="G30" t="s">
        <v>40</v>
      </c>
      <c r="I30" s="1">
        <v>2039</v>
      </c>
      <c r="J30" s="1" t="s">
        <v>17</v>
      </c>
      <c r="K30" s="1">
        <v>1</v>
      </c>
      <c r="L30" s="1">
        <f t="shared" si="0"/>
        <v>58881.54005</v>
      </c>
      <c r="N30" s="7">
        <v>58.88154005</v>
      </c>
    </row>
    <row r="31" spans="7:14">
      <c r="G31" t="s">
        <v>40</v>
      </c>
      <c r="I31" s="1">
        <v>2040</v>
      </c>
      <c r="J31" s="1" t="s">
        <v>17</v>
      </c>
      <c r="K31" s="1">
        <v>1</v>
      </c>
      <c r="L31" s="1">
        <f t="shared" si="0"/>
        <v>57979.55482</v>
      </c>
      <c r="N31" s="7">
        <v>57.97955482</v>
      </c>
    </row>
    <row r="32" spans="7:14">
      <c r="G32" t="s">
        <v>40</v>
      </c>
      <c r="I32" s="1">
        <v>2041</v>
      </c>
      <c r="J32" s="1" t="s">
        <v>17</v>
      </c>
      <c r="K32" s="1">
        <v>1</v>
      </c>
      <c r="L32" s="1">
        <f t="shared" si="0"/>
        <v>57059.77441</v>
      </c>
      <c r="N32" s="7">
        <v>57.05977441</v>
      </c>
    </row>
    <row r="33" spans="7:14">
      <c r="G33" t="s">
        <v>40</v>
      </c>
      <c r="I33" s="1">
        <v>2042</v>
      </c>
      <c r="J33" s="1" t="s">
        <v>17</v>
      </c>
      <c r="K33" s="1">
        <v>1</v>
      </c>
      <c r="L33" s="1">
        <f t="shared" si="0"/>
        <v>56143.51271</v>
      </c>
      <c r="N33" s="7">
        <v>56.14351271</v>
      </c>
    </row>
    <row r="34" spans="7:14">
      <c r="G34" t="s">
        <v>40</v>
      </c>
      <c r="I34" s="1">
        <v>2043</v>
      </c>
      <c r="J34" s="1" t="s">
        <v>17</v>
      </c>
      <c r="K34" s="1">
        <v>1</v>
      </c>
      <c r="L34" s="1">
        <f t="shared" si="0"/>
        <v>55218.07883</v>
      </c>
      <c r="N34" s="7">
        <v>55.21807883</v>
      </c>
    </row>
    <row r="35" spans="7:14">
      <c r="G35" t="s">
        <v>40</v>
      </c>
      <c r="I35" s="1">
        <v>2044</v>
      </c>
      <c r="J35" s="1" t="s">
        <v>17</v>
      </c>
      <c r="K35" s="1">
        <v>1</v>
      </c>
      <c r="L35" s="1">
        <f t="shared" si="0"/>
        <v>54315.46631</v>
      </c>
      <c r="N35" s="7">
        <v>54.31546631</v>
      </c>
    </row>
    <row r="36" spans="7:14">
      <c r="G36" t="s">
        <v>40</v>
      </c>
      <c r="I36" s="1">
        <v>2045</v>
      </c>
      <c r="J36" s="1" t="s">
        <v>17</v>
      </c>
      <c r="K36" s="1">
        <v>1</v>
      </c>
      <c r="L36" s="1">
        <f t="shared" si="0"/>
        <v>53441.38833</v>
      </c>
      <c r="N36" s="7">
        <v>53.44138833</v>
      </c>
    </row>
    <row r="37" spans="7:14">
      <c r="G37" t="s">
        <v>40</v>
      </c>
      <c r="I37" s="1">
        <v>2046</v>
      </c>
      <c r="J37" s="1" t="s">
        <v>17</v>
      </c>
      <c r="K37" s="1">
        <v>1</v>
      </c>
      <c r="L37" s="1">
        <f t="shared" si="0"/>
        <v>52578.01402</v>
      </c>
      <c r="N37" s="7">
        <v>52.57801402</v>
      </c>
    </row>
    <row r="38" spans="7:14">
      <c r="G38" t="s">
        <v>40</v>
      </c>
      <c r="I38" s="1">
        <v>2047</v>
      </c>
      <c r="J38" s="1" t="s">
        <v>17</v>
      </c>
      <c r="K38" s="1">
        <v>1</v>
      </c>
      <c r="L38" s="1">
        <f t="shared" si="0"/>
        <v>51724.06687</v>
      </c>
      <c r="N38" s="7">
        <v>51.72406687</v>
      </c>
    </row>
    <row r="39" spans="7:14">
      <c r="G39" t="s">
        <v>40</v>
      </c>
      <c r="I39" s="1">
        <v>2048</v>
      </c>
      <c r="J39" s="1" t="s">
        <v>17</v>
      </c>
      <c r="K39" s="1">
        <v>1</v>
      </c>
      <c r="L39" s="1">
        <f t="shared" si="0"/>
        <v>50894.28237</v>
      </c>
      <c r="N39" s="7">
        <v>50.89428237</v>
      </c>
    </row>
    <row r="40" spans="7:14">
      <c r="G40" t="s">
        <v>40</v>
      </c>
      <c r="I40" s="1">
        <v>2049</v>
      </c>
      <c r="J40" s="1" t="s">
        <v>17</v>
      </c>
      <c r="K40" s="1">
        <v>1</v>
      </c>
      <c r="L40" s="1">
        <f t="shared" si="0"/>
        <v>50095.98593</v>
      </c>
      <c r="N40" s="7">
        <v>50.09598593</v>
      </c>
    </row>
    <row r="41" spans="7:14">
      <c r="G41" t="s">
        <v>40</v>
      </c>
      <c r="I41" s="1">
        <v>2050</v>
      </c>
      <c r="J41" s="1" t="s">
        <v>17</v>
      </c>
      <c r="K41" s="1">
        <v>1</v>
      </c>
      <c r="L41" s="1">
        <f t="shared" si="0"/>
        <v>49342.36453</v>
      </c>
      <c r="N41" s="7">
        <v>49.34236453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 tint="0.8"/>
  </sheetPr>
  <dimension ref="A1:P41"/>
  <sheetViews>
    <sheetView zoomScale="67" zoomScaleNormal="67" workbookViewId="0">
      <selection activeCell="N10" sqref="N10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4" style="1"/>
    <col min="14" max="14" width="12.8181818181818"/>
    <col min="16" max="16" width="14"/>
  </cols>
  <sheetData>
    <row r="1" spans="1:1">
      <c r="A1" s="1" t="s">
        <v>41</v>
      </c>
    </row>
    <row r="4" spans="2:2">
      <c r="B4" s="2" t="s">
        <v>1</v>
      </c>
    </row>
    <row r="5" spans="2:2">
      <c r="B5" s="1" t="s">
        <v>2</v>
      </c>
    </row>
    <row r="7" spans="10:10">
      <c r="J7" s="1" t="s">
        <v>3</v>
      </c>
    </row>
    <row r="10" spans="2:15">
      <c r="B10" s="1" t="s">
        <v>4</v>
      </c>
      <c r="C10" s="1" t="s">
        <v>5</v>
      </c>
      <c r="D10" s="1" t="s">
        <v>6</v>
      </c>
      <c r="E10" s="1" t="s">
        <v>7</v>
      </c>
      <c r="F10" s="1" t="s">
        <v>8</v>
      </c>
      <c r="G10" s="1" t="s">
        <v>9</v>
      </c>
      <c r="H10" s="1" t="s">
        <v>10</v>
      </c>
      <c r="I10" s="1" t="s">
        <v>11</v>
      </c>
      <c r="J10" s="1" t="s">
        <v>12</v>
      </c>
      <c r="K10" s="1" t="s">
        <v>42</v>
      </c>
      <c r="L10" s="1" t="s">
        <v>14</v>
      </c>
      <c r="O10" s="11"/>
    </row>
    <row r="11" spans="2:16">
      <c r="B11" s="1" t="s">
        <v>43</v>
      </c>
      <c r="D11" s="9" t="s">
        <v>44</v>
      </c>
      <c r="H11" s="10"/>
      <c r="I11" s="1">
        <v>2020</v>
      </c>
      <c r="J11" s="1" t="s">
        <v>45</v>
      </c>
      <c r="K11" s="1">
        <v>1</v>
      </c>
      <c r="L11" s="1">
        <f>-ELECO2!O11*1000</f>
        <v>0</v>
      </c>
      <c r="N11" s="1"/>
      <c r="P11" s="12"/>
    </row>
    <row r="12" spans="4:16">
      <c r="D12" s="3" t="str">
        <f>D11</f>
        <v>SINKCCU_Fake_Elc</v>
      </c>
      <c r="H12" s="10"/>
      <c r="I12" s="1">
        <v>2021</v>
      </c>
      <c r="J12" s="1" t="s">
        <v>45</v>
      </c>
      <c r="K12" s="1">
        <v>1</v>
      </c>
      <c r="L12" s="1">
        <f>-ELECO2!O12*1000</f>
        <v>0</v>
      </c>
      <c r="N12" s="1"/>
      <c r="P12" s="12"/>
    </row>
    <row r="13" spans="4:16">
      <c r="D13" s="3" t="str">
        <f t="shared" ref="D13:D41" si="0">D12</f>
        <v>SINKCCU_Fake_Elc</v>
      </c>
      <c r="H13" s="10"/>
      <c r="I13" s="1">
        <v>2022</v>
      </c>
      <c r="J13" s="1" t="s">
        <v>45</v>
      </c>
      <c r="K13" s="1">
        <v>1</v>
      </c>
      <c r="L13" s="1">
        <f>-ELECO2!O13*1000</f>
        <v>0</v>
      </c>
      <c r="N13" s="1"/>
      <c r="P13" s="12"/>
    </row>
    <row r="14" spans="4:16">
      <c r="D14" s="3" t="str">
        <f t="shared" si="0"/>
        <v>SINKCCU_Fake_Elc</v>
      </c>
      <c r="H14" s="10"/>
      <c r="I14" s="1">
        <v>2023</v>
      </c>
      <c r="J14" s="1" t="s">
        <v>45</v>
      </c>
      <c r="K14" s="1">
        <v>1</v>
      </c>
      <c r="L14" s="1">
        <f>-ELECO2!O14*1000</f>
        <v>0</v>
      </c>
      <c r="N14" s="1"/>
      <c r="P14" s="13"/>
    </row>
    <row r="15" spans="4:16">
      <c r="D15" s="3" t="str">
        <f t="shared" si="0"/>
        <v>SINKCCU_Fake_Elc</v>
      </c>
      <c r="H15" s="10"/>
      <c r="I15" s="1">
        <v>2024</v>
      </c>
      <c r="J15" s="1" t="s">
        <v>45</v>
      </c>
      <c r="K15" s="1">
        <v>1</v>
      </c>
      <c r="L15" s="1">
        <f>-ELECO2!O15*1000</f>
        <v>0</v>
      </c>
      <c r="N15" s="1"/>
      <c r="P15" s="13"/>
    </row>
    <row r="16" spans="4:16">
      <c r="D16" s="3" t="str">
        <f t="shared" si="0"/>
        <v>SINKCCU_Fake_Elc</v>
      </c>
      <c r="H16" s="10"/>
      <c r="I16" s="1">
        <v>2025</v>
      </c>
      <c r="J16" s="1" t="s">
        <v>45</v>
      </c>
      <c r="K16" s="1">
        <v>1</v>
      </c>
      <c r="L16" s="1">
        <f>-ELECO2!O16*1000</f>
        <v>0</v>
      </c>
      <c r="N16" s="1"/>
      <c r="P16" s="13"/>
    </row>
    <row r="17" spans="4:16">
      <c r="D17" s="3" t="str">
        <f t="shared" si="0"/>
        <v>SINKCCU_Fake_Elc</v>
      </c>
      <c r="H17" s="10"/>
      <c r="I17" s="1">
        <v>2026</v>
      </c>
      <c r="J17" s="1" t="s">
        <v>45</v>
      </c>
      <c r="K17" s="1">
        <v>1</v>
      </c>
      <c r="L17" s="1">
        <f>-ELECO2!O17*1000</f>
        <v>0</v>
      </c>
      <c r="N17" s="1"/>
      <c r="P17" s="13"/>
    </row>
    <row r="18" spans="4:16">
      <c r="D18" s="3" t="str">
        <f t="shared" si="0"/>
        <v>SINKCCU_Fake_Elc</v>
      </c>
      <c r="H18" s="10"/>
      <c r="I18" s="1">
        <v>2027</v>
      </c>
      <c r="J18" s="1" t="s">
        <v>45</v>
      </c>
      <c r="K18" s="1">
        <v>1</v>
      </c>
      <c r="L18" s="1">
        <f>-ELECO2!O18*1000</f>
        <v>0</v>
      </c>
      <c r="N18" s="1"/>
      <c r="P18" s="13"/>
    </row>
    <row r="19" spans="4:16">
      <c r="D19" s="3" t="str">
        <f t="shared" si="0"/>
        <v>SINKCCU_Fake_Elc</v>
      </c>
      <c r="H19" s="10"/>
      <c r="I19" s="1">
        <v>2028</v>
      </c>
      <c r="J19" s="1" t="s">
        <v>45</v>
      </c>
      <c r="K19" s="1">
        <v>1</v>
      </c>
      <c r="L19" s="1">
        <f>-ELECO2!O19*1000</f>
        <v>0</v>
      </c>
      <c r="N19" s="1"/>
      <c r="P19" s="13"/>
    </row>
    <row r="20" spans="4:16">
      <c r="D20" s="3" t="str">
        <f t="shared" si="0"/>
        <v>SINKCCU_Fake_Elc</v>
      </c>
      <c r="H20" s="10"/>
      <c r="I20" s="1">
        <v>2029</v>
      </c>
      <c r="J20" s="1" t="s">
        <v>45</v>
      </c>
      <c r="K20" s="1">
        <v>1</v>
      </c>
      <c r="L20" s="1">
        <f>-ELECO2!O20*1000</f>
        <v>0</v>
      </c>
      <c r="N20" s="1"/>
      <c r="P20" s="12"/>
    </row>
    <row r="21" spans="4:16">
      <c r="D21" s="3" t="str">
        <f t="shared" si="0"/>
        <v>SINKCCU_Fake_Elc</v>
      </c>
      <c r="H21" s="10"/>
      <c r="I21" s="1">
        <v>2030</v>
      </c>
      <c r="J21" s="1" t="s">
        <v>45</v>
      </c>
      <c r="K21" s="1">
        <v>1</v>
      </c>
      <c r="L21" s="1">
        <f>-ELECO2!O21*1000</f>
        <v>0</v>
      </c>
      <c r="N21" s="1"/>
      <c r="P21" s="12"/>
    </row>
    <row r="22" spans="4:16">
      <c r="D22" s="3" t="str">
        <f t="shared" si="0"/>
        <v>SINKCCU_Fake_Elc</v>
      </c>
      <c r="H22" s="10"/>
      <c r="I22" s="1">
        <v>2031</v>
      </c>
      <c r="J22" s="1" t="s">
        <v>45</v>
      </c>
      <c r="K22" s="1">
        <v>1</v>
      </c>
      <c r="L22" s="1">
        <f>-ELECO2!O22*1000</f>
        <v>0</v>
      </c>
      <c r="N22" s="1"/>
      <c r="P22" s="12"/>
    </row>
    <row r="23" spans="4:16">
      <c r="D23" s="3" t="str">
        <f t="shared" si="0"/>
        <v>SINKCCU_Fake_Elc</v>
      </c>
      <c r="H23" s="10"/>
      <c r="I23" s="1">
        <v>2032</v>
      </c>
      <c r="J23" s="1" t="s">
        <v>45</v>
      </c>
      <c r="K23" s="1">
        <v>1</v>
      </c>
      <c r="L23" s="1">
        <f>-ELECO2!O23*1000</f>
        <v>0</v>
      </c>
      <c r="N23" s="1"/>
      <c r="P23" s="12"/>
    </row>
    <row r="24" spans="4:16">
      <c r="D24" s="3" t="str">
        <f t="shared" si="0"/>
        <v>SINKCCU_Fake_Elc</v>
      </c>
      <c r="H24" s="10"/>
      <c r="I24" s="1">
        <v>2033</v>
      </c>
      <c r="J24" s="1" t="s">
        <v>45</v>
      </c>
      <c r="K24" s="1">
        <v>1</v>
      </c>
      <c r="L24" s="1">
        <f>-ELECO2!O24*1000</f>
        <v>0</v>
      </c>
      <c r="N24" s="1"/>
      <c r="P24" s="12"/>
    </row>
    <row r="25" spans="4:16">
      <c r="D25" s="3" t="str">
        <f t="shared" si="0"/>
        <v>SINKCCU_Fake_Elc</v>
      </c>
      <c r="H25" s="10"/>
      <c r="I25" s="1">
        <v>2034</v>
      </c>
      <c r="J25" s="1" t="s">
        <v>45</v>
      </c>
      <c r="K25" s="1">
        <v>1</v>
      </c>
      <c r="L25" s="1">
        <f>-ELECO2!O25*1000</f>
        <v>0</v>
      </c>
      <c r="N25" s="1"/>
      <c r="P25" s="12"/>
    </row>
    <row r="26" spans="4:16">
      <c r="D26" s="3" t="str">
        <f t="shared" si="0"/>
        <v>SINKCCU_Fake_Elc</v>
      </c>
      <c r="H26" s="10"/>
      <c r="I26" s="1">
        <v>2035</v>
      </c>
      <c r="J26" s="1" t="s">
        <v>45</v>
      </c>
      <c r="K26" s="1">
        <v>1</v>
      </c>
      <c r="L26" s="1">
        <f>-ELECO2!O26*1000</f>
        <v>6180.210064</v>
      </c>
      <c r="N26" s="1"/>
      <c r="P26" s="12"/>
    </row>
    <row r="27" spans="4:16">
      <c r="D27" s="3" t="str">
        <f t="shared" si="0"/>
        <v>SINKCCU_Fake_Elc</v>
      </c>
      <c r="H27" s="10"/>
      <c r="I27" s="1">
        <v>2036</v>
      </c>
      <c r="J27" s="1" t="s">
        <v>45</v>
      </c>
      <c r="K27" s="1">
        <v>1</v>
      </c>
      <c r="L27" s="1">
        <f>-ELECO2!O27*1000</f>
        <v>8377.055855</v>
      </c>
      <c r="N27" s="1"/>
      <c r="P27" s="12"/>
    </row>
    <row r="28" spans="4:16">
      <c r="D28" s="3" t="str">
        <f t="shared" si="0"/>
        <v>SINKCCU_Fake_Elc</v>
      </c>
      <c r="H28" s="10"/>
      <c r="I28" s="1">
        <v>2037</v>
      </c>
      <c r="J28" s="1" t="s">
        <v>45</v>
      </c>
      <c r="K28" s="1">
        <v>1</v>
      </c>
      <c r="L28" s="1">
        <f>-ELECO2!O28*1000</f>
        <v>10619.57522</v>
      </c>
      <c r="N28" s="1"/>
      <c r="P28" s="12"/>
    </row>
    <row r="29" spans="4:16">
      <c r="D29" s="3" t="str">
        <f t="shared" si="0"/>
        <v>SINKCCU_Fake_Elc</v>
      </c>
      <c r="H29" s="10"/>
      <c r="I29" s="1">
        <v>2038</v>
      </c>
      <c r="J29" s="1" t="s">
        <v>45</v>
      </c>
      <c r="K29" s="1">
        <v>1</v>
      </c>
      <c r="L29" s="1">
        <f>-ELECO2!O29*1000</f>
        <v>12812.15095</v>
      </c>
      <c r="N29" s="1"/>
      <c r="P29" s="12"/>
    </row>
    <row r="30" spans="4:16">
      <c r="D30" s="3" t="str">
        <f t="shared" si="0"/>
        <v>SINKCCU_Fake_Elc</v>
      </c>
      <c r="H30" s="10"/>
      <c r="I30" s="1">
        <v>2039</v>
      </c>
      <c r="J30" s="1" t="s">
        <v>45</v>
      </c>
      <c r="K30" s="1">
        <v>1</v>
      </c>
      <c r="L30" s="1">
        <f>-ELECO2!O30*1000</f>
        <v>14871.06076</v>
      </c>
      <c r="N30" s="1"/>
      <c r="P30" s="12"/>
    </row>
    <row r="31" spans="4:16">
      <c r="D31" s="3" t="str">
        <f t="shared" si="0"/>
        <v>SINKCCU_Fake_Elc</v>
      </c>
      <c r="H31" s="10"/>
      <c r="I31" s="1">
        <v>2040</v>
      </c>
      <c r="J31" s="1" t="s">
        <v>45</v>
      </c>
      <c r="K31" s="1">
        <v>1</v>
      </c>
      <c r="L31" s="1">
        <f>-ELECO2!O31*1000</f>
        <v>16479.5872</v>
      </c>
      <c r="N31" s="1"/>
      <c r="P31" s="12"/>
    </row>
    <row r="32" spans="4:16">
      <c r="D32" s="3" t="str">
        <f t="shared" si="0"/>
        <v>SINKCCU_Fake_Elc</v>
      </c>
      <c r="H32" s="10"/>
      <c r="I32" s="1">
        <v>2041</v>
      </c>
      <c r="J32" s="1" t="s">
        <v>45</v>
      </c>
      <c r="K32" s="1">
        <v>1</v>
      </c>
      <c r="L32" s="1">
        <f>-ELECO2!O32*1000</f>
        <v>18447.27958</v>
      </c>
      <c r="N32" s="1"/>
      <c r="P32" s="12"/>
    </row>
    <row r="33" spans="4:16">
      <c r="D33" s="3" t="str">
        <f t="shared" si="0"/>
        <v>SINKCCU_Fake_Elc</v>
      </c>
      <c r="H33" s="10"/>
      <c r="I33" s="1">
        <v>2042</v>
      </c>
      <c r="J33" s="1" t="s">
        <v>45</v>
      </c>
      <c r="K33" s="1">
        <v>1</v>
      </c>
      <c r="L33" s="1">
        <f>-ELECO2!O33*1000</f>
        <v>20200.71619</v>
      </c>
      <c r="N33" s="1"/>
      <c r="P33" s="12"/>
    </row>
    <row r="34" spans="4:16">
      <c r="D34" s="3" t="str">
        <f t="shared" si="0"/>
        <v>SINKCCU_Fake_Elc</v>
      </c>
      <c r="H34" s="10"/>
      <c r="I34" s="1">
        <v>2043</v>
      </c>
      <c r="J34" s="1" t="s">
        <v>45</v>
      </c>
      <c r="K34" s="1">
        <v>1</v>
      </c>
      <c r="L34" s="1">
        <f>-ELECO2!O34*1000</f>
        <v>22157.22077</v>
      </c>
      <c r="N34" s="1"/>
      <c r="P34" s="12"/>
    </row>
    <row r="35" spans="4:16">
      <c r="D35" s="3" t="str">
        <f t="shared" si="0"/>
        <v>SINKCCU_Fake_Elc</v>
      </c>
      <c r="H35" s="10"/>
      <c r="I35" s="1">
        <v>2044</v>
      </c>
      <c r="J35" s="1" t="s">
        <v>45</v>
      </c>
      <c r="K35" s="1">
        <v>1</v>
      </c>
      <c r="L35" s="1">
        <f>-ELECO2!O35*1000</f>
        <v>24349.74926</v>
      </c>
      <c r="N35" s="1"/>
      <c r="P35" s="12"/>
    </row>
    <row r="36" spans="4:16">
      <c r="D36" s="3" t="str">
        <f t="shared" si="0"/>
        <v>SINKCCU_Fake_Elc</v>
      </c>
      <c r="H36" s="10"/>
      <c r="I36" s="1">
        <v>2045</v>
      </c>
      <c r="J36" s="1" t="s">
        <v>45</v>
      </c>
      <c r="K36" s="1">
        <v>1</v>
      </c>
      <c r="L36" s="1">
        <f>-ELECO2!O36*1000</f>
        <v>26465.67382</v>
      </c>
      <c r="N36" s="1"/>
      <c r="P36" s="12"/>
    </row>
    <row r="37" spans="4:16">
      <c r="D37" s="3" t="str">
        <f t="shared" si="0"/>
        <v>SINKCCU_Fake_Elc</v>
      </c>
      <c r="H37" s="10"/>
      <c r="I37" s="1">
        <v>2046</v>
      </c>
      <c r="J37" s="1" t="s">
        <v>45</v>
      </c>
      <c r="K37" s="1">
        <v>1</v>
      </c>
      <c r="L37" s="1">
        <f>-ELECO2!O37*1000</f>
        <v>28281.77019</v>
      </c>
      <c r="N37" s="1"/>
      <c r="P37" s="12"/>
    </row>
    <row r="38" spans="4:16">
      <c r="D38" s="3" t="str">
        <f t="shared" si="0"/>
        <v>SINKCCU_Fake_Elc</v>
      </c>
      <c r="H38" s="10"/>
      <c r="I38" s="1">
        <v>2047</v>
      </c>
      <c r="J38" s="1" t="s">
        <v>45</v>
      </c>
      <c r="K38" s="1">
        <v>1</v>
      </c>
      <c r="L38" s="1">
        <f>-ELECO2!O38*1000</f>
        <v>30103.75906</v>
      </c>
      <c r="N38" s="1"/>
      <c r="P38" s="12"/>
    </row>
    <row r="39" spans="4:16">
      <c r="D39" s="3" t="str">
        <f t="shared" si="0"/>
        <v>SINKCCU_Fake_Elc</v>
      </c>
      <c r="H39" s="10"/>
      <c r="I39" s="1">
        <v>2048</v>
      </c>
      <c r="J39" s="1" t="s">
        <v>45</v>
      </c>
      <c r="K39" s="1">
        <v>1</v>
      </c>
      <c r="L39" s="1">
        <f>-ELECO2!O39*1000</f>
        <v>31883.49658</v>
      </c>
      <c r="N39" s="1"/>
      <c r="P39" s="12"/>
    </row>
    <row r="40" spans="4:16">
      <c r="D40" s="3" t="str">
        <f t="shared" si="0"/>
        <v>SINKCCU_Fake_Elc</v>
      </c>
      <c r="H40" s="10"/>
      <c r="I40" s="1">
        <v>2049</v>
      </c>
      <c r="J40" s="1" t="s">
        <v>45</v>
      </c>
      <c r="K40" s="1">
        <v>1</v>
      </c>
      <c r="L40" s="1">
        <f>-ELECO2!O40*1000</f>
        <v>33642.22028</v>
      </c>
      <c r="N40" s="1"/>
      <c r="P40" s="12"/>
    </row>
    <row r="41" spans="4:16">
      <c r="D41" s="3" t="str">
        <f t="shared" si="0"/>
        <v>SINKCCU_Fake_Elc</v>
      </c>
      <c r="H41" s="10"/>
      <c r="I41" s="1">
        <v>2050</v>
      </c>
      <c r="J41" s="1" t="s">
        <v>45</v>
      </c>
      <c r="K41" s="1">
        <v>1</v>
      </c>
      <c r="L41" s="1">
        <f>-ELECO2!O41*1000</f>
        <v>35440.24209</v>
      </c>
      <c r="N41" s="1"/>
      <c r="P41" s="12"/>
    </row>
  </sheetData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Company>KanORS</Company>
  <Application>Microsoft Excel</Application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ELECO2</vt:lpstr>
      <vt:lpstr>HYDROGENCO2</vt:lpstr>
      <vt:lpstr>COMCO2</vt:lpstr>
      <vt:lpstr>TRACO2</vt:lpstr>
      <vt:lpstr>INDCO2</vt:lpstr>
      <vt:lpstr>RSDCO2</vt:lpstr>
      <vt:lpstr>TotalCO2</vt:lpstr>
      <vt:lpstr>AGRCO2</vt:lpstr>
      <vt:lpstr>SNKCO2_Elc</vt:lpstr>
      <vt:lpstr>SNKCO2_H2</vt:lpstr>
      <vt:lpstr>SNKCO2_DAC</vt:lpstr>
      <vt:lpstr>FORCO2_2</vt:lpstr>
      <vt:lpstr>AllStorageOrUse</vt:lpstr>
      <vt:lpstr>IMPOIL_BND</vt:lpstr>
      <vt:lpstr>IMPGAS_BND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xli9</cp:lastModifiedBy>
  <dcterms:created xsi:type="dcterms:W3CDTF">2009-05-27T15:40:00Z</dcterms:created>
  <dcterms:modified xsi:type="dcterms:W3CDTF">2024-12-20T17:58:50Z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299374759197235</vt:lpwstr>
  </property>
  <property fmtid="{D5CDD505-2E9C-101B-9397-08002B2CF9AE}" pid="3" name="ICV">
    <vt:lpwstr>C2F3C31BDD1547BB8835A092FF882B7B_12</vt:lpwstr>
  </property>
  <property fmtid="{D5CDD505-2E9C-101B-9397-08002B2CF9AE}" pid="4" name="KSOProductBuildVer">
    <vt:lpwstr>1033-12.2.0.19307</vt:lpwstr>
  </property>
</Properties>
</file>