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2"/>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0"/>
          </rPr>
          <t>xli9:</t>
        </r>
        <r>
          <rPr>
            <sz val="9"/>
            <rFont val="Times New Roman"/>
            <charset val="0"/>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AA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<sst xmlns="http://schemas.openxmlformats.org/spreadsheetml/2006/main" count="3781" uniqueCount="145">
  <si>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</si>
  <si>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</si>
  <si>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</si>
  <si>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</si>
  <si>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</si>
  <si>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</si>
  <si>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</si>
  <si>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</si>
  <si>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</si>
  <si>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</si>
  <si>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</si>
  <si>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</si>
  <si>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</si>
  <si>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</si>
  <si>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</si>
  <si>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</si>
  <si>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</si>
  <si>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</si>
  <si>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</si>
  <si>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</si>
  <si>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</si>
  <si>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</si>
  <si>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</si>
  <si>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</si>
  <si>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</si>
  <si>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</si>
  <si>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</si>
  <si>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</si>
  <si>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</si>
  <si>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</si>
  <si>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</si>
  <si>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</si>
  <si>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</si>
  <si>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</si>
  <si>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</si>
  <si>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</si>
  <si>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</si>
  <si>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</si>
  <si>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</si>
  <si>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</si>
  <si>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</si>
  <si>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</si>
  <si>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</si>
  <si>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</si>
  <si>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</si>
  <si>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</si>
  <si>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</si>
  <si>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</si>
  <si>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</si>
  <si>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</si>
  <si>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</si>
  <si>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</si>
  <si>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</si>
  <si>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</si>
  <si>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</si>
  <si>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</si>
  <si>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</si>
  <si>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</si>
  <si>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</si>
  <si>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</si>
  <si>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</si>
  <si>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</si>
  <si>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</si>
  <si>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</si>
  <si>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</si>
  <si>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</si>
  <si>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</si>
  <si>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</si>
  <si>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</si>
  <si>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</si>
  <si>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</si>
  <si>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</si>
  <si>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</si>
  <si>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</si>
  <si>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</si>
  <si>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</si>
  <si>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</si>
  <si>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</si>
  <si>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</si>
  <si>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</si>
  <si>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</si>
  <si>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</si>
  <si>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</si>
  <si>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</si>
  <si>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</si>
  <si>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</si>
  <si>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</si>
  <si>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</si>
  <si>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</si>
  <si>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</si>
  <si>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</si>
  <si>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</si>
  <si>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</si>
  <si>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</si>
  <si>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</si>
  <si>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</si>
  <si>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</si>
  <si>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</si>
  <si>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</si>
  <si>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</si>
  <si>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</si>
  <si>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</si>
  <si>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</si>
  <si>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</si>
  <si>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</si>
  <si>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</si>
  <si>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</si>
  <si>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</si>
  <si>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</si>
  <si>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</si>
  <si>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</si>
  <si>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</si>
  <si>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</si>
  <si>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</si>
  <si>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</si>
  <si>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</si>
  <si>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</si>
  <si>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</si>
  <si>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</si>
  <si>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</si>
  <si>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</si>
  <si>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</si>
  <si>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</si>
  <si>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</si>
  <si>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</si>
  <si>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</si>
  <si>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</si>
  <si>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</si>
  <si>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</si>
  <si>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</si>
  <si>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</si>
  <si>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t>
  </si>
  <si>
    <t>TechName</t>
  </si>
  <si>
    <t>TechDesc</t>
  </si>
  <si>
    <t>Comm-IN</t>
  </si>
  <si>
    <t>Comm-OUT</t>
  </si>
  <si>
    <t>FX</t>
  </si>
  <si>
    <t>EXPCOA</t>
  </si>
  <si>
    <t>Export Hard Coal</t>
  </si>
  <si>
    <t>COAHAR</t>
  </si>
  <si>
    <t>EXPOIL</t>
  </si>
  <si>
    <t>Export Crude Oil</t>
  </si>
  <si>
    <t>OILCRD</t>
  </si>
  <si>
    <t>EXPNG</t>
  </si>
  <si>
    <t>GASNAT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</si>
</sst>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5">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
    </font>
    <font>
      <b/>
      <sz val="9"/>
      <name val="Times New Roman"/>
      <charset val="0"/>
    </font>
    <font>
      <sz val="9"/>
      <name val="Tahoma"/>
      <charset val="1"/>
    </font>
    <font>
      <sz val="9"/>
      <name val="Times New Roman"/>
      <charset val="0"/>
    </font>
    <font>
      <b/>
      <sz val="9"/>
      <name val="Times New Roman"/>
      <charset val="134"/>
    </font>
    <font>
      <sz val="9"/>
      <name val="Times New Roman"/>
      <charset val="134"/>
    </font>
  </fonts>
  <fills count="41">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8"/>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2"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3" borderId="11" applyNumberFormat="0" applyAlignment="0" applyProtection="0">
      <alignment vertical="center"/>
    </xf>
    <xf numFmtId="0" fontId="29" fillId="14" borderId="12" applyNumberFormat="0" applyAlignment="0" applyProtection="0">
      <alignment vertical="center"/>
    </xf>
    <xf numFmtId="0" fontId="30" fillId="14" borderId="11" applyNumberFormat="0" applyAlignment="0" applyProtection="0">
      <alignment vertical="center"/>
    </xf>
    <xf numFmtId="0" fontId="31" fillId="15"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10"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2">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0" fontId="3" fillId="2" borderId="3"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4" xfId="0" applyNumberFormat="1" applyFont="1" applyFill="1" applyBorder="1" applyAlignment="1"/>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39" fontId="1" fillId="0" borderId="0"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1" borderId="0" xfId="0" applyFill="1"/>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3" workbookViewId="0">
      <selection activeCell="A24" sqref="A24"/>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58"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59" t="s">
        <v>16</v>
      </c>
      <c r="H11" s="60"/>
      <c r="I11" s="60">
        <v>2020</v>
      </c>
      <c r="J11" s="60" t="s">
        <v>17</v>
      </c>
      <c r="K11" s="60">
        <v>1</v>
      </c>
      <c r="L11" s="60"/>
      <c r="M11" s="59"/>
      <c r="N11" s="37">
        <v>53.68446015</v>
      </c>
    </row>
    <row r="12" spans="7:14">
      <c r="G12" t="s">
        <v>16</v>
      </c>
      <c r="I12" s="16">
        <v>2021</v>
      </c>
      <c r="J12" s="16" t="s">
        <v>17</v>
      </c>
      <c r="K12" s="16">
        <v>1</v>
      </c>
      <c r="L12" s="16">
        <f t="shared" ref="L11: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1">
        <f>N26</f>
        <v>0</v>
      </c>
      <c r="N26" s="20">
        <v>0</v>
      </c>
      <c r="O26">
        <v>-6.180210064</v>
      </c>
    </row>
    <row r="27" spans="7:15">
      <c r="G27" t="s">
        <v>16</v>
      </c>
      <c r="I27" s="16">
        <v>2036</v>
      </c>
      <c r="J27" s="16" t="s">
        <v>17</v>
      </c>
      <c r="K27" s="16">
        <v>1</v>
      </c>
      <c r="L27" s="61">
        <f t="shared" ref="L27:L41" si="1">L26</f>
        <v>0</v>
      </c>
      <c r="N27" s="20">
        <v>0</v>
      </c>
      <c r="O27">
        <v>-8.377055855</v>
      </c>
    </row>
    <row r="28" spans="7:15">
      <c r="G28" t="s">
        <v>16</v>
      </c>
      <c r="I28" s="16">
        <v>2037</v>
      </c>
      <c r="J28" s="16" t="s">
        <v>17</v>
      </c>
      <c r="K28" s="16">
        <v>1</v>
      </c>
      <c r="L28" s="61">
        <f t="shared" si="1"/>
        <v>0</v>
      </c>
      <c r="N28" s="20">
        <v>0</v>
      </c>
      <c r="O28">
        <v>-10.61957522</v>
      </c>
    </row>
    <row r="29" spans="7:15">
      <c r="G29" t="s">
        <v>16</v>
      </c>
      <c r="I29" s="16">
        <v>2038</v>
      </c>
      <c r="J29" s="16" t="s">
        <v>17</v>
      </c>
      <c r="K29" s="16">
        <v>1</v>
      </c>
      <c r="L29" s="61">
        <f t="shared" si="1"/>
        <v>0</v>
      </c>
      <c r="N29" s="20">
        <v>0</v>
      </c>
      <c r="O29">
        <v>-12.81215095</v>
      </c>
    </row>
    <row r="30" spans="7:15">
      <c r="G30" t="s">
        <v>16</v>
      </c>
      <c r="I30" s="16">
        <v>2039</v>
      </c>
      <c r="J30" s="16" t="s">
        <v>17</v>
      </c>
      <c r="K30" s="16">
        <v>1</v>
      </c>
      <c r="L30" s="61">
        <f t="shared" si="1"/>
        <v>0</v>
      </c>
      <c r="N30" s="20">
        <v>0</v>
      </c>
      <c r="O30">
        <v>-14.87106076</v>
      </c>
    </row>
    <row r="31" spans="7:15">
      <c r="G31" t="s">
        <v>16</v>
      </c>
      <c r="I31" s="16">
        <v>2040</v>
      </c>
      <c r="J31" s="16" t="s">
        <v>17</v>
      </c>
      <c r="K31" s="16">
        <v>1</v>
      </c>
      <c r="L31" s="61">
        <f t="shared" si="1"/>
        <v>0</v>
      </c>
      <c r="N31" s="20">
        <v>0</v>
      </c>
      <c r="O31">
        <v>-16.4795872</v>
      </c>
    </row>
    <row r="32" spans="7:15">
      <c r="G32" t="s">
        <v>16</v>
      </c>
      <c r="I32" s="16">
        <v>2041</v>
      </c>
      <c r="J32" s="16" t="s">
        <v>17</v>
      </c>
      <c r="K32" s="16">
        <v>1</v>
      </c>
      <c r="L32" s="61">
        <f t="shared" si="1"/>
        <v>0</v>
      </c>
      <c r="N32" s="20">
        <v>0</v>
      </c>
      <c r="O32">
        <v>-18.44727958</v>
      </c>
    </row>
    <row r="33" spans="7:15">
      <c r="G33" t="s">
        <v>16</v>
      </c>
      <c r="I33" s="16">
        <v>2042</v>
      </c>
      <c r="J33" s="16" t="s">
        <v>17</v>
      </c>
      <c r="K33" s="16">
        <v>1</v>
      </c>
      <c r="L33" s="61">
        <f t="shared" si="1"/>
        <v>0</v>
      </c>
      <c r="N33" s="20">
        <v>0</v>
      </c>
      <c r="O33">
        <v>-20.20071619</v>
      </c>
    </row>
    <row r="34" spans="7:15">
      <c r="G34" t="s">
        <v>16</v>
      </c>
      <c r="I34" s="16">
        <v>2043</v>
      </c>
      <c r="J34" s="16" t="s">
        <v>17</v>
      </c>
      <c r="K34" s="16">
        <v>1</v>
      </c>
      <c r="L34" s="61">
        <f t="shared" si="1"/>
        <v>0</v>
      </c>
      <c r="N34" s="20">
        <v>0</v>
      </c>
      <c r="O34">
        <v>-22.15722077</v>
      </c>
    </row>
    <row r="35" spans="7:15">
      <c r="G35" t="s">
        <v>16</v>
      </c>
      <c r="I35" s="16">
        <v>2044</v>
      </c>
      <c r="J35" s="16" t="s">
        <v>17</v>
      </c>
      <c r="K35" s="16">
        <v>1</v>
      </c>
      <c r="L35" s="61">
        <f t="shared" si="1"/>
        <v>0</v>
      </c>
      <c r="N35" s="20">
        <v>0</v>
      </c>
      <c r="O35">
        <v>-24.34974926</v>
      </c>
    </row>
    <row r="36" spans="7:15">
      <c r="G36" t="s">
        <v>16</v>
      </c>
      <c r="I36" s="16">
        <v>2045</v>
      </c>
      <c r="J36" s="16" t="s">
        <v>17</v>
      </c>
      <c r="K36" s="16">
        <v>1</v>
      </c>
      <c r="L36" s="61">
        <f t="shared" si="1"/>
        <v>0</v>
      </c>
      <c r="N36" s="20">
        <v>0</v>
      </c>
      <c r="O36">
        <v>-26.46567382</v>
      </c>
    </row>
    <row r="37" spans="7:15">
      <c r="G37" t="s">
        <v>16</v>
      </c>
      <c r="I37" s="16">
        <v>2046</v>
      </c>
      <c r="J37" s="16" t="s">
        <v>17</v>
      </c>
      <c r="K37" s="16">
        <v>1</v>
      </c>
      <c r="L37" s="61">
        <f t="shared" si="1"/>
        <v>0</v>
      </c>
      <c r="N37" s="20">
        <v>0</v>
      </c>
      <c r="O37">
        <v>-28.28177019</v>
      </c>
    </row>
    <row r="38" spans="7:15">
      <c r="G38" t="s">
        <v>16</v>
      </c>
      <c r="I38" s="16">
        <v>2047</v>
      </c>
      <c r="J38" s="16" t="s">
        <v>17</v>
      </c>
      <c r="K38" s="16">
        <v>1</v>
      </c>
      <c r="L38" s="61">
        <f t="shared" si="1"/>
        <v>0</v>
      </c>
      <c r="N38" s="20">
        <v>0</v>
      </c>
      <c r="O38">
        <v>-30.10375906</v>
      </c>
    </row>
    <row r="39" spans="7:15">
      <c r="G39" t="s">
        <v>16</v>
      </c>
      <c r="I39" s="16">
        <v>2048</v>
      </c>
      <c r="J39" s="16" t="s">
        <v>17</v>
      </c>
      <c r="K39" s="16">
        <v>1</v>
      </c>
      <c r="L39" s="61">
        <f t="shared" si="1"/>
        <v>0</v>
      </c>
      <c r="N39" s="20">
        <v>0</v>
      </c>
      <c r="O39">
        <v>-31.88349658</v>
      </c>
    </row>
    <row r="40" spans="7:15">
      <c r="G40" t="s">
        <v>16</v>
      </c>
      <c r="I40" s="16">
        <v>2049</v>
      </c>
      <c r="J40" s="16" t="s">
        <v>17</v>
      </c>
      <c r="K40" s="16">
        <v>1</v>
      </c>
      <c r="L40" s="61">
        <f t="shared" si="1"/>
        <v>0</v>
      </c>
      <c r="N40" s="20">
        <v>0</v>
      </c>
      <c r="O40">
        <v>-33.64222028</v>
      </c>
    </row>
    <row r="41" spans="7:15">
      <c r="G41" t="s">
        <v>16</v>
      </c>
      <c r="I41" s="16">
        <v>2050</v>
      </c>
      <c r="J41" s="16" t="s">
        <v>17</v>
      </c>
      <c r="K41" s="16">
        <v>1</v>
      </c>
      <c r="L41" s="61">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P41"/>
  <sheetViews>
    <sheetView zoomScale="67" zoomScaleNormal="67"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S41"/>
  <sheetViews>
    <sheetView zoomScale="67" zoomScaleNormal="67" workbookViewId="0">
      <selection activeCell="L49" sqref="L49"/>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SINKCCU_Fake_OtherSectors</v>
      </c>
      <c r="H12" s="19"/>
      <c r="I12" s="16">
        <v>2021</v>
      </c>
      <c r="J12" s="16" t="s">
        <v>17</v>
      </c>
      <c r="K12" s="16">
        <v>1</v>
      </c>
      <c r="L12" s="16">
        <f t="shared" si="0"/>
        <v>0</v>
      </c>
      <c r="N12" s="16">
        <f t="shared" si="1"/>
        <v>0</v>
      </c>
      <c r="P12" s="28">
        <v>0</v>
      </c>
      <c r="S12">
        <v>-17.30257254</v>
      </c>
    </row>
    <row r="13" spans="4:19">
      <c r="D13" s="1" t="str">
        <f t="shared" si="2"/>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19">
      <c r="D31" s="1" t="str">
        <f t="shared" si="2"/>
        <v>SINKCCU_Fake_OtherSectors</v>
      </c>
      <c r="H31" s="19"/>
      <c r="I31" s="16">
        <v>2040</v>
      </c>
      <c r="J31" s="16" t="s">
        <v>17</v>
      </c>
      <c r="K31" s="16">
        <v>1</v>
      </c>
      <c r="L31" s="16">
        <f t="shared" si="0"/>
        <v>2429.053268</v>
      </c>
      <c r="N31" s="16">
        <f t="shared" si="1"/>
        <v>2429.053268</v>
      </c>
      <c r="P31" s="28">
        <v>-2.429053268</v>
      </c>
      <c r="S31">
        <v>-40</v>
      </c>
    </row>
    <row r="32" spans="4:19">
      <c r="D32" s="1" t="str">
        <f t="shared" si="2"/>
        <v>SINKCCU_Fake_OtherSectors</v>
      </c>
      <c r="H32" s="19"/>
      <c r="I32" s="16">
        <v>2041</v>
      </c>
      <c r="J32" s="16" t="s">
        <v>17</v>
      </c>
      <c r="K32" s="16">
        <v>1</v>
      </c>
      <c r="L32" s="16">
        <f t="shared" si="0"/>
        <v>4330.273176</v>
      </c>
      <c r="N32" s="16">
        <f t="shared" si="1"/>
        <v>4330.273176</v>
      </c>
      <c r="P32" s="28">
        <v>-4.330273176</v>
      </c>
      <c r="S32">
        <v>-41</v>
      </c>
    </row>
    <row r="33" spans="4:19">
      <c r="D33" s="1" t="str">
        <f t="shared" si="2"/>
        <v>SINKCCU_Fake_OtherSectors</v>
      </c>
      <c r="H33" s="19"/>
      <c r="I33" s="16">
        <v>2042</v>
      </c>
      <c r="J33" s="16" t="s">
        <v>17</v>
      </c>
      <c r="K33" s="16">
        <v>1</v>
      </c>
      <c r="L33" s="16">
        <f t="shared" si="0"/>
        <v>6161.270981</v>
      </c>
      <c r="N33" s="16">
        <f t="shared" si="1"/>
        <v>6161.270981</v>
      </c>
      <c r="P33" s="28">
        <v>-6.161270981</v>
      </c>
      <c r="S33">
        <v>-42</v>
      </c>
    </row>
    <row r="34" spans="4:19">
      <c r="D34" s="1" t="str">
        <f t="shared" si="2"/>
        <v>SINKCCU_Fake_OtherSectors</v>
      </c>
      <c r="H34" s="19"/>
      <c r="I34" s="16">
        <v>2043</v>
      </c>
      <c r="J34" s="16" t="s">
        <v>17</v>
      </c>
      <c r="K34" s="16">
        <v>1</v>
      </c>
      <c r="L34" s="16">
        <f t="shared" si="0"/>
        <v>10507.62741</v>
      </c>
      <c r="N34" s="16">
        <f t="shared" si="1"/>
        <v>10507.62741</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-15.43375216</v>
      </c>
      <c r="S35">
        <v>-44</v>
      </c>
    </row>
    <row r="36" spans="4:19">
      <c r="D36" s="1" t="str">
        <f t="shared" si="2"/>
        <v>SINKCCU_Fake_OtherSectors</v>
      </c>
      <c r="H36" s="19"/>
      <c r="I36" s="16">
        <v>2045</v>
      </c>
      <c r="J36" s="16" t="s">
        <v>17</v>
      </c>
      <c r="K36" s="16">
        <v>1</v>
      </c>
      <c r="L36" s="16">
        <f t="shared" si="0"/>
        <v>20976.7171</v>
      </c>
      <c r="N36" s="16">
        <f t="shared" si="1"/>
        <v>20976.7171</v>
      </c>
      <c r="P36" s="28">
        <v>-20.9767171</v>
      </c>
      <c r="S36">
        <v>-45</v>
      </c>
    </row>
    <row r="37" spans="4:19">
      <c r="D37" s="1" t="str">
        <f t="shared" si="2"/>
        <v>SINKCCU_Fake_OtherSectors</v>
      </c>
      <c r="H37" s="19"/>
      <c r="I37" s="16">
        <v>2046</v>
      </c>
      <c r="J37" s="16" t="s">
        <v>17</v>
      </c>
      <c r="K37" s="16">
        <v>1</v>
      </c>
      <c r="L37" s="16">
        <f t="shared" si="0"/>
        <v>26645.47807</v>
      </c>
      <c r="N37" s="16">
        <f t="shared" si="1"/>
        <v>26645.47807</v>
      </c>
      <c r="P37" s="28">
        <v>-26.64547807</v>
      </c>
      <c r="S37">
        <v>-46</v>
      </c>
    </row>
    <row r="38" spans="4:19">
      <c r="D38" s="1" t="str">
        <f t="shared" si="2"/>
        <v>SINKCCU_Fake_OtherSectors</v>
      </c>
      <c r="H38" s="19"/>
      <c r="I38" s="16">
        <v>2047</v>
      </c>
      <c r="J38" s="16" t="s">
        <v>17</v>
      </c>
      <c r="K38" s="16">
        <v>1</v>
      </c>
      <c r="L38" s="16">
        <f t="shared" si="0"/>
        <v>32924.58429</v>
      </c>
      <c r="N38" s="16">
        <f t="shared" si="1"/>
        <v>32924.58429</v>
      </c>
      <c r="P38" s="28">
        <v>-32.92458429</v>
      </c>
      <c r="S38">
        <v>-47</v>
      </c>
    </row>
    <row r="39" spans="4:19">
      <c r="D39" s="1" t="str">
        <f t="shared" si="2"/>
        <v>SINKCCU_Fake_OtherSectors</v>
      </c>
      <c r="H39" s="19"/>
      <c r="I39" s="16">
        <v>2048</v>
      </c>
      <c r="J39" s="16" t="s">
        <v>17</v>
      </c>
      <c r="K39" s="16">
        <v>1</v>
      </c>
      <c r="L39" s="16">
        <f t="shared" si="0"/>
        <v>39780.40571</v>
      </c>
      <c r="N39" s="16">
        <f t="shared" si="1"/>
        <v>39780.40571</v>
      </c>
      <c r="P39" s="28">
        <v>-39.78040571</v>
      </c>
      <c r="S39">
        <v>-48</v>
      </c>
    </row>
    <row r="40" spans="4:19">
      <c r="D40" s="1" t="str">
        <f t="shared" si="2"/>
        <v>SINKCCU_Fake_OtherSectors</v>
      </c>
      <c r="H40" s="19"/>
      <c r="I40" s="16">
        <v>2049</v>
      </c>
      <c r="J40" s="16" t="s">
        <v>17</v>
      </c>
      <c r="K40" s="16">
        <v>1</v>
      </c>
      <c r="L40" s="16">
        <f t="shared" si="0"/>
        <v>47167.88848</v>
      </c>
      <c r="N40" s="16">
        <f t="shared" si="1"/>
        <v>47167.88848</v>
      </c>
      <c r="P40" s="28">
        <v>-47.16788848</v>
      </c>
      <c r="S40">
        <v>-49</v>
      </c>
    </row>
    <row r="41" spans="4:19">
      <c r="D41" s="1" t="str">
        <f t="shared" si="2"/>
        <v>SINKCCU_Fake_OtherSectors</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V41"/>
  <sheetViews>
    <sheetView zoomScale="67" zoomScaleNormal="67" workbookViewId="0">
      <selection activeCell="N44" sqref="N44"/>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90133365886"/>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7">
        <v>0</v>
      </c>
      <c r="O24">
        <v>-0.134108</v>
      </c>
    </row>
    <row r="25" spans="7:15">
      <c r="G25" t="s">
        <v>21</v>
      </c>
      <c r="I25" s="16">
        <v>2034</v>
      </c>
      <c r="J25" s="16" t="s">
        <v>17</v>
      </c>
      <c r="K25" s="16">
        <v>1</v>
      </c>
      <c r="L25" s="16">
        <v>0</v>
      </c>
      <c r="N25" s="57">
        <v>0</v>
      </c>
      <c r="O25">
        <v>-0.5101056</v>
      </c>
    </row>
    <row r="26" spans="7:15">
      <c r="G26" t="s">
        <v>21</v>
      </c>
      <c r="I26" s="16">
        <v>2035</v>
      </c>
      <c r="J26" s="16" t="s">
        <v>17</v>
      </c>
      <c r="K26" s="16">
        <v>1</v>
      </c>
      <c r="L26" s="16">
        <f t="shared" ref="L25:L41" si="1">L25</f>
        <v>0</v>
      </c>
      <c r="N26" s="57">
        <v>0</v>
      </c>
      <c r="O26">
        <v>-1.4024116</v>
      </c>
    </row>
    <row r="27" spans="7:15">
      <c r="G27" t="s">
        <v>21</v>
      </c>
      <c r="I27" s="16">
        <v>2036</v>
      </c>
      <c r="J27" s="16" t="s">
        <v>17</v>
      </c>
      <c r="K27" s="16">
        <v>1</v>
      </c>
      <c r="L27" s="16">
        <f t="shared" si="1"/>
        <v>0</v>
      </c>
      <c r="N27" s="57">
        <v>0</v>
      </c>
      <c r="O27">
        <v>-2.635778</v>
      </c>
    </row>
    <row r="28" spans="7:15">
      <c r="G28" t="s">
        <v>21</v>
      </c>
      <c r="I28" s="16">
        <v>2037</v>
      </c>
      <c r="J28" s="16" t="s">
        <v>17</v>
      </c>
      <c r="K28" s="16">
        <v>1</v>
      </c>
      <c r="L28" s="16">
        <f t="shared" si="1"/>
        <v>0</v>
      </c>
      <c r="N28" s="57">
        <v>0</v>
      </c>
      <c r="O28">
        <v>-3.7248196</v>
      </c>
    </row>
    <row r="29" spans="7:15">
      <c r="G29" t="s">
        <v>21</v>
      </c>
      <c r="I29" s="16">
        <v>2038</v>
      </c>
      <c r="J29" s="16" t="s">
        <v>17</v>
      </c>
      <c r="K29" s="16">
        <v>1</v>
      </c>
      <c r="L29" s="16">
        <f t="shared" si="1"/>
        <v>0</v>
      </c>
      <c r="N29" s="57">
        <v>0</v>
      </c>
      <c r="O29">
        <v>-5.0245944</v>
      </c>
    </row>
    <row r="30" spans="7:15">
      <c r="G30" t="s">
        <v>21</v>
      </c>
      <c r="I30" s="16">
        <v>2039</v>
      </c>
      <c r="J30" s="16" t="s">
        <v>17</v>
      </c>
      <c r="K30" s="16">
        <v>1</v>
      </c>
      <c r="L30" s="16">
        <f t="shared" si="1"/>
        <v>0</v>
      </c>
      <c r="N30" s="57">
        <v>0</v>
      </c>
      <c r="O30">
        <v>-6.4905976</v>
      </c>
    </row>
    <row r="31" spans="7:15">
      <c r="G31" t="s">
        <v>21</v>
      </c>
      <c r="I31" s="16">
        <v>2040</v>
      </c>
      <c r="J31" s="16" t="s">
        <v>17</v>
      </c>
      <c r="K31" s="16">
        <v>1</v>
      </c>
      <c r="L31" s="16">
        <f t="shared" si="1"/>
        <v>0</v>
      </c>
      <c r="N31" s="57">
        <v>0</v>
      </c>
      <c r="O31">
        <v>-8.236068</v>
      </c>
    </row>
    <row r="32" spans="7:15">
      <c r="G32" t="s">
        <v>21</v>
      </c>
      <c r="I32" s="16">
        <v>2041</v>
      </c>
      <c r="J32" s="16" t="s">
        <v>17</v>
      </c>
      <c r="K32" s="16">
        <v>1</v>
      </c>
      <c r="L32" s="16">
        <f t="shared" si="1"/>
        <v>0</v>
      </c>
      <c r="N32" s="57">
        <v>0</v>
      </c>
      <c r="O32">
        <v>-10.152918</v>
      </c>
    </row>
    <row r="33" spans="7:15">
      <c r="G33" t="s">
        <v>21</v>
      </c>
      <c r="I33" s="16">
        <v>2042</v>
      </c>
      <c r="J33" s="16" t="s">
        <v>17</v>
      </c>
      <c r="K33" s="16">
        <v>1</v>
      </c>
      <c r="L33" s="16">
        <f t="shared" si="1"/>
        <v>0</v>
      </c>
      <c r="N33" s="57">
        <v>0</v>
      </c>
      <c r="O33">
        <v>-12.3220596</v>
      </c>
    </row>
    <row r="34" spans="7:15">
      <c r="G34" t="s">
        <v>21</v>
      </c>
      <c r="I34" s="16">
        <v>2043</v>
      </c>
      <c r="J34" s="16" t="s">
        <v>17</v>
      </c>
      <c r="K34" s="16">
        <v>1</v>
      </c>
      <c r="L34" s="16">
        <f t="shared" si="1"/>
        <v>0</v>
      </c>
      <c r="N34" s="57">
        <v>0</v>
      </c>
      <c r="O34">
        <v>-13.7317244</v>
      </c>
    </row>
    <row r="35" spans="7:15">
      <c r="G35" t="s">
        <v>21</v>
      </c>
      <c r="I35" s="16">
        <v>2044</v>
      </c>
      <c r="J35" s="16" t="s">
        <v>17</v>
      </c>
      <c r="K35" s="16">
        <v>1</v>
      </c>
      <c r="L35" s="16">
        <f t="shared" si="1"/>
        <v>0</v>
      </c>
      <c r="N35" s="57">
        <v>0</v>
      </c>
      <c r="O35">
        <v>-15.1351048</v>
      </c>
    </row>
    <row r="36" spans="7:15">
      <c r="G36" t="s">
        <v>21</v>
      </c>
      <c r="I36" s="16">
        <v>2045</v>
      </c>
      <c r="J36" s="16" t="s">
        <v>17</v>
      </c>
      <c r="K36" s="16">
        <v>1</v>
      </c>
      <c r="L36" s="16">
        <f t="shared" si="1"/>
        <v>0</v>
      </c>
      <c r="N36" s="57">
        <v>0</v>
      </c>
      <c r="O36">
        <v>-16.4217484</v>
      </c>
    </row>
    <row r="37" spans="7:15">
      <c r="G37" t="s">
        <v>21</v>
      </c>
      <c r="I37" s="16">
        <v>2046</v>
      </c>
      <c r="J37" s="16" t="s">
        <v>17</v>
      </c>
      <c r="K37" s="16">
        <v>1</v>
      </c>
      <c r="L37" s="16">
        <f t="shared" si="1"/>
        <v>0</v>
      </c>
      <c r="N37" s="57">
        <v>0</v>
      </c>
      <c r="O37">
        <v>-18.23905032</v>
      </c>
    </row>
    <row r="38" spans="7:15">
      <c r="G38" t="s">
        <v>21</v>
      </c>
      <c r="I38" s="16">
        <v>2047</v>
      </c>
      <c r="J38" s="16" t="s">
        <v>17</v>
      </c>
      <c r="K38" s="16">
        <v>1</v>
      </c>
      <c r="L38" s="16">
        <f t="shared" si="1"/>
        <v>0</v>
      </c>
      <c r="N38" s="57">
        <v>0</v>
      </c>
      <c r="O38">
        <v>-20.01555344</v>
      </c>
    </row>
    <row r="39" spans="7:15">
      <c r="G39" t="s">
        <v>21</v>
      </c>
      <c r="I39" s="16">
        <v>2048</v>
      </c>
      <c r="J39" s="16" t="s">
        <v>17</v>
      </c>
      <c r="K39" s="16">
        <v>1</v>
      </c>
      <c r="L39" s="16">
        <f t="shared" si="1"/>
        <v>0</v>
      </c>
      <c r="N39" s="57">
        <v>0</v>
      </c>
      <c r="O39">
        <v>-21.74925968</v>
      </c>
    </row>
    <row r="40" spans="7:15">
      <c r="G40" t="s">
        <v>21</v>
      </c>
      <c r="I40" s="16">
        <v>2049</v>
      </c>
      <c r="J40" s="16" t="s">
        <v>17</v>
      </c>
      <c r="K40" s="16">
        <v>1</v>
      </c>
      <c r="L40" s="16">
        <f t="shared" si="1"/>
        <v>0</v>
      </c>
      <c r="N40" s="57">
        <v>0</v>
      </c>
      <c r="O40">
        <v>-23.46094608</v>
      </c>
    </row>
    <row r="41" spans="7:15">
      <c r="G41" t="s">
        <v>21</v>
      </c>
      <c r="I41" s="16">
        <v>2050</v>
      </c>
      <c r="J41" s="16" t="s">
        <v>17</v>
      </c>
      <c r="K41" s="16">
        <v>1</v>
      </c>
      <c r="L41" s="16">
        <f t="shared" si="1"/>
        <v>0</v>
      </c>
      <c r="N41" s="57">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2"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2"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workbookViewId="0">
      <selection activeCell="L14" sqref="L14"/>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7" t="s">
        <v>90</v>
      </c>
      <c r="R6" s="7" t="s">
        <v>85</v>
      </c>
      <c r="S6" s="7" t="s">
        <v>87</v>
      </c>
      <c r="T6" s="7" t="s">
        <v>88</v>
      </c>
      <c r="U6" s="7" t="s">
        <v>86</v>
      </c>
      <c r="V6" s="7" t="s">
        <v>89</v>
      </c>
    </row>
    <row r="7" spans="9:31">
      <c r="I7" s="1" t="s">
        <v>136</v>
      </c>
      <c r="J7" s="4" t="s">
        <v>69</v>
      </c>
      <c r="K7" s="6" t="s">
        <v>137</v>
      </c>
      <c r="L7" s="1" t="s">
        <v>138</v>
      </c>
      <c r="M7" s="1" t="s">
        <v>139</v>
      </c>
      <c r="N7" s="1"/>
      <c r="O7" s="1">
        <v>2050</v>
      </c>
      <c r="P7">
        <f>Y7*1/2</f>
        <v>90.7</v>
      </c>
      <c r="R7">
        <f>AA7*1/2</f>
        <v>362.8</v>
      </c>
      <c r="Y7" s="1">
        <v>181.4</v>
      </c>
      <c r="Z7" s="1"/>
      <c r="AA7" s="1">
        <v>725.6</v>
      </c>
      <c r="AB7" s="1"/>
      <c r="AC7" s="8"/>
      <c r="AD7" s="9"/>
      <c r="AE7" s="1"/>
    </row>
    <row r="8" spans="9:31">
      <c r="I8" s="1" t="s">
        <v>136</v>
      </c>
      <c r="J8" s="4" t="s">
        <v>69</v>
      </c>
      <c r="K8" s="6" t="s">
        <v>140</v>
      </c>
      <c r="L8" s="1" t="s">
        <v>141</v>
      </c>
      <c r="M8" s="1" t="s">
        <v>142</v>
      </c>
      <c r="N8" s="1"/>
      <c r="O8" s="1">
        <v>2050</v>
      </c>
      <c r="P8">
        <f>Y8*1/2</f>
        <v>3702.1987055704</v>
      </c>
      <c r="Q8">
        <f>Z8*1/2</f>
        <v>317.079281841473</v>
      </c>
      <c r="S8">
        <f>AB8*1/2</f>
        <v>117.322930009523</v>
      </c>
      <c r="U8">
        <f>AD8*1/2</f>
        <v>159.300234444348</v>
      </c>
      <c r="Y8" s="10">
        <v>7404.3974111408</v>
      </c>
      <c r="Z8" s="11">
        <v>634.158563682946</v>
      </c>
      <c r="AA8" s="12"/>
      <c r="AB8" s="13">
        <v>234.645860019047</v>
      </c>
      <c r="AC8" s="12"/>
      <c r="AD8" s="14">
        <v>318.600468888697</v>
      </c>
      <c r="AE8" s="4"/>
    </row>
    <row r="9" spans="9:31">
      <c r="I9" s="1" t="s">
        <v>136</v>
      </c>
      <c r="J9" s="4" t="s">
        <v>69</v>
      </c>
      <c r="K9" s="1" t="s">
        <v>143</v>
      </c>
      <c r="L9" s="1"/>
      <c r="M9" s="1" t="s">
        <v>144</v>
      </c>
      <c r="N9" s="1"/>
      <c r="O9" s="1">
        <v>2050</v>
      </c>
      <c r="P9">
        <f>Y9*1/2</f>
        <v>626.325691623516</v>
      </c>
      <c r="R9">
        <f>AA9*1/2</f>
        <v>268.425296410078</v>
      </c>
      <c r="Y9" s="15">
        <v>1252.65138324703</v>
      </c>
      <c r="Z9" s="1"/>
      <c r="AA9" s="15">
        <v>536.850592820157</v>
      </c>
      <c r="AB9" s="1"/>
      <c r="AC9" s="1"/>
      <c r="AD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7" t="s">
        <v>90</v>
      </c>
      <c r="R18" s="7" t="s">
        <v>85</v>
      </c>
      <c r="S18" s="7" t="s">
        <v>87</v>
      </c>
      <c r="T18" s="7" t="s">
        <v>88</v>
      </c>
      <c r="U18" s="7" t="s">
        <v>86</v>
      </c>
      <c r="V18" s="7" t="s">
        <v>89</v>
      </c>
    </row>
    <row r="19" spans="9:31">
      <c r="I19" s="1" t="s">
        <v>136</v>
      </c>
      <c r="J19" s="4" t="s">
        <v>69</v>
      </c>
      <c r="K19" s="6" t="s">
        <v>137</v>
      </c>
      <c r="L19" s="1" t="s">
        <v>138</v>
      </c>
      <c r="M19" s="1" t="s">
        <v>139</v>
      </c>
      <c r="N19" s="1"/>
      <c r="O19" s="1">
        <v>2050</v>
      </c>
      <c r="P19">
        <f>Y19*1/4</f>
        <v>45.35</v>
      </c>
      <c r="R19">
        <f>AA19*1/4</f>
        <v>181.4</v>
      </c>
      <c r="Y19" s="1">
        <v>181.4</v>
      </c>
      <c r="Z19" s="1"/>
      <c r="AA19" s="1">
        <v>725.6</v>
      </c>
      <c r="AB19" s="1"/>
      <c r="AC19" s="8"/>
      <c r="AD19" s="9"/>
      <c r="AE19" s="1"/>
    </row>
    <row r="20" spans="9:31">
      <c r="I20" s="1" t="s">
        <v>136</v>
      </c>
      <c r="J20" s="4" t="s">
        <v>69</v>
      </c>
      <c r="K20" s="6" t="s">
        <v>140</v>
      </c>
      <c r="L20" s="1" t="s">
        <v>141</v>
      </c>
      <c r="M20" s="1" t="s">
        <v>142</v>
      </c>
      <c r="N20" s="1"/>
      <c r="O20" s="1">
        <v>2050</v>
      </c>
      <c r="P20">
        <f t="shared" ref="P20:S20" si="0">Y20*1/4</f>
        <v>1851.0993527852</v>
      </c>
      <c r="Q20">
        <f t="shared" si="0"/>
        <v>158.539640920737</v>
      </c>
      <c r="S20">
        <f t="shared" si="0"/>
        <v>58.6614650047618</v>
      </c>
      <c r="U20">
        <f>AD20*1/4</f>
        <v>79.6501172221742</v>
      </c>
      <c r="Y20" s="10">
        <v>7404.3974111408</v>
      </c>
      <c r="Z20" s="11">
        <v>634.158563682946</v>
      </c>
      <c r="AA20" s="12"/>
      <c r="AB20" s="13">
        <v>234.645860019047</v>
      </c>
      <c r="AC20" s="12"/>
      <c r="AD20" s="14">
        <v>318.600468888697</v>
      </c>
      <c r="AE20" s="4"/>
    </row>
    <row r="21" spans="9:31">
      <c r="I21" s="1" t="s">
        <v>136</v>
      </c>
      <c r="J21" s="4" t="s">
        <v>69</v>
      </c>
      <c r="K21" s="1" t="s">
        <v>143</v>
      </c>
      <c r="L21" s="1"/>
      <c r="M21" s="1" t="s">
        <v>144</v>
      </c>
      <c r="N21" s="1"/>
      <c r="O21" s="1">
        <v>2050</v>
      </c>
      <c r="P21">
        <f>Y21*1/4</f>
        <v>313.162845811758</v>
      </c>
      <c r="R21">
        <f>AA21*1/4</f>
        <v>134.212648205039</v>
      </c>
      <c r="Y21" s="15">
        <v>1252.65138324703</v>
      </c>
      <c r="Z21" s="1"/>
      <c r="AA21" s="15">
        <v>536.850592820157</v>
      </c>
      <c r="AB21" s="1"/>
      <c r="AC21" s="1"/>
      <c r="AD21" s="1"/>
      <c r="AE21"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tabSelected="1" topLeftCell="C24" workbookViewId="0">
      <selection activeCell="P41" sqref="P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41"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v>
      </c>
      <c r="N27" s="20">
        <v>100.3357872</v>
      </c>
    </row>
    <row r="28" spans="7:14">
      <c r="G28" t="s">
        <v>23</v>
      </c>
      <c r="I28" s="16">
        <v>2037</v>
      </c>
      <c r="J28" s="16" t="s">
        <v>17</v>
      </c>
      <c r="K28" s="16">
        <v>1</v>
      </c>
      <c r="L28" s="16">
        <f t="shared" si="0"/>
        <v>91954.46574</v>
      </c>
      <c r="N28" s="20">
        <v>91.95446574</v>
      </c>
    </row>
    <row r="29" spans="7:14">
      <c r="G29" t="s">
        <v>23</v>
      </c>
      <c r="I29" s="16">
        <v>2038</v>
      </c>
      <c r="J29" s="16" t="s">
        <v>17</v>
      </c>
      <c r="K29" s="16">
        <v>1</v>
      </c>
      <c r="L29" s="16">
        <f t="shared" si="0"/>
        <v>83997.41757</v>
      </c>
      <c r="N29" s="20">
        <v>83.99741757</v>
      </c>
    </row>
    <row r="30" spans="7:14">
      <c r="G30" t="s">
        <v>23</v>
      </c>
      <c r="I30" s="16">
        <v>2039</v>
      </c>
      <c r="J30" s="16" t="s">
        <v>17</v>
      </c>
      <c r="K30" s="16">
        <v>1</v>
      </c>
      <c r="L30" s="16">
        <f t="shared" si="0"/>
        <v>76378.08009</v>
      </c>
      <c r="N30" s="20">
        <v>76.37808009</v>
      </c>
    </row>
    <row r="31" spans="7:14">
      <c r="G31" t="s">
        <v>23</v>
      </c>
      <c r="I31" s="16">
        <v>2040</v>
      </c>
      <c r="J31" s="16" t="s">
        <v>17</v>
      </c>
      <c r="K31" s="16">
        <v>1</v>
      </c>
      <c r="L31" s="53">
        <f>N31*1000*1.1</f>
        <v>75755.215921</v>
      </c>
      <c r="N31" s="20">
        <v>68.86837811</v>
      </c>
    </row>
    <row r="32" spans="7:14">
      <c r="G32" t="s">
        <v>23</v>
      </c>
      <c r="I32" s="16">
        <v>2041</v>
      </c>
      <c r="J32" s="16" t="s">
        <v>17</v>
      </c>
      <c r="K32" s="16">
        <v>1</v>
      </c>
      <c r="L32" s="53">
        <f t="shared" ref="L32:L41" si="1">N32*1000*1.1</f>
        <v>67805.303533</v>
      </c>
      <c r="N32" s="20">
        <v>61.64118503</v>
      </c>
    </row>
    <row r="33" spans="7:14">
      <c r="G33" t="s">
        <v>23</v>
      </c>
      <c r="I33" s="16">
        <v>2042</v>
      </c>
      <c r="J33" s="16" t="s">
        <v>17</v>
      </c>
      <c r="K33" s="16">
        <v>1</v>
      </c>
      <c r="L33" s="53">
        <f t="shared" si="1"/>
        <v>60279.010847</v>
      </c>
      <c r="N33" s="20">
        <v>54.79910077</v>
      </c>
    </row>
    <row r="34" spans="7:14">
      <c r="G34" t="s">
        <v>23</v>
      </c>
      <c r="I34" s="16">
        <v>2043</v>
      </c>
      <c r="J34" s="16" t="s">
        <v>17</v>
      </c>
      <c r="K34" s="16">
        <v>1</v>
      </c>
      <c r="L34" s="53">
        <f t="shared" si="1"/>
        <v>53302.493684</v>
      </c>
      <c r="N34" s="20">
        <v>48.45681244</v>
      </c>
    </row>
    <row r="35" spans="7:14">
      <c r="G35" t="s">
        <v>23</v>
      </c>
      <c r="I35" s="16">
        <v>2044</v>
      </c>
      <c r="J35" s="16" t="s">
        <v>17</v>
      </c>
      <c r="K35" s="16">
        <v>1</v>
      </c>
      <c r="L35" s="53">
        <f t="shared" si="1"/>
        <v>46741.348896</v>
      </c>
      <c r="N35" s="20">
        <v>42.49213536</v>
      </c>
    </row>
    <row r="36" spans="7:14">
      <c r="G36" t="s">
        <v>23</v>
      </c>
      <c r="I36" s="16">
        <v>2045</v>
      </c>
      <c r="J36" s="16" t="s">
        <v>17</v>
      </c>
      <c r="K36" s="16">
        <v>1</v>
      </c>
      <c r="L36" s="53">
        <f t="shared" si="1"/>
        <v>40664.055124</v>
      </c>
      <c r="N36" s="20">
        <v>36.96732284</v>
      </c>
    </row>
    <row r="37" spans="7:14">
      <c r="G37" t="s">
        <v>23</v>
      </c>
      <c r="I37" s="16">
        <v>2046</v>
      </c>
      <c r="J37" s="16" t="s">
        <v>17</v>
      </c>
      <c r="K37" s="16">
        <v>1</v>
      </c>
      <c r="L37" s="53">
        <f t="shared" si="1"/>
        <v>34958.940797</v>
      </c>
      <c r="N37" s="20">
        <v>31.78085527</v>
      </c>
    </row>
    <row r="38" spans="7:14">
      <c r="G38" t="s">
        <v>23</v>
      </c>
      <c r="I38" s="16">
        <v>2047</v>
      </c>
      <c r="J38" s="16" t="s">
        <v>17</v>
      </c>
      <c r="K38" s="16">
        <v>1</v>
      </c>
      <c r="L38" s="53">
        <f t="shared" si="1"/>
        <v>29584.486393</v>
      </c>
      <c r="N38" s="20">
        <v>26.89498763</v>
      </c>
    </row>
    <row r="39" spans="7:14">
      <c r="G39" t="s">
        <v>23</v>
      </c>
      <c r="I39" s="16">
        <v>2048</v>
      </c>
      <c r="J39" s="16" t="s">
        <v>17</v>
      </c>
      <c r="K39" s="16">
        <v>1</v>
      </c>
      <c r="L39" s="53">
        <f t="shared" si="1"/>
        <v>24587.789534</v>
      </c>
      <c r="N39" s="20">
        <v>22.35253594</v>
      </c>
    </row>
    <row r="40" spans="7:14">
      <c r="G40" t="s">
        <v>23</v>
      </c>
      <c r="I40" s="16">
        <v>2049</v>
      </c>
      <c r="J40" s="16" t="s">
        <v>17</v>
      </c>
      <c r="K40" s="16">
        <v>1</v>
      </c>
      <c r="L40" s="53">
        <f t="shared" si="1"/>
        <v>19904.313671</v>
      </c>
      <c r="N40" s="20">
        <v>18.09483061</v>
      </c>
    </row>
    <row r="41" spans="7:14">
      <c r="G41" t="s">
        <v>23</v>
      </c>
      <c r="I41" s="16">
        <v>2050</v>
      </c>
      <c r="J41" s="16" t="s">
        <v>17</v>
      </c>
      <c r="K41" s="16">
        <v>1</v>
      </c>
      <c r="L41" s="53">
        <f t="shared" si="1"/>
        <v>15727.63731</v>
      </c>
      <c r="N41" s="20">
        <v>14.2978521</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1"/>
  <sheetViews>
    <sheetView zoomScale="70" zoomScaleNormal="70" topLeftCell="A15" workbookViewId="0">
      <selection activeCell="M45" sqref="M45"/>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6" t="s">
        <v>28</v>
      </c>
      <c r="T9" t="s">
        <v>29</v>
      </c>
    </row>
    <row r="10" spans="2:20">
      <c r="B10" s="16" t="s">
        <v>30</v>
      </c>
      <c r="G10" t="s">
        <v>31</v>
      </c>
      <c r="I10" s="16">
        <v>2020</v>
      </c>
      <c r="J10" s="16" t="s">
        <v>17</v>
      </c>
      <c r="K10" s="16">
        <v>1</v>
      </c>
      <c r="N10" s="20"/>
      <c r="P10" s="28">
        <v>73.57588066</v>
      </c>
      <c r="Q10">
        <v>183.35403</v>
      </c>
      <c r="R10">
        <v>46.057254</v>
      </c>
      <c r="T10" s="28">
        <v>-17.30257254</v>
      </c>
    </row>
    <row r="11" spans="7:20">
      <c r="G11" t="s">
        <v>31</v>
      </c>
      <c r="I11" s="16">
        <v>2021</v>
      </c>
      <c r="J11" s="16" t="s">
        <v>17</v>
      </c>
      <c r="K11" s="16">
        <v>1</v>
      </c>
      <c r="L11" s="16">
        <f t="shared" ref="L11:L40" si="0">SUM(P11:R11)*1000</f>
        <v>312948.70898</v>
      </c>
      <c r="N11" s="20"/>
      <c r="P11" s="20">
        <v>76.81255283</v>
      </c>
      <c r="Q11" s="20">
        <v>189.1523515</v>
      </c>
      <c r="R11" s="20">
        <v>46.98380465</v>
      </c>
      <c r="T11" s="28">
        <v>-15.40632582</v>
      </c>
    </row>
    <row r="12" spans="7:20">
      <c r="G12" t="s">
        <v>31</v>
      </c>
      <c r="I12" s="16">
        <v>2022</v>
      </c>
      <c r="J12" s="16" t="s">
        <v>17</v>
      </c>
      <c r="K12" s="16">
        <v>1</v>
      </c>
      <c r="L12" s="16">
        <f t="shared" si="0"/>
        <v>311563.88228</v>
      </c>
      <c r="N12" s="20"/>
      <c r="P12" s="20">
        <v>74.20667416</v>
      </c>
      <c r="Q12" s="20">
        <v>191.4234074</v>
      </c>
      <c r="R12" s="20">
        <v>45.93380072</v>
      </c>
      <c r="T12" s="28">
        <v>-17.23053509</v>
      </c>
    </row>
    <row r="13" spans="7:20">
      <c r="G13" t="s">
        <v>31</v>
      </c>
      <c r="I13" s="16">
        <v>2023</v>
      </c>
      <c r="J13" s="16" t="s">
        <v>17</v>
      </c>
      <c r="K13" s="16">
        <v>1</v>
      </c>
      <c r="L13" s="16">
        <f t="shared" si="0"/>
        <v>309717.59778</v>
      </c>
      <c r="N13" s="20"/>
      <c r="P13" s="20">
        <v>75.91317615</v>
      </c>
      <c r="Q13" s="20">
        <v>188.9128906</v>
      </c>
      <c r="R13" s="20">
        <v>44.89153103</v>
      </c>
      <c r="T13" s="28">
        <v>-19.05474437</v>
      </c>
    </row>
    <row r="14" spans="7:20">
      <c r="G14" t="s">
        <v>31</v>
      </c>
      <c r="I14" s="16">
        <v>2024</v>
      </c>
      <c r="J14" s="16" t="s">
        <v>17</v>
      </c>
      <c r="K14" s="16">
        <v>1</v>
      </c>
      <c r="L14" s="16">
        <f t="shared" si="0"/>
        <v>302065.49566</v>
      </c>
      <c r="N14" s="20"/>
      <c r="P14" s="20">
        <v>74.57508591</v>
      </c>
      <c r="Q14" s="20">
        <v>183.3913564</v>
      </c>
      <c r="R14" s="20">
        <v>44.09905335</v>
      </c>
      <c r="T14" s="28">
        <v>-20.87895364</v>
      </c>
    </row>
    <row r="15" spans="7:20">
      <c r="G15" t="s">
        <v>31</v>
      </c>
      <c r="I15" s="16">
        <v>2025</v>
      </c>
      <c r="J15" s="16" t="s">
        <v>17</v>
      </c>
      <c r="K15" s="16">
        <v>1</v>
      </c>
      <c r="L15" s="16">
        <f t="shared" si="0"/>
        <v>291833.93701</v>
      </c>
      <c r="N15" s="20"/>
      <c r="P15" s="20">
        <v>72.15813951</v>
      </c>
      <c r="Q15" s="20">
        <v>177.271171</v>
      </c>
      <c r="R15" s="20">
        <v>42.4046265</v>
      </c>
      <c r="T15" s="28">
        <v>-22.70316291</v>
      </c>
    </row>
    <row r="16" spans="7:20">
      <c r="G16" t="s">
        <v>31</v>
      </c>
      <c r="I16" s="16">
        <v>2026</v>
      </c>
      <c r="J16" s="16" t="s">
        <v>17</v>
      </c>
      <c r="K16" s="16">
        <v>1</v>
      </c>
      <c r="L16" s="16">
        <f t="shared" si="0"/>
        <v>283696.79167</v>
      </c>
      <c r="N16" s="20"/>
      <c r="P16" s="20">
        <v>69.65448481</v>
      </c>
      <c r="Q16" s="20">
        <v>172.6087422</v>
      </c>
      <c r="R16" s="20">
        <v>41.43356466</v>
      </c>
      <c r="T16" s="28">
        <v>-24.52737218</v>
      </c>
    </row>
    <row r="17" spans="7:20">
      <c r="G17" t="s">
        <v>31</v>
      </c>
      <c r="I17" s="16">
        <v>2027</v>
      </c>
      <c r="J17" s="16" t="s">
        <v>17</v>
      </c>
      <c r="K17" s="16">
        <v>1</v>
      </c>
      <c r="L17" s="16">
        <f t="shared" si="0"/>
        <v>274252.88083</v>
      </c>
      <c r="N17" s="20"/>
      <c r="P17" s="20">
        <v>68.02326498</v>
      </c>
      <c r="Q17" s="20">
        <v>165.7685096</v>
      </c>
      <c r="R17" s="20">
        <v>40.46110625</v>
      </c>
      <c r="T17" s="28">
        <v>-26.35158146</v>
      </c>
    </row>
    <row r="18" spans="7:20">
      <c r="G18" t="s">
        <v>31</v>
      </c>
      <c r="I18" s="16">
        <v>2028</v>
      </c>
      <c r="J18" s="16" t="s">
        <v>17</v>
      </c>
      <c r="K18" s="16">
        <v>1</v>
      </c>
      <c r="L18" s="16">
        <f t="shared" si="0"/>
        <v>261728.57445</v>
      </c>
      <c r="N18" s="20"/>
      <c r="P18" s="20">
        <v>65.38544422</v>
      </c>
      <c r="Q18" s="20">
        <v>157.1440222</v>
      </c>
      <c r="R18" s="20">
        <v>39.19910803</v>
      </c>
      <c r="T18" s="28">
        <v>-28.17579073</v>
      </c>
    </row>
    <row r="19" spans="7:20">
      <c r="G19" t="s">
        <v>31</v>
      </c>
      <c r="I19" s="16">
        <v>2029</v>
      </c>
      <c r="J19" s="16" t="s">
        <v>17</v>
      </c>
      <c r="K19" s="16">
        <v>1</v>
      </c>
      <c r="L19" s="16">
        <f t="shared" si="0"/>
        <v>245769.59808</v>
      </c>
      <c r="N19" s="20"/>
      <c r="P19" s="20">
        <v>60.96120725</v>
      </c>
      <c r="Q19" s="20">
        <v>146.8629556</v>
      </c>
      <c r="R19" s="20">
        <v>37.94543523</v>
      </c>
      <c r="T19" s="28">
        <v>-30</v>
      </c>
    </row>
    <row r="20" spans="7:20">
      <c r="G20" t="s">
        <v>31</v>
      </c>
      <c r="I20" s="16">
        <v>2030</v>
      </c>
      <c r="J20" s="16" t="s">
        <v>17</v>
      </c>
      <c r="K20" s="16">
        <v>1</v>
      </c>
      <c r="L20" s="16">
        <f t="shared" si="0"/>
        <v>227991.83259</v>
      </c>
      <c r="N20" s="20"/>
      <c r="P20" s="20">
        <v>56.54267449</v>
      </c>
      <c r="Q20" s="20">
        <v>134.8391153</v>
      </c>
      <c r="R20" s="20">
        <v>36.6100428</v>
      </c>
      <c r="T20" s="28">
        <v>-31</v>
      </c>
    </row>
    <row r="21" spans="7:20">
      <c r="G21" t="s">
        <v>31</v>
      </c>
      <c r="I21" s="16">
        <v>2031</v>
      </c>
      <c r="J21" s="16" t="s">
        <v>17</v>
      </c>
      <c r="K21" s="16">
        <v>1</v>
      </c>
      <c r="L21" s="16">
        <f t="shared" si="0"/>
        <v>214298.98055</v>
      </c>
      <c r="N21" s="20"/>
      <c r="P21" s="20">
        <v>54.46291834</v>
      </c>
      <c r="Q21" s="20">
        <v>123.7230884</v>
      </c>
      <c r="R21" s="20">
        <v>36.11297381</v>
      </c>
      <c r="T21" s="28">
        <v>-32</v>
      </c>
    </row>
    <row r="22" spans="7:20">
      <c r="G22" t="s">
        <v>31</v>
      </c>
      <c r="I22" s="16">
        <v>2032</v>
      </c>
      <c r="J22" s="16" t="s">
        <v>17</v>
      </c>
      <c r="K22" s="16">
        <v>1</v>
      </c>
      <c r="L22" s="16">
        <f t="shared" si="0"/>
        <v>200408.52767</v>
      </c>
      <c r="N22" s="20"/>
      <c r="P22" s="20">
        <v>51.61645744</v>
      </c>
      <c r="Q22" s="20">
        <v>113.1427199</v>
      </c>
      <c r="R22" s="20">
        <v>35.64935033</v>
      </c>
      <c r="T22" s="28">
        <v>-33</v>
      </c>
    </row>
    <row r="23" spans="7:20">
      <c r="G23" t="s">
        <v>31</v>
      </c>
      <c r="I23" s="16">
        <v>2033</v>
      </c>
      <c r="J23" s="16" t="s">
        <v>17</v>
      </c>
      <c r="K23" s="16">
        <v>1</v>
      </c>
      <c r="L23" s="16">
        <f t="shared" si="0"/>
        <v>187006.25304</v>
      </c>
      <c r="N23" s="20"/>
      <c r="P23" s="20">
        <v>49.26306062</v>
      </c>
      <c r="Q23" s="20">
        <v>102.5974759</v>
      </c>
      <c r="R23" s="20">
        <v>35.14571652</v>
      </c>
      <c r="T23" s="28">
        <v>-34</v>
      </c>
    </row>
    <row r="24" spans="7:20">
      <c r="G24" t="s">
        <v>31</v>
      </c>
      <c r="I24" s="16">
        <v>2034</v>
      </c>
      <c r="J24" s="16" t="s">
        <v>17</v>
      </c>
      <c r="K24" s="16">
        <v>1</v>
      </c>
      <c r="L24" s="16">
        <f t="shared" si="0"/>
        <v>173927.85113</v>
      </c>
      <c r="N24" s="20"/>
      <c r="P24" s="20">
        <v>46.83002163</v>
      </c>
      <c r="Q24" s="20">
        <v>92.49518478</v>
      </c>
      <c r="R24" s="20">
        <v>34.60264472</v>
      </c>
      <c r="T24" s="28">
        <v>-35</v>
      </c>
    </row>
    <row r="25" spans="7:20">
      <c r="G25" t="s">
        <v>31</v>
      </c>
      <c r="I25" s="16">
        <v>2035</v>
      </c>
      <c r="J25" s="16" t="s">
        <v>17</v>
      </c>
      <c r="K25" s="16">
        <v>1</v>
      </c>
      <c r="L25" s="16">
        <f t="shared" si="0"/>
        <v>163194.82696</v>
      </c>
      <c r="N25" s="20"/>
      <c r="P25" s="20">
        <v>45.43781315</v>
      </c>
      <c r="Q25" s="20">
        <v>83.63703044</v>
      </c>
      <c r="R25" s="20">
        <v>34.11998337</v>
      </c>
      <c r="T25" s="28">
        <v>-36</v>
      </c>
    </row>
    <row r="26" spans="7:20">
      <c r="G26" t="s">
        <v>31</v>
      </c>
      <c r="I26" s="16">
        <v>2036</v>
      </c>
      <c r="J26" s="16" t="s">
        <v>17</v>
      </c>
      <c r="K26" s="16">
        <v>1</v>
      </c>
      <c r="L26" s="16">
        <f t="shared" si="0"/>
        <v>150662.57961</v>
      </c>
      <c r="N26" s="20"/>
      <c r="P26" s="20">
        <v>42.39814088</v>
      </c>
      <c r="Q26" s="20">
        <v>74.63349683</v>
      </c>
      <c r="R26" s="20">
        <v>33.6309419</v>
      </c>
      <c r="T26" s="28">
        <v>-37</v>
      </c>
    </row>
    <row r="27" spans="7:20">
      <c r="G27" t="s">
        <v>31</v>
      </c>
      <c r="I27" s="16">
        <v>2037</v>
      </c>
      <c r="J27" s="16" t="s">
        <v>17</v>
      </c>
      <c r="K27" s="16">
        <v>1</v>
      </c>
      <c r="L27" s="16">
        <f t="shared" si="0"/>
        <v>138149.18982</v>
      </c>
      <c r="N27" s="20"/>
      <c r="P27" s="20">
        <v>39.54132139</v>
      </c>
      <c r="Q27" s="20">
        <v>65.50766735</v>
      </c>
      <c r="R27" s="20">
        <v>33.10020108</v>
      </c>
      <c r="T27" s="28">
        <v>-38</v>
      </c>
    </row>
    <row r="28" spans="7:20">
      <c r="G28" t="s">
        <v>31</v>
      </c>
      <c r="I28" s="16">
        <v>2038</v>
      </c>
      <c r="J28" s="16" t="s">
        <v>17</v>
      </c>
      <c r="K28" s="16">
        <v>1</v>
      </c>
      <c r="L28" s="16">
        <f t="shared" si="0"/>
        <v>127970.76631</v>
      </c>
      <c r="N28" s="20"/>
      <c r="P28" s="20">
        <v>36.58257851</v>
      </c>
      <c r="Q28" s="20">
        <v>58.87306954</v>
      </c>
      <c r="R28" s="20">
        <v>32.51511826</v>
      </c>
      <c r="T28" s="28">
        <v>-39</v>
      </c>
    </row>
    <row r="29" spans="7:20">
      <c r="G29" t="s">
        <v>31</v>
      </c>
      <c r="I29" s="16">
        <v>2039</v>
      </c>
      <c r="J29" s="16" t="s">
        <v>17</v>
      </c>
      <c r="K29" s="16">
        <v>1</v>
      </c>
      <c r="L29" s="16">
        <f t="shared" si="0"/>
        <v>121203.97237</v>
      </c>
      <c r="N29" s="20"/>
      <c r="P29" s="20">
        <v>33.68633261</v>
      </c>
      <c r="Q29" s="20">
        <v>55.53666573</v>
      </c>
      <c r="R29" s="20">
        <v>31.98097403</v>
      </c>
      <c r="T29" s="28">
        <v>-40</v>
      </c>
    </row>
    <row r="30" spans="7:20">
      <c r="G30" t="s">
        <v>31</v>
      </c>
      <c r="I30" s="16">
        <v>2040</v>
      </c>
      <c r="J30" s="16" t="s">
        <v>17</v>
      </c>
      <c r="K30" s="16">
        <v>1</v>
      </c>
      <c r="L30" s="16">
        <f t="shared" si="0"/>
        <v>113528.3609</v>
      </c>
      <c r="N30" s="20"/>
      <c r="P30" s="20">
        <v>30.06667329</v>
      </c>
      <c r="Q30" s="20">
        <v>52.02803603</v>
      </c>
      <c r="R30" s="20">
        <v>31.43365158</v>
      </c>
      <c r="T30" s="28">
        <v>-41</v>
      </c>
    </row>
    <row r="31" spans="7:20">
      <c r="G31" t="s">
        <v>31</v>
      </c>
      <c r="I31" s="16">
        <v>2041</v>
      </c>
      <c r="J31" s="16" t="s">
        <v>17</v>
      </c>
      <c r="K31" s="16">
        <v>1</v>
      </c>
      <c r="L31" s="16">
        <f t="shared" si="0"/>
        <v>105616.99698</v>
      </c>
      <c r="N31" s="20"/>
      <c r="P31" s="20">
        <v>27.05425281</v>
      </c>
      <c r="Q31" s="20">
        <v>47.81056568</v>
      </c>
      <c r="R31" s="20">
        <v>30.75217849</v>
      </c>
      <c r="T31" s="28">
        <v>-42</v>
      </c>
    </row>
    <row r="32" spans="7:20">
      <c r="G32" t="s">
        <v>31</v>
      </c>
      <c r="I32" s="16">
        <v>2042</v>
      </c>
      <c r="J32" s="16" t="s">
        <v>17</v>
      </c>
      <c r="K32" s="16">
        <v>1</v>
      </c>
      <c r="L32" s="16">
        <f t="shared" si="0"/>
        <v>100975.11831</v>
      </c>
      <c r="N32" s="20"/>
      <c r="P32" s="20">
        <v>25.50652088</v>
      </c>
      <c r="Q32" s="20">
        <v>45.29177179</v>
      </c>
      <c r="R32" s="20">
        <v>30.17682564</v>
      </c>
      <c r="T32" s="28">
        <v>-43</v>
      </c>
    </row>
    <row r="33" spans="7:20">
      <c r="G33" t="s">
        <v>31</v>
      </c>
      <c r="I33" s="16">
        <v>2043</v>
      </c>
      <c r="J33" s="16" t="s">
        <v>17</v>
      </c>
      <c r="K33" s="16">
        <v>1</v>
      </c>
      <c r="L33" s="16">
        <f t="shared" si="0"/>
        <v>97347.35898</v>
      </c>
      <c r="N33" s="20"/>
      <c r="P33" s="20">
        <v>24.38823505</v>
      </c>
      <c r="Q33" s="20">
        <v>43.35530839</v>
      </c>
      <c r="R33" s="20">
        <v>29.60381554</v>
      </c>
      <c r="T33" s="28">
        <v>-44</v>
      </c>
    </row>
    <row r="34" spans="7:20">
      <c r="G34" t="s">
        <v>31</v>
      </c>
      <c r="I34" s="16">
        <v>2044</v>
      </c>
      <c r="J34" s="16" t="s">
        <v>17</v>
      </c>
      <c r="K34" s="16">
        <v>1</v>
      </c>
      <c r="L34" s="16">
        <f t="shared" si="0"/>
        <v>93660.7809</v>
      </c>
      <c r="N34" s="20"/>
      <c r="P34" s="20">
        <v>23.24361514</v>
      </c>
      <c r="Q34" s="20">
        <v>41.33981175</v>
      </c>
      <c r="R34" s="20">
        <v>29.07735401</v>
      </c>
      <c r="T34" s="28">
        <v>-45</v>
      </c>
    </row>
    <row r="35" spans="7:20">
      <c r="G35" t="s">
        <v>31</v>
      </c>
      <c r="I35" s="16">
        <v>2045</v>
      </c>
      <c r="J35" s="16" t="s">
        <v>17</v>
      </c>
      <c r="K35" s="16">
        <v>1</v>
      </c>
      <c r="L35" s="16">
        <f t="shared" si="0"/>
        <v>90571.2493</v>
      </c>
      <c r="N35" s="20"/>
      <c r="P35" s="20">
        <v>22.52632113</v>
      </c>
      <c r="Q35" s="20">
        <v>39.4803992</v>
      </c>
      <c r="R35" s="20">
        <v>28.56452897</v>
      </c>
      <c r="T35" s="28">
        <v>-46</v>
      </c>
    </row>
    <row r="36" spans="7:20">
      <c r="G36" t="s">
        <v>31</v>
      </c>
      <c r="I36" s="16">
        <v>2046</v>
      </c>
      <c r="J36" s="16" t="s">
        <v>17</v>
      </c>
      <c r="K36" s="16">
        <v>1</v>
      </c>
      <c r="L36" s="16">
        <f t="shared" si="0"/>
        <v>87572.46333</v>
      </c>
      <c r="N36" s="20"/>
      <c r="P36" s="20">
        <v>21.67822849</v>
      </c>
      <c r="Q36" s="20">
        <v>37.83372709</v>
      </c>
      <c r="R36" s="20">
        <v>28.06050775</v>
      </c>
      <c r="T36" s="28">
        <v>-47</v>
      </c>
    </row>
    <row r="37" spans="7:20">
      <c r="G37" t="s">
        <v>31</v>
      </c>
      <c r="I37" s="16">
        <v>2047</v>
      </c>
      <c r="J37" s="16" t="s">
        <v>17</v>
      </c>
      <c r="K37" s="16">
        <v>1</v>
      </c>
      <c r="L37" s="16">
        <f t="shared" si="0"/>
        <v>84700.60083</v>
      </c>
      <c r="N37" s="20"/>
      <c r="P37" s="20">
        <v>20.82485252</v>
      </c>
      <c r="Q37" s="20">
        <v>36.28121566</v>
      </c>
      <c r="R37" s="20">
        <v>27.59453265</v>
      </c>
      <c r="T37" s="28">
        <v>-48</v>
      </c>
    </row>
    <row r="38" spans="7:20">
      <c r="G38" t="s">
        <v>31</v>
      </c>
      <c r="I38" s="16">
        <v>2048</v>
      </c>
      <c r="J38" s="16" t="s">
        <v>17</v>
      </c>
      <c r="K38" s="16">
        <v>1</v>
      </c>
      <c r="L38" s="16">
        <f t="shared" si="0"/>
        <v>82101.89134</v>
      </c>
      <c r="N38" s="20"/>
      <c r="P38" s="20">
        <v>20.20542524</v>
      </c>
      <c r="Q38" s="20">
        <v>34.74463757</v>
      </c>
      <c r="R38" s="20">
        <v>27.15182853</v>
      </c>
      <c r="T38" s="28">
        <v>-49</v>
      </c>
    </row>
    <row r="39" spans="7:20">
      <c r="G39" t="s">
        <v>31</v>
      </c>
      <c r="I39" s="16">
        <v>2049</v>
      </c>
      <c r="J39" s="16" t="s">
        <v>17</v>
      </c>
      <c r="K39" s="16">
        <v>1</v>
      </c>
      <c r="L39" s="16">
        <f t="shared" si="0"/>
        <v>79557.95646</v>
      </c>
      <c r="N39" s="20"/>
      <c r="P39" s="20">
        <v>19.54219027</v>
      </c>
      <c r="Q39" s="20">
        <v>33.28264818</v>
      </c>
      <c r="R39" s="20">
        <v>26.73311801</v>
      </c>
      <c r="T39" s="28">
        <v>-50</v>
      </c>
    </row>
    <row r="40" spans="7:18">
      <c r="G40" t="s">
        <v>31</v>
      </c>
      <c r="I40" s="16">
        <v>2050</v>
      </c>
      <c r="J40" s="16" t="s">
        <v>17</v>
      </c>
      <c r="K40" s="16">
        <v>1</v>
      </c>
      <c r="L40" s="16">
        <f t="shared" si="0"/>
        <v>77320.23761</v>
      </c>
      <c r="N40" s="20"/>
      <c r="P40" s="20">
        <v>19.10080467</v>
      </c>
      <c r="Q40" s="20">
        <v>31.86210077</v>
      </c>
      <c r="R40" s="20">
        <v>26.35733217</v>
      </c>
    </row>
    <row r="41" spans="7:11">
      <c r="G41" s="49" t="s">
        <v>32</v>
      </c>
      <c r="I41" s="16">
        <v>2020</v>
      </c>
      <c r="J41" s="16" t="s">
        <v>17</v>
      </c>
      <c r="K41" s="16">
        <v>1</v>
      </c>
    </row>
    <row r="42" spans="7:11">
      <c r="G42" s="16" t="str">
        <f>G41</f>
        <v>WASTECO2N</v>
      </c>
      <c r="I42" s="16">
        <v>2021</v>
      </c>
      <c r="J42" s="16" t="s">
        <v>17</v>
      </c>
      <c r="K42" s="16">
        <v>1</v>
      </c>
    </row>
    <row r="43" spans="7:11">
      <c r="G43" s="16" t="str">
        <f t="shared" ref="G43:G71" si="1">G42</f>
        <v>WASTECO2N</v>
      </c>
      <c r="I43" s="16">
        <v>2022</v>
      </c>
      <c r="J43" s="16" t="s">
        <v>17</v>
      </c>
      <c r="K43" s="16">
        <v>1</v>
      </c>
    </row>
    <row r="44" spans="7:11">
      <c r="G44" s="16" t="str">
        <f t="shared" si="1"/>
        <v>WASTECO2N</v>
      </c>
      <c r="I44" s="16">
        <v>2023</v>
      </c>
      <c r="J44" s="16" t="s">
        <v>17</v>
      </c>
      <c r="K44" s="16">
        <v>1</v>
      </c>
    </row>
    <row r="45" spans="7:11">
      <c r="G45" s="16" t="str">
        <f t="shared" si="1"/>
        <v>WASTECO2N</v>
      </c>
      <c r="I45" s="16">
        <v>2024</v>
      </c>
      <c r="J45" s="16" t="s">
        <v>17</v>
      </c>
      <c r="K45" s="16">
        <v>1</v>
      </c>
    </row>
    <row r="46" spans="7:11">
      <c r="G46" s="16" t="str">
        <f t="shared" si="1"/>
        <v>WASTECO2N</v>
      </c>
      <c r="I46" s="16">
        <v>2025</v>
      </c>
      <c r="J46" s="16" t="s">
        <v>17</v>
      </c>
      <c r="K46" s="16">
        <v>1</v>
      </c>
    </row>
    <row r="47" spans="7:11">
      <c r="G47" s="16" t="str">
        <f t="shared" si="1"/>
        <v>WASTECO2N</v>
      </c>
      <c r="I47" s="16">
        <v>2026</v>
      </c>
      <c r="J47" s="16" t="s">
        <v>17</v>
      </c>
      <c r="K47" s="16">
        <v>1</v>
      </c>
    </row>
    <row r="48" spans="7:11">
      <c r="G48" s="16" t="str">
        <f t="shared" si="1"/>
        <v>WASTECO2N</v>
      </c>
      <c r="I48" s="16">
        <v>2027</v>
      </c>
      <c r="J48" s="16" t="s">
        <v>17</v>
      </c>
      <c r="K48" s="16">
        <v>1</v>
      </c>
    </row>
    <row r="49" spans="7:11">
      <c r="G49" s="16" t="str">
        <f t="shared" si="1"/>
        <v>WASTECO2N</v>
      </c>
      <c r="I49" s="16">
        <v>2028</v>
      </c>
      <c r="J49" s="16" t="s">
        <v>17</v>
      </c>
      <c r="K49" s="16">
        <v>1</v>
      </c>
    </row>
    <row r="50" spans="7:11">
      <c r="G50" s="16" t="str">
        <f t="shared" si="1"/>
        <v>WASTECO2N</v>
      </c>
      <c r="I50" s="16">
        <v>2029</v>
      </c>
      <c r="J50" s="16" t="s">
        <v>17</v>
      </c>
      <c r="K50" s="16">
        <v>1</v>
      </c>
    </row>
    <row r="51" spans="7:11">
      <c r="G51" s="16" t="str">
        <f t="shared" si="1"/>
        <v>WASTECO2N</v>
      </c>
      <c r="I51" s="16">
        <v>2030</v>
      </c>
      <c r="J51" s="16" t="s">
        <v>17</v>
      </c>
      <c r="K51" s="16">
        <v>1</v>
      </c>
    </row>
    <row r="52" spans="7:11">
      <c r="G52" s="16" t="str">
        <f t="shared" si="1"/>
        <v>WASTECO2N</v>
      </c>
      <c r="I52" s="16">
        <v>2031</v>
      </c>
      <c r="J52" s="16" t="s">
        <v>17</v>
      </c>
      <c r="K52" s="16">
        <v>1</v>
      </c>
    </row>
    <row r="53" spans="7:11">
      <c r="G53" s="16" t="str">
        <f t="shared" si="1"/>
        <v>WASTECO2N</v>
      </c>
      <c r="I53" s="16">
        <v>2032</v>
      </c>
      <c r="J53" s="16" t="s">
        <v>17</v>
      </c>
      <c r="K53" s="16">
        <v>1</v>
      </c>
    </row>
    <row r="54" spans="7:11">
      <c r="G54" s="16" t="str">
        <f t="shared" si="1"/>
        <v>WASTECO2N</v>
      </c>
      <c r="I54" s="16">
        <v>2033</v>
      </c>
      <c r="J54" s="16" t="s">
        <v>17</v>
      </c>
      <c r="K54" s="16">
        <v>1</v>
      </c>
    </row>
    <row r="55" spans="7:11">
      <c r="G55" s="16" t="str">
        <f t="shared" si="1"/>
        <v>WASTECO2N</v>
      </c>
      <c r="I55" s="16">
        <v>2034</v>
      </c>
      <c r="J55" s="16" t="s">
        <v>17</v>
      </c>
      <c r="K55" s="16">
        <v>1</v>
      </c>
    </row>
    <row r="56" spans="7:11">
      <c r="G56" s="16" t="str">
        <f t="shared" si="1"/>
        <v>WASTECO2N</v>
      </c>
      <c r="I56" s="16">
        <v>2035</v>
      </c>
      <c r="J56" s="16" t="s">
        <v>17</v>
      </c>
      <c r="K56" s="16">
        <v>1</v>
      </c>
    </row>
    <row r="57" spans="7:11">
      <c r="G57" s="16" t="str">
        <f t="shared" si="1"/>
        <v>WASTECO2N</v>
      </c>
      <c r="I57" s="16">
        <v>2036</v>
      </c>
      <c r="J57" s="16" t="s">
        <v>17</v>
      </c>
      <c r="K57" s="16">
        <v>1</v>
      </c>
    </row>
    <row r="58" spans="7:11">
      <c r="G58" s="16" t="str">
        <f t="shared" si="1"/>
        <v>WASTECO2N</v>
      </c>
      <c r="I58" s="16">
        <v>2037</v>
      </c>
      <c r="J58" s="16" t="s">
        <v>17</v>
      </c>
      <c r="K58" s="16">
        <v>1</v>
      </c>
    </row>
    <row r="59" spans="7:11">
      <c r="G59" s="16" t="str">
        <f t="shared" si="1"/>
        <v>WASTECO2N</v>
      </c>
      <c r="I59" s="16">
        <v>2038</v>
      </c>
      <c r="J59" s="16" t="s">
        <v>17</v>
      </c>
      <c r="K59" s="16">
        <v>1</v>
      </c>
    </row>
    <row r="60" spans="7:11">
      <c r="G60" s="16" t="str">
        <f t="shared" si="1"/>
        <v>WASTECO2N</v>
      </c>
      <c r="I60" s="16">
        <v>2039</v>
      </c>
      <c r="J60" s="16" t="s">
        <v>17</v>
      </c>
      <c r="K60" s="16">
        <v>1</v>
      </c>
    </row>
    <row r="61" spans="7:11">
      <c r="G61" s="16" t="str">
        <f t="shared" si="1"/>
        <v>WASTECO2N</v>
      </c>
      <c r="I61" s="16">
        <v>2040</v>
      </c>
      <c r="J61" s="16" t="s">
        <v>17</v>
      </c>
      <c r="K61" s="16">
        <v>1</v>
      </c>
    </row>
    <row r="62" spans="7:11">
      <c r="G62" s="16" t="str">
        <f t="shared" si="1"/>
        <v>WASTECO2N</v>
      </c>
      <c r="I62" s="16">
        <v>2041</v>
      </c>
      <c r="J62" s="16" t="s">
        <v>17</v>
      </c>
      <c r="K62" s="16">
        <v>1</v>
      </c>
    </row>
    <row r="63" spans="7:11">
      <c r="G63" s="16" t="str">
        <f t="shared" si="1"/>
        <v>WASTECO2N</v>
      </c>
      <c r="I63" s="16">
        <v>2042</v>
      </c>
      <c r="J63" s="16" t="s">
        <v>17</v>
      </c>
      <c r="K63" s="16">
        <v>1</v>
      </c>
    </row>
    <row r="64" spans="7:11">
      <c r="G64" s="16" t="str">
        <f t="shared" si="1"/>
        <v>WASTECO2N</v>
      </c>
      <c r="I64" s="16">
        <v>2043</v>
      </c>
      <c r="J64" s="16" t="s">
        <v>17</v>
      </c>
      <c r="K64" s="16">
        <v>1</v>
      </c>
    </row>
    <row r="65" spans="7:11">
      <c r="G65" s="16" t="str">
        <f t="shared" si="1"/>
        <v>WASTECO2N</v>
      </c>
      <c r="I65" s="16">
        <v>2044</v>
      </c>
      <c r="J65" s="16" t="s">
        <v>17</v>
      </c>
      <c r="K65" s="16">
        <v>1</v>
      </c>
    </row>
    <row r="66" spans="7:11">
      <c r="G66" s="16" t="str">
        <f t="shared" si="1"/>
        <v>WASTECO2N</v>
      </c>
      <c r="I66" s="16">
        <v>2045</v>
      </c>
      <c r="J66" s="16" t="s">
        <v>17</v>
      </c>
      <c r="K66" s="16">
        <v>1</v>
      </c>
    </row>
    <row r="67" spans="7:11">
      <c r="G67" s="16" t="str">
        <f t="shared" si="1"/>
        <v>WASTECO2N</v>
      </c>
      <c r="I67" s="16">
        <v>2046</v>
      </c>
      <c r="J67" s="16" t="s">
        <v>17</v>
      </c>
      <c r="K67" s="16">
        <v>1</v>
      </c>
    </row>
    <row r="68" spans="7:11">
      <c r="G68" s="16" t="str">
        <f t="shared" si="1"/>
        <v>WASTECO2N</v>
      </c>
      <c r="I68" s="16">
        <v>2047</v>
      </c>
      <c r="J68" s="16" t="s">
        <v>17</v>
      </c>
      <c r="K68" s="16">
        <v>1</v>
      </c>
    </row>
    <row r="69" spans="7:11">
      <c r="G69" s="16" t="str">
        <f t="shared" si="1"/>
        <v>WASTECO2N</v>
      </c>
      <c r="I69" s="16">
        <v>2048</v>
      </c>
      <c r="J69" s="16" t="s">
        <v>17</v>
      </c>
      <c r="K69" s="16">
        <v>1</v>
      </c>
    </row>
    <row r="70" spans="7:11">
      <c r="G70" s="16" t="str">
        <f t="shared" si="1"/>
        <v>WASTECO2N</v>
      </c>
      <c r="I70" s="16">
        <v>2049</v>
      </c>
      <c r="J70" s="16" t="s">
        <v>17</v>
      </c>
      <c r="K70" s="16">
        <v>1</v>
      </c>
    </row>
    <row r="71" spans="7:11">
      <c r="G71" s="16" t="str">
        <f t="shared" si="1"/>
        <v>WASTECO2N</v>
      </c>
      <c r="I71" s="16">
        <v>2050</v>
      </c>
      <c r="J71" s="16" t="s">
        <v>17</v>
      </c>
      <c r="K71"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topLeftCell="A9"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F19" workbookViewId="0">
      <selection activeCell="K14" sqref="K14"/>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topLeftCell="A8" workbookViewId="0">
      <selection activeCell="O26" sqref="O2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P41"/>
  <sheetViews>
    <sheetView zoomScale="67" zoomScaleNormal="67"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2025-02-27T18:21:49Z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1033-12.2.0.19805</vt:lpwstr>
  </property>
</Properties>
</file>