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gnz" sheetId="1" r:id="rId1"/>
    <sheet name="gnz-electricityGenB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<sst xmlns="http://schemas.openxmlformats.org/spreadsheetml/2006/main" count="2624" uniqueCount="2001">
  <si>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</si>
  <si>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</si>
  <si>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</si>
  <si>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</si>
  <si>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</si>
  <si>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</si>
  <si>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</si>
  <si>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</si>
  <si>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</si>
  <si>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</si>
  <si>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</si>
  <si>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</si>
  <si>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</si>
  <si>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</si>
  <si>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</si>
  <si>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</si>
  <si>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</si>
  <si>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</si>
  <si>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</si>
  <si>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</si>
  <si>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</si>
  <si>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</si>
  <si>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</si>
  <si>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</si>
  <si>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</si>
  <si>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</si>
  <si>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</si>
  <si>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</si>
  <si>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</si>
  <si>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</si>
  <si>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</si>
  <si>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</si>
  <si>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</si>
  <si>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</si>
  <si>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</si>
  <si>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</si>
  <si>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</si>
  <si>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</si>
  <si>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</si>
  <si>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</si>
  <si>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</si>
  <si>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</si>
  <si>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</si>
  <si>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</si>
  <si>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</si>
  <si>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</si>
  <si>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</si>
  <si>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</si>
  <si>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</si>
  <si>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</si>
  <si>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</si>
  <si>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</si>
  <si>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</si>
  <si>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</si>
  <si>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</si>
  <si>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</si>
  <si>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</si>
  <si>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</si>
  <si>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</si>
  <si>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</si>
  <si>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</si>
  <si>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</si>
  <si>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</si>
  <si>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</si>
  <si>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</si>
  <si>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</si>
  <si>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</si>
  <si>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</si>
  <si>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</si>
  <si>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</si>
  <si>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</si>
  <si>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</si>
  <si>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</si>
  <si>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</si>
  <si>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</si>
  <si>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</si>
  <si>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</si>
  <si>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</si>
  <si>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</si>
  <si>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</si>
  <si>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</si>
  <si>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</si>
  <si>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</si>
  <si>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Time_Slice</t>
  </si>
  <si>
    <t>UC_ACT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</si>
  <si>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</si>
  <si>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</si>
  <si>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</si>
  <si>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</si>
  <si>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</si>
  <si>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</si>
  <si>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</si>
  <si>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</si>
  <si>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</si>
  <si>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ACT_BND</t>
  </si>
  <si>
    <t>UP</t>
  </si>
  <si>
    <t>ELCCOH00</t>
  </si>
  <si>
    <t>156.879308855292</t>
  </si>
  <si>
    <t>47.3640028797696</t>
  </si>
  <si>
    <t>1.48760727141829</t>
  </si>
  <si>
    <t>103.43441324694</t>
  </si>
  <si>
    <t>41.3104247660187</t>
  </si>
  <si>
    <t>ELCGAS00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</si>
  <si>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</si>
  <si>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</si>
  <si>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</si>
  <si>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</si>
  <si>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</si>
  <si>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</si>
  <si>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</si>
  <si>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ELCHFO00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</si>
  <si>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</si>
  <si>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</si>
  <si>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</si>
  <si>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</si>
  <si>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</si>
  <si>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</si>
  <si>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</si>
  <si>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ELCHYD00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</si>
  <si>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</si>
  <si>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</si>
  <si>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</si>
  <si>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</si>
  <si>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</si>
  <si>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</si>
  <si>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</si>
  <si>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ELCNUC100</t>
  </si>
  <si>
    <t>280.665946724262</t>
  </si>
  <si>
    <t>15.5564326853852</t>
  </si>
  <si>
    <t>15.7595392368611</t>
  </si>
  <si>
    <t>ELCSOL00</t>
  </si>
  <si>
    <t>ELCWIN00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</si>
  <si>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</si>
  <si>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</si>
  <si>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</si>
  <si>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</si>
  <si>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</si>
  <si>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</si>
  <si>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</si>
  <si>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ELCWOO00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</si>
  <si>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</si>
  <si>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</si>
  <si>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</si>
  <si>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</si>
  <si>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</si>
  <si>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</si>
  <si>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</si>
  <si>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</si>
  <si>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</si>
  <si>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</si>
  <si>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</si>
  <si>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</si>
  <si>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</si>
  <si>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</si>
  <si>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</si>
  <si>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</si>
  <si>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</si>
  <si>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</si>
  <si>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</si>
  <si>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</si>
  <si>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</si>
  <si>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</si>
  <si>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</si>
  <si>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</si>
  <si>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</si>
  <si>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</si>
  <si>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</si>
  <si>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</si>
  <si>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</si>
  <si>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</si>
  <si>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</si>
  <si>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</si>
  <si>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</si>
  <si>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</si>
  <si>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</si>
  <si>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</si>
  <si>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</si>
  <si>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</si>
  <si>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</si>
  <si>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</si>
  <si>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</si>
  <si>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</si>
  <si>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</si>
  <si>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</si>
  <si>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</si>
  <si>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</si>
  <si>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</si>
  <si>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</si>
  <si>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</si>
  <si>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</si>
  <si>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</si>
  <si>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</si>
  <si>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</si>
  <si>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</si>
  <si>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</si>
  <si>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</si>
  <si>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</si>
  <si>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</si>
  <si>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</si>
  <si>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</si>
  <si>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</si>
  <si>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</si>
  <si>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</si>
  <si>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</si>
  <si>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</si>
  <si>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</si>
  <si>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</si>
  <si>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</si>
  <si>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</si>
  <si>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</si>
  <si>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</si>
  <si>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</si>
  <si>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</si>
  <si>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</si>
  <si>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</si>
  <si>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</si>
  <si>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</si>
  <si>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</si>
  <si>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</si>
  <si>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</si>
  <si>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</si>
  <si>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</si>
  <si>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</si>
  <si>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</si>
  <si>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</si>
  <si>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</si>
  <si>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</si>
  <si>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</si>
  <si>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</si>
  <si>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</si>
  <si>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</si>
  <si>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</si>
  <si>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</si>
  <si>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</si>
  <si>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</si>
  <si>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</si>
  <si>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</si>
  <si>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</si>
  <si>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</si>
  <si>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</si>
  <si>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</si>
  <si>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</si>
  <si>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</si>
  <si>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</si>
  <si>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</si>
  <si>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</si>
  <si>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</si>
  <si>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</si>
  <si>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</si>
  <si>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</si>
  <si>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</si>
  <si>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</si>
  <si>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</si>
  <si>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</si>
  <si>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</si>
  <si>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</si>
  <si>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</si>
  <si>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</si>
  <si>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</si>
  <si>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</si>
  <si>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</si>
  <si>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</si>
  <si>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</si>
  <si>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</si>
  <si>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</si>
  <si>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</si>
  <si>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</si>
  <si>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</si>
  <si>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</si>
  <si>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</si>
  <si>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</si>
  <si>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</si>
  <si>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</si>
  <si>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</si>
  <si>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</si>
  <si>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</si>
  <si>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</si>
  <si>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</si>
  <si>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</si>
  <si>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</si>
  <si>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</si>
  <si>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</si>
  <si>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</si>
  <si>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</si>
  <si>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</si>
  <si>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</si>
  <si>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</si>
  <si>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</si>
  <si>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</si>
  <si>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</si>
  <si>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</si>
  <si>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</si>
  <si>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</si>
  <si>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</si>
  <si>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</si>
  <si>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</si>
  <si>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</si>
  <si>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</si>
  <si>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</si>
  <si>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</si>
  <si>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</si>
  <si>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</si>
  <si>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</si>
  <si>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</si>
  <si>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</si>
  <si>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</si>
  <si>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</si>
  <si>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</si>
  <si>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</si>
  <si>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</si>
  <si>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</si>
  <si>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</si>
  <si>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</si>
  <si>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</si>
  <si>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</si>
  <si>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</si>
  <si>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</si>
  <si>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</si>
  <si>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</si>
  <si>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</si>
  <si>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</si>
  <si>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</si>
  <si>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</si>
  <si>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</si>
  <si>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</si>
  <si>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</si>
  <si>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</si>
  <si>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</si>
  <si>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</si>
  <si>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</si>
  <si>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</si>
  <si>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</si>
  <si>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</si>
  <si>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</si>
  <si>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</si>
  <si>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</si>
  <si>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</si>
  <si>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</si>
  <si>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</si>
  <si>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</si>
  <si>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</si>
  <si>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</si>
  <si>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</si>
  <si>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</si>
  <si>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</si>
  <si>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</si>
  <si>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</si>
  <si>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</si>
  <si>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</si>
  <si>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</si>
  <si>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</si>
  <si>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</si>
  <si>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</si>
  <si>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</si>
  <si>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</si>
  <si>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</si>
  <si>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</si>
  <si>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</si>
  <si>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</si>
  <si>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</si>
  <si>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</si>
  <si>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</si>
  <si>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</si>
  <si>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</si>
  <si>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</si>
  <si>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</si>
  <si>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</si>
  <si>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</si>
  <si>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</si>
  <si>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</si>
  <si>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</si>
  <si>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</si>
  <si>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</si>
  <si>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</si>
  <si>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</si>
  <si>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</si>
  <si>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</si>
  <si>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</si>
  <si>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</si>
  <si>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</si>
  <si>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</si>
  <si>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</si>
  <si>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</si>
  <si>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</si>
  <si>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</si>
  <si>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</si>
  <si>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</si>
  <si>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</si>
  <si>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</si>
  <si>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</si>
  <si>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</si>
  <si>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</si>
  <si>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</si>
  <si>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</si>
  <si>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</si>
  <si>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</si>
  <si>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</si>
  <si>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</si>
  <si>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</si>
  <si>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</si>
  <si>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</si>
  <si>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</si>
  <si>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</si>
  <si>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</si>
  <si>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</si>
  <si>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</si>
  <si>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</si>
  <si>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</si>
  <si>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</si>
  <si>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</si>
  <si>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</si>
  <si>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</si>
  <si>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</si>
  <si>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</si>
  <si>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</si>
  <si>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</si>
  <si>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</si>
  <si>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</si>
  <si>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</si>
  <si>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</si>
  <si>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</si>
  <si>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</si>
  <si>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</si>
  <si>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</si>
  <si>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</si>
  <si>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</si>
  <si>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</si>
  <si>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</si>
  <si>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</si>
  <si>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</si>
  <si>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</si>
  <si>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</si>
  <si>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</si>
  <si>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</si>
  <si>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</si>
  <si>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</si>
  <si>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</si>
  <si>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</si>
  <si>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</si>
  <si>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</si>
  <si>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</si>
  <si>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</si>
  <si>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</si>
  <si>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</si>
  <si>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</si>
  <si>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</si>
  <si>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</si>
  <si>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</si>
  <si>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</si>
  <si>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</si>
  <si>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</si>
  <si>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</si>
  <si>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</si>
  <si>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</si>
  <si>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</si>
  <si>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</si>
  <si>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</si>
  <si>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</si>
  <si>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</si>
  <si>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</si>
  <si>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</si>
  <si>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</si>
  <si>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</si>
  <si>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</si>
  <si>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</si>
  <si>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</si>
  <si>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</si>
  <si>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</si>
  <si>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</si>
  <si>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</si>
  <si>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</si>
  <si>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</si>
  <si>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</si>
  <si>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</si>
  <si>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</si>
  <si>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</si>
  <si>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</si>
  <si>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</si>
  <si>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</si>
  <si>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</si>
  <si>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</si>
  <si>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</si>
  <si>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</si>
  <si>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</si>
  <si>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</si>
  <si>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</si>
  <si>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</si>
  <si>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</si>
  <si>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</si>
  <si>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</si>
  <si>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</si>
  <si>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</si>
  <si>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</si>
  <si>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</si>
  <si>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</si>
  <si>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</si>
  <si>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</si>
  <si>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</si>
  <si>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</si>
  <si>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</si>
  <si>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</si>
  <si>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</si>
  <si>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</si>
  <si>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</si>
  <si>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</si>
  <si>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</si>
  <si>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</si>
  <si>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</si>
  <si>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</si>
  <si>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</si>
  <si>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</si>
  <si>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</si>
  <si>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</si>
  <si>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</si>
  <si>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</si>
  <si>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</si>
  <si>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</si>
  <si>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</si>
  <si>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</si>
  <si>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</si>
  <si>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</si>
  <si>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</si>
  <si>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</si>
  <si>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</si>
  <si>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</si>
  <si>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</si>
  <si>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</si>
  <si>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</si>
  <si>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</si>
  <si>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</si>
  <si>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</si>
  <si>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</si>
  <si>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</si>
  <si>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</si>
  <si>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</si>
  <si>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</si>
  <si>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</si>
  <si>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</si>
  <si>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</si>
  <si>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</si>
  <si>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</si>
  <si>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</si>
  <si>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</si>
  <si>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</si>
  <si>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</si>
  <si>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</si>
  <si>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</si>
  <si>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</si>
  <si>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</si>
  <si>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</si>
  <si>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</si>
  <si>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</si>
  <si>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</si>
  <si>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</si>
  <si>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</si>
  <si>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</si>
  <si>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</si>
  <si>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</si>
  <si>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</si>
  <si>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</si>
  <si>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</si>
  <si>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</si>
  <si>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</si>
  <si>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</si>
  <si>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</si>
  <si>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</si>
  <si>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</si>
  <si>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</si>
  <si>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</si>
  <si>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</si>
  <si>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</si>
  <si>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</si>
  <si>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</si>
  <si>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</si>
  <si>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</si>
  <si>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</si>
  <si>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</si>
  <si>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</si>
  <si>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</si>
  <si>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</si>
  <si>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</si>
  <si>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</si>
  <si>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</si>
  <si>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</si>
  <si>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</si>
  <si>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</si>
  <si>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</si>
  <si>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</si>
  <si>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</si>
  <si>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</si>
  <si>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</si>
  <si>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</si>
  <si>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</si>
  <si>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</si>
  <si>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</si>
  <si>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</si>
  <si>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</si>
  <si>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</si>
  <si>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</si>
  <si>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</si>
  <si>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</si>
  <si>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</si>
  <si>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</si>
  <si>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</si>
  <si>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</si>
  <si>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</si>
  <si>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</si>
  <si>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</si>
  <si>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</si>
  <si>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</si>
  <si>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</si>
  <si>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</si>
  <si>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</si>
  <si>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</si>
  <si>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</si>
  <si>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</si>
  <si>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</si>
  <si>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</si>
  <si>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</si>
  <si>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</si>
  <si>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</si>
  <si>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</si>
  <si>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</si>
  <si>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</si>
  <si>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</si>
  <si>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</si>
  <si>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</si>
  <si>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</si>
  <si>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</si>
  <si>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</si>
  <si>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</si>
  <si>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</si>
  <si>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</si>
  <si>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</si>
  <si>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</si>
  <si>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</si>
  <si>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</si>
  <si>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</si>
  <si>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</si>
  <si>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</si>
  <si>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</si>
  <si>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</si>
  <si>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</si>
  <si>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</si>
  <si>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</si>
  <si>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</si>
  <si>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</si>
  <si>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</si>
  <si>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</si>
  <si>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</si>
  <si>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</si>
  <si>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</si>
  <si>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</si>
  <si>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</si>
  <si>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</si>
  <si>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</si>
  <si>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</si>
  <si>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</si>
  <si>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</si>
  <si>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</si>
  <si>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</si>
  <si>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</si>
  <si>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</si>
  <si>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</si>
  <si>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</si>
  <si>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</si>
  <si>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</si>
  <si>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</si>
  <si>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</si>
  <si>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</si>
  <si>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</si>
  <si>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</si>
  <si>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</si>
  <si>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</si>
  <si>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</si>
  <si>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</si>
  <si>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</si>
  <si>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</si>
  <si>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</si>
  <si>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</si>
  <si>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</si>
  <si>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</si>
  <si>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</si>
  <si>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</si>
  <si>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</si>
  <si>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</si>
  <si>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</si>
  <si>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</si>
  <si>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</si>
  <si>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</si>
  <si>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</si>
  <si>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</si>
  <si>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</si>
  <si>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</si>
  <si>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</si>
  <si>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</si>
  <si>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</si>
  <si>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</si>
  <si>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</si>
  <si>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</si>
  <si>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</si>
  <si>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</si>
  <si>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</si>
  <si>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</si>
  <si>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</si>
  <si>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</si>
  <si>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</si>
  <si>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</si>
  <si>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</si>
  <si>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</si>
  <si>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</si>
  <si>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</si>
  <si>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</si>
  <si>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</si>
  <si>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</si>
  <si>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</si>
  <si>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</si>
  <si>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</si>
  <si>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</si>
  <si>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</si>
  <si>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</si>
  <si>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</si>
  <si>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</si>
  <si>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</si>
  <si>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</si>
  <si>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</si>
  <si>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</si>
  <si>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</si>
  <si>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</si>
  <si>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</si>
  <si>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</si>
  <si>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</si>
  <si>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</si>
  <si>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</si>
  <si>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</si>
  <si>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</si>
  <si>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</si>
  <si>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</si>
  <si>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</si>
  <si>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</si>
  <si>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</si>
  <si>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</si>
  <si>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</si>
  <si>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</si>
  <si>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</si>
  <si>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</si>
  <si>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</si>
  <si>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</si>
  <si>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</si>
  <si>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</si>
  <si>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</si>
  <si>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</si>
  <si>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</si>
  <si>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</si>
  <si>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</si>
  <si>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</si>
  <si>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</si>
  <si>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</si>
  <si>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</si>
  <si>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</si>
  <si>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</si>
  <si>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</si>
  <si>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</si>
  <si>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</si>
  <si>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</si>
  <si>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</si>
  <si>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</si>
  <si>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</si>
  <si>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</si>
  <si>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</si>
  <si>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</si>
  <si>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</si>
  <si>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</si>
  <si>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</si>
  <si>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</si>
  <si>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</si>
  <si>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</si>
  <si>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</si>
  <si>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</si>
  <si>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</si>
  <si>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</si>
  <si>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</si>
  <si>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</si>
  <si>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</si>
  <si>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</si>
  <si>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</si>
  <si>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</si>
  <si>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</si>
  <si>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</si>
  <si>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</si>
  <si>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</si>
  <si>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</si>
  <si>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</si>
  <si>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</si>
  <si>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</si>
  <si>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51.2294598272138</t>
  </si>
  <si>
    <t>28.3637298884089</t>
  </si>
  <si>
    <t>19.5751838948884</t>
  </si>
  <si>
    <t>192.606921094312</t>
  </si>
  <si>
    <t>6.44772061483081</t>
  </si>
  <si>
    <t>40.4857143988481</t>
  </si>
  <si>
    <t>0.634940262059035</t>
  </si>
  <si>
    <t>39.0264726781857</t>
  </si>
  <si>
    <t>1.07515886177106</t>
  </si>
  <si>
    <t>11.791073549856</t>
  </si>
  <si>
    <t>0.763276831425486</t>
  </si>
  <si>
    <t>0.0588257019438445</t>
  </si>
  <si>
    <t>2.0759439949604</t>
  </si>
  <si>
    <t>0.815323108531318</t>
  </si>
  <si>
    <t>8.10322166306695</t>
  </si>
  <si>
    <t>214.554927048956</t>
  </si>
  <si>
    <t>13.9072119726422</t>
  </si>
  <si>
    <t>132.274732541397</t>
  </si>
  <si>
    <t>140.682102987761</t>
  </si>
  <si>
    <t>704.626730741541</t>
  </si>
  <si>
    <t>173.330484604392</t>
  </si>
  <si>
    <t>280.81625025198</t>
  </si>
  <si>
    <t>18.2537614578834</t>
  </si>
  <si>
    <t>6.58953784737221</t>
  </si>
  <si>
    <t>0.119514398228942</t>
  </si>
  <si>
    <t>0.2232876174946</t>
  </si>
  <si>
    <t>0.0552561593232541</t>
  </si>
  <si>
    <t>21.5674648236141</t>
  </si>
  <si>
    <t>0.10631580611951</t>
  </si>
  <si>
    <t>36.5776192944564</t>
  </si>
  <si>
    <t>7.31959329709503</t>
  </si>
  <si>
    <t>5.90261866810655</t>
  </si>
  <si>
    <t>1.93340874334053</t>
  </si>
  <si>
    <t>64.3325957883369</t>
  </si>
  <si>
    <t>51.5584317134629</t>
  </si>
  <si>
    <t>15.3021982717783</t>
  </si>
  <si>
    <t>7.0094309287257</t>
  </si>
  <si>
    <t>19.958579268049</t>
  </si>
  <si>
    <t>0.888262780057595</t>
  </si>
  <si>
    <t>0.289877609791217</t>
  </si>
  <si>
    <t>3.85559364650828</t>
  </si>
  <si>
    <t>5.65085291936645</t>
  </si>
  <si>
    <t>3.1005795161843</t>
  </si>
  <si>
    <t>25.6330890064795</t>
  </si>
  <si>
    <t>24.1848520950324</t>
  </si>
  <si>
    <t>20.6256275233981</t>
  </si>
  <si>
    <t>217.480452807775</t>
  </si>
  <si>
    <t>7.07456514683225</t>
  </si>
  <si>
    <t>42.5917223182145</t>
  </si>
  <si>
    <t>0.635487066234701</t>
  </si>
  <si>
    <t>40.7329543916487</t>
  </si>
  <si>
    <t>0.945345373290137</t>
  </si>
  <si>
    <t>11.8435560670986</t>
  </si>
  <si>
    <t>0.834340593736501</t>
  </si>
  <si>
    <t>2.13802968610511</t>
  </si>
  <si>
    <t>0.849580571490281</t>
  </si>
  <si>
    <t>5.94336527357811</t>
  </si>
  <si>
    <t>217.081723197624</t>
  </si>
  <si>
    <t>14.3145804787617</t>
  </si>
  <si>
    <t>107.204432757379</t>
  </si>
  <si>
    <t>130.409066342693</t>
  </si>
  <si>
    <t>704.364103311735</t>
  </si>
  <si>
    <t>172.831605658747</t>
  </si>
  <si>
    <t>18.0661801583873</t>
  </si>
  <si>
    <t>8.40833423686105</t>
  </si>
  <si>
    <t>0.174343323556515</t>
  </si>
  <si>
    <t>0.536462563354932</t>
  </si>
  <si>
    <t>0.0624555833693305</t>
  </si>
  <si>
    <t>29.0888871562275</t>
  </si>
  <si>
    <t>48.1342856011519</t>
  </si>
  <si>
    <t>1.9353571162707</t>
  </si>
  <si>
    <t>64.9949332973362</t>
  </si>
  <si>
    <t>16.011219074514</t>
  </si>
  <si>
    <t>6.49451212023038</t>
  </si>
  <si>
    <t>15.5981236367135</t>
  </si>
  <si>
    <t>0.989424009359251</t>
  </si>
  <si>
    <t>0.283107748740101</t>
  </si>
  <si>
    <t>5.31878555435565</t>
  </si>
  <si>
    <t>5.62421229661627</t>
  </si>
  <si>
    <t>2.73762883012959</t>
  </si>
  <si>
    <t>21.803192224622</t>
  </si>
  <si>
    <t>18.9096851367891</t>
  </si>
  <si>
    <t>245.723271562275</t>
  </si>
  <si>
    <t>7.55321968934485</t>
  </si>
  <si>
    <t>39.4245726781857</t>
  </si>
  <si>
    <t>0.572228627069834</t>
  </si>
  <si>
    <t>43.6141509719222</t>
  </si>
  <si>
    <t>1.76304762850972</t>
  </si>
  <si>
    <t>13.1588966814255</t>
  </si>
  <si>
    <t>0.0507294816414687</t>
  </si>
  <si>
    <t>0.891575254103672</t>
  </si>
  <si>
    <t>0.00330344708423326</t>
  </si>
  <si>
    <t>0.05294313174946</t>
  </si>
  <si>
    <t>0.275613628509719</t>
  </si>
  <si>
    <t>2.07796434017279</t>
  </si>
  <si>
    <t>0.783800937580994</t>
  </si>
  <si>
    <t>5.94339444924406</t>
  </si>
  <si>
    <t>216.476902708063</t>
  </si>
  <si>
    <t>10.9271375017999</t>
  </si>
  <si>
    <t>108.884004823614</t>
  </si>
  <si>
    <t>132.631379949604</t>
  </si>
  <si>
    <t>717.587326853852</t>
  </si>
  <si>
    <t>174.084437794456</t>
  </si>
  <si>
    <t>288.661401583873</t>
  </si>
  <si>
    <t>18.7558731965443</t>
  </si>
  <si>
    <t>0.876595801670266</t>
  </si>
  <si>
    <t>29.4108854391649</t>
  </si>
  <si>
    <t>7.28356815217063</t>
  </si>
  <si>
    <t>20.1766753455724</t>
  </si>
  <si>
    <t>1.94424550071994</t>
  </si>
  <si>
    <t>66.8118329013679</t>
  </si>
  <si>
    <t>53.9221041396688</t>
  </si>
  <si>
    <t>16.0353074006479</t>
  </si>
  <si>
    <t>6.53282399208063</t>
  </si>
  <si>
    <t>13.5893658560691</t>
  </si>
  <si>
    <t>0.732784316774658</t>
  </si>
  <si>
    <t>0.224409071418287</t>
  </si>
  <si>
    <t>6.91987435205184</t>
  </si>
  <si>
    <t>5.72641892728582</t>
  </si>
  <si>
    <t>3.0201664262167</t>
  </si>
  <si>
    <t>13.1604967602592</t>
  </si>
  <si>
    <t>16.3014864398848</t>
  </si>
  <si>
    <t>255.442148812095</t>
  </si>
  <si>
    <t>12.6822216843053</t>
  </si>
  <si>
    <t>38.7091380849532</t>
  </si>
  <si>
    <t>0.636554844492441</t>
  </si>
  <si>
    <t>34.3594068430526</t>
  </si>
  <si>
    <t>0.0163519530669546</t>
  </si>
  <si>
    <t>11.2025810331174</t>
  </si>
  <si>
    <t>0.627089805615551</t>
  </si>
  <si>
    <t>0.293750107991361</t>
  </si>
  <si>
    <t>2.00300910511159</t>
  </si>
  <si>
    <t>0.835157762383009</t>
  </si>
  <si>
    <t>229.265264905688</t>
  </si>
  <si>
    <t>14.5397207703384</t>
  </si>
  <si>
    <t>109.441060799136</t>
  </si>
  <si>
    <t>128.481250899928</t>
  </si>
  <si>
    <t>783.175355651548</t>
  </si>
  <si>
    <t>175.279201334053</t>
  </si>
  <si>
    <t>264.041247948164</t>
  </si>
  <si>
    <t>17.7371544528438</t>
  </si>
  <si>
    <t>8.71206420446364</t>
  </si>
  <si>
    <t>2.79446530771418</t>
  </si>
  <si>
    <t>29.7328837257019</t>
  </si>
  <si>
    <t>0.191638464301656</t>
  </si>
  <si>
    <t>8.49431836418287</t>
  </si>
  <si>
    <t>22.1797403347732</t>
  </si>
  <si>
    <t>2.57354938084953</t>
  </si>
  <si>
    <t>64.206473650108</t>
  </si>
  <si>
    <t>18.0116531529878</t>
  </si>
  <si>
    <t>4.47860497480202</t>
  </si>
  <si>
    <t>13.6242838397768</t>
  </si>
  <si>
    <t>0.566754998920086</t>
  </si>
  <si>
    <t>0.277930136357091</t>
  </si>
  <si>
    <t>3.97669345212383</t>
  </si>
  <si>
    <t>4.72844469042477</t>
  </si>
  <si>
    <t>2.1572082074514</t>
  </si>
  <si>
    <t>16.2961378761699</t>
  </si>
  <si>
    <t>256.106185061195</t>
  </si>
  <si>
    <t>13.267666287257</t>
  </si>
  <si>
    <t>39.3377465442765</t>
  </si>
  <si>
    <t>0.635224139668827</t>
  </si>
  <si>
    <t>43.4821691144708</t>
  </si>
  <si>
    <t>0.0198160332793377</t>
  </si>
  <si>
    <t>10.5688565741541</t>
  </si>
  <si>
    <t>0.672298671814255</t>
  </si>
  <si>
    <t>1.15785817134629</t>
  </si>
  <si>
    <t>0.861478555867531</t>
  </si>
  <si>
    <t>229.570186271778</t>
  </si>
  <si>
    <t>14.3307851547876</t>
  </si>
  <si>
    <t>112.271904895608</t>
  </si>
  <si>
    <t>131.557410583153</t>
  </si>
  <si>
    <t>813.839232901368</t>
  </si>
  <si>
    <t>175.037711727142</t>
  </si>
  <si>
    <t>255.892753167747</t>
  </si>
  <si>
    <t>17.7885776457883</t>
  </si>
  <si>
    <t>10.0109072534197</t>
  </si>
  <si>
    <t>3.31862918678546</t>
  </si>
  <si>
    <t>0.625952061555076</t>
  </si>
  <si>
    <t>0.100037832181425</t>
  </si>
  <si>
    <t>30.0548820086393</t>
  </si>
  <si>
    <t>0.190223798164147</t>
  </si>
  <si>
    <t>0.224834645813535</t>
  </si>
  <si>
    <t>54.6833135709143</t>
  </si>
  <si>
    <t>9.55877353084953</t>
  </si>
  <si>
    <t>25.4366181785457</t>
  </si>
  <si>
    <t>2.83354639812815</t>
  </si>
  <si>
    <t>73.0401905687545</t>
  </si>
  <si>
    <t>25.2029221054716</t>
  </si>
  <si>
    <t>3.96078837293017</t>
  </si>
  <si>
    <t>13.3610547705904</t>
  </si>
  <si>
    <t>0.557628822174226</t>
  </si>
  <si>
    <t>0.259565860655148</t>
  </si>
  <si>
    <t>4.24127897408207</t>
  </si>
  <si>
    <t>4.77349832973362</t>
  </si>
  <si>
    <t>1.8188002613031</t>
  </si>
  <si>
    <t>10.4076241900648</t>
  </si>
  <si>
    <t>16.2952397408207</t>
  </si>
  <si>
    <t>261.976128257739</t>
  </si>
  <si>
    <t>14.1176620226782</t>
  </si>
  <si>
    <t>42.3396867890569</t>
  </si>
  <si>
    <t>0.642184311015119</t>
  </si>
  <si>
    <t>55.122542224622</t>
  </si>
  <si>
    <t>0.0622196269978402</t>
  </si>
  <si>
    <t>10.8604754607631</t>
  </si>
  <si>
    <t>0.753995660187185</t>
  </si>
  <si>
    <t>1.15997334557235</t>
  </si>
  <si>
    <t>0.88999567300216</t>
  </si>
  <si>
    <t>229.718053357091</t>
  </si>
  <si>
    <t>14.3340486105112</t>
  </si>
  <si>
    <t>119.223366198704</t>
  </si>
  <si>
    <t>132.911743412527</t>
  </si>
  <si>
    <t>834.843552915767</t>
  </si>
  <si>
    <t>174.83964987509</t>
  </si>
  <si>
    <t>255.706195032397</t>
  </si>
  <si>
    <t>17.9983448956084</t>
  </si>
  <si>
    <t>11.3097503059755</t>
  </si>
  <si>
    <t>3.84219142359971</t>
  </si>
  <si>
    <t>0.715441560115191</t>
  </si>
  <si>
    <t>0.13762008099352</t>
  </si>
  <si>
    <t>30.3768802951764</t>
  </si>
  <si>
    <t>0.27413179024478</t>
  </si>
  <si>
    <t>0.258030827325414</t>
  </si>
  <si>
    <t>58.8256272858171</t>
  </si>
  <si>
    <t>10.1990797106551</t>
  </si>
  <si>
    <t>27.669166511879</t>
  </si>
  <si>
    <t>3.10592450395968</t>
  </si>
  <si>
    <t>78.6007591072714</t>
  </si>
  <si>
    <t>32.3640388765299</t>
  </si>
  <si>
    <t>3.70962356731461</t>
  </si>
  <si>
    <t>13.2850600605112</t>
  </si>
  <si>
    <t>0.333483974910007</t>
  </si>
  <si>
    <t>0.29003599712023</t>
  </si>
  <si>
    <t>3.97603430885529</t>
  </si>
  <si>
    <t>4.82484612311015</t>
  </si>
  <si>
    <t>1.61390980327574</t>
  </si>
  <si>
    <t>10.3418768898488</t>
  </si>
  <si>
    <t>12.1683668466523</t>
  </si>
  <si>
    <t>263.588622930166</t>
  </si>
  <si>
    <t>17.1638156011519</t>
  </si>
  <si>
    <t>41.5757953923686</t>
  </si>
  <si>
    <t>0.543370634989201</t>
  </si>
  <si>
    <t>66.6374866450684</t>
  </si>
  <si>
    <t>2.55587893844492</t>
  </si>
  <si>
    <t>7.23579873182145</t>
  </si>
  <si>
    <t>0.0428185205183585</t>
  </si>
  <si>
    <t>0.692937642548596</t>
  </si>
  <si>
    <t>0.00187624190064795</t>
  </si>
  <si>
    <t>0.0511969479841613</t>
  </si>
  <si>
    <t>0.23306944924406</t>
  </si>
  <si>
    <t>1.74432324514039</t>
  </si>
  <si>
    <t>1.50359441709863</t>
  </si>
  <si>
    <t>229.831760934125</t>
  </si>
  <si>
    <t>14.2419381569474</t>
  </si>
  <si>
    <t>122.215019978402</t>
  </si>
  <si>
    <t>134.779009035277</t>
  </si>
  <si>
    <t>853.932162347012</t>
  </si>
  <si>
    <t>175.663987466163</t>
  </si>
  <si>
    <t>266.284304571634</t>
  </si>
  <si>
    <t>18.363494049676</t>
  </si>
  <si>
    <t>12.6085933585313</t>
  </si>
  <si>
    <t>4.36574298065875</t>
  </si>
  <si>
    <t>0.804931058315335</t>
  </si>
  <si>
    <t>0.175202329769618</t>
  </si>
  <si>
    <t>30.6988785781137</t>
  </si>
  <si>
    <t>0.358039782289417</t>
  </si>
  <si>
    <t>0.291227008833693</t>
  </si>
  <si>
    <t>62.9679409647228</t>
  </si>
  <si>
    <t>10.8402388431246</t>
  </si>
  <si>
    <t>29.8459727177826</t>
  </si>
  <si>
    <t>3.3705472275018</t>
  </si>
  <si>
    <t>85.3731147228222</t>
  </si>
  <si>
    <t>39.6246778938085</t>
  </si>
  <si>
    <t>3.18110483765299</t>
  </si>
  <si>
    <t>14.1460126763859</t>
  </si>
  <si>
    <t>0.306082373110151</t>
  </si>
  <si>
    <t>0.281252699784017</t>
  </si>
  <si>
    <t>5.29517638588913</t>
  </si>
  <si>
    <t>4.84407230741541</t>
  </si>
  <si>
    <t>1.66465027348812</t>
  </si>
  <si>
    <t>3.79968941684665</t>
  </si>
  <si>
    <t>9.17824708423326</t>
  </si>
  <si>
    <t>261.075976637869</t>
  </si>
  <si>
    <t>31.385007437437</t>
  </si>
  <si>
    <t>48.7886566234701</t>
  </si>
  <si>
    <t>0.398049555075594</t>
  </si>
  <si>
    <t>75.2158000359971</t>
  </si>
  <si>
    <t>1.97477671778258</t>
  </si>
  <si>
    <t>6.41406475827934</t>
  </si>
  <si>
    <t>0.0278320462203024</t>
  </si>
  <si>
    <t>0.663309653347732</t>
  </si>
  <si>
    <t>0.00121955723542117</t>
  </si>
  <si>
    <t>0.0364970690424766</t>
  </si>
  <si>
    <t>0.151495118358531</t>
  </si>
  <si>
    <t>1.13702630201584</t>
  </si>
  <si>
    <t>1.1391335062635</t>
  </si>
  <si>
    <t>229.965598590353</t>
  </si>
  <si>
    <t>14.7899567026638</t>
  </si>
  <si>
    <t>140.211402159827</t>
  </si>
  <si>
    <t>135.881050935925</t>
  </si>
  <si>
    <t>868.341705543556</t>
  </si>
  <si>
    <t>176.28653699676</t>
  </si>
  <si>
    <t>274.597295896328</t>
  </si>
  <si>
    <t>18.7569008135349</t>
  </si>
  <si>
    <t>13.9074364074874</t>
  </si>
  <si>
    <t>4.88928987791937</t>
  </si>
  <si>
    <t>0.89442055687545</t>
  </si>
  <si>
    <t>0.212784578581713</t>
  </si>
  <si>
    <t>31.0208768646508</t>
  </si>
  <si>
    <t>0.441947774298056</t>
  </si>
  <si>
    <t>0.324423190341973</t>
  </si>
  <si>
    <t>67.1102546436285</t>
  </si>
  <si>
    <t>11.4831750785817</t>
  </si>
  <si>
    <t>32.3397180705544</t>
  </si>
  <si>
    <t>3.68601989200864</t>
  </si>
  <si>
    <t>91.4756628509719</t>
  </si>
  <si>
    <t>46.7971901400288</t>
  </si>
  <si>
    <t>3.79637988840893</t>
  </si>
  <si>
    <t>12.4927975136789</t>
  </si>
  <si>
    <t>0.278224493304536</t>
  </si>
  <si>
    <t>0.267657824262059</t>
  </si>
  <si>
    <t>3.96616270698344</t>
  </si>
  <si>
    <t>1.46814604510439</t>
  </si>
  <si>
    <t>2.35712742980562</t>
  </si>
  <si>
    <t>0.000298417091432685</t>
  </si>
  <si>
    <t>260.276487724982</t>
  </si>
  <si>
    <t>37.9820943844492</t>
  </si>
  <si>
    <t>50.4743767458603</t>
  </si>
  <si>
    <t>0.0444160727141829</t>
  </si>
  <si>
    <t>87.8794039956803</t>
  </si>
  <si>
    <t>0.610927165226782</t>
  </si>
  <si>
    <t>4.93060639326854</t>
  </si>
  <si>
    <t>0.566138084881209</t>
  </si>
  <si>
    <t>0.00282041036717063</t>
  </si>
  <si>
    <t>0.0491794850971922</t>
  </si>
  <si>
    <t>1.15860475161987</t>
  </si>
  <si>
    <t>0.450121817242621</t>
  </si>
  <si>
    <t>230.029317631389</t>
  </si>
  <si>
    <t>14.9111630525558</t>
  </si>
  <si>
    <t>144.310454571634</t>
  </si>
  <si>
    <t>137.529725233981</t>
  </si>
  <si>
    <t>884.733739020878</t>
  </si>
  <si>
    <t>177.225716064795</t>
  </si>
  <si>
    <t>295.95224236861</t>
  </si>
  <si>
    <t>19.4718262095032</t>
  </si>
  <si>
    <t>15.2062794600432</t>
  </si>
  <si>
    <t>5.4180663999604</t>
  </si>
  <si>
    <t>1.20470241396688</t>
  </si>
  <si>
    <t>0.250366827393808</t>
  </si>
  <si>
    <t>31.3428751475882</t>
  </si>
  <si>
    <t>0.52585576637869</t>
  </si>
  <si>
    <t>0.449109832793377</t>
  </si>
  <si>
    <t>71.2525683225342</t>
  </si>
  <si>
    <t>12.1445251689345</t>
  </si>
  <si>
    <t>34.7117504463643</t>
  </si>
  <si>
    <t>3.95069313534917</t>
  </si>
  <si>
    <t>102.751420950324</t>
  </si>
  <si>
    <t>53.9936411335493</t>
  </si>
  <si>
    <t>4.16270451403888</t>
  </si>
  <si>
    <t>11.5411751717063</t>
  </si>
  <si>
    <t>0.0454859611231101</t>
  </si>
  <si>
    <t>0.291116693556515</t>
  </si>
  <si>
    <t>4.32505399568035</t>
  </si>
  <si>
    <t>4.88967505759539</t>
  </si>
  <si>
    <t>1.47638959521598</t>
  </si>
  <si>
    <t>221.744673074154</t>
  </si>
  <si>
    <t>36.7656774989201</t>
  </si>
  <si>
    <t>43.1050664146868</t>
  </si>
  <si>
    <t>0.0467195890568754</t>
  </si>
  <si>
    <t>73.1848397408207</t>
  </si>
  <si>
    <t>0.608093136789057</t>
  </si>
  <si>
    <t>1.53878063109431</t>
  </si>
  <si>
    <t>0.660974784233261</t>
  </si>
  <si>
    <t>0.00327932367170626</t>
  </si>
  <si>
    <t>1.16233765298776</t>
  </si>
  <si>
    <t>0.471131404967603</t>
  </si>
  <si>
    <t>230.079969824694</t>
  </si>
  <si>
    <t>14.8148670842333</t>
  </si>
  <si>
    <t>146.876037832973</t>
  </si>
  <si>
    <t>139.443934665227</t>
  </si>
  <si>
    <t>893.347503239741</t>
  </si>
  <si>
    <t>176.178888088193</t>
  </si>
  <si>
    <t>4.80104885889129</t>
  </si>
  <si>
    <t>4.35028443484521</t>
  </si>
  <si>
    <t>0.224360016954644</t>
  </si>
  <si>
    <t>314.872568718503</t>
  </si>
  <si>
    <t>19.0239661663067</t>
  </si>
  <si>
    <t>27.9205831641469</t>
  </si>
  <si>
    <t>8.86843644424406</t>
  </si>
  <si>
    <t>2.1524052674586</t>
  </si>
  <si>
    <t>0.325204629697624</t>
  </si>
  <si>
    <t>33.1905861051116</t>
  </si>
  <si>
    <t>0.870490116630669</t>
  </si>
  <si>
    <t>0.734977640028798</t>
  </si>
  <si>
    <t>94.0789572354212</t>
  </si>
  <si>
    <t>15.6672951114471</t>
  </si>
  <si>
    <t>36.9243125269978</t>
  </si>
  <si>
    <t>3.95497268898488</t>
  </si>
  <si>
    <t>127.609813822894</t>
  </si>
  <si>
    <t>54.3748444204464</t>
  </si>
  <si>
    <t>67.8157152300216</t>
  </si>
  <si>
    <t>9.33187418646508</t>
  </si>
  <si>
    <t>13.3662097533477</t>
  </si>
  <si>
    <t>3.67254305975522</t>
  </si>
  <si>
    <t>0.300068746976242</t>
  </si>
  <si>
    <t>4.17469598632109</t>
  </si>
  <si>
    <t>5.02384278977682</t>
  </si>
  <si>
    <t>1.09551404273578</t>
  </si>
  <si>
    <t>192.119912275018</t>
  </si>
  <si>
    <t>21.2650300298776</t>
  </si>
  <si>
    <t>36.5004948524118</t>
  </si>
  <si>
    <t>0.0506573791216703</t>
  </si>
  <si>
    <t>58.3178554355651</t>
  </si>
  <si>
    <t>0.598132246220302</t>
  </si>
  <si>
    <t>0.934579514038877</t>
  </si>
  <si>
    <t>0.624441762922966</t>
  </si>
  <si>
    <t>0.00392139233261339</t>
  </si>
  <si>
    <t>0.39977513812095</t>
  </si>
  <si>
    <t>5.92692221742261</t>
  </si>
  <si>
    <t>230.133511074514</t>
  </si>
  <si>
    <t>14.9254105507559</t>
  </si>
  <si>
    <t>150.797667566595</t>
  </si>
  <si>
    <t>142.243529337653</t>
  </si>
  <si>
    <t>901.785909287257</t>
  </si>
  <si>
    <t>175.227081354932</t>
  </si>
  <si>
    <t>9.54232171706263</t>
  </si>
  <si>
    <t>8.48064511159107</t>
  </si>
  <si>
    <t>0.453874522678186</t>
  </si>
  <si>
    <t>338.445453671706</t>
  </si>
  <si>
    <t>18.6752907307415</t>
  </si>
  <si>
    <t>40.6348868610511</t>
  </si>
  <si>
    <t>12.318806567167</t>
  </si>
  <si>
    <t>3.10010812059035</t>
  </si>
  <si>
    <t>0.400042431965443</t>
  </si>
  <si>
    <t>35.0814335601152</t>
  </si>
  <si>
    <t>1.21512446688265</t>
  </si>
  <si>
    <t>0.983049091432685</t>
  </si>
  <si>
    <t>116.859574766019</t>
  </si>
  <si>
    <t>19.1898793915767</t>
  </si>
  <si>
    <t>39.0796239020878</t>
  </si>
  <si>
    <t>3.97951507919366</t>
  </si>
  <si>
    <t>155.718433765299</t>
  </si>
  <si>
    <t>54.8275847012239</t>
  </si>
  <si>
    <t>79.7009262199424</t>
  </si>
  <si>
    <t>14.3711193016559</t>
  </si>
  <si>
    <t>11.8245325863931</t>
  </si>
  <si>
    <t>7.10016090712743</t>
  </si>
  <si>
    <t>0.286541545032397</t>
  </si>
  <si>
    <t>8.59858069834413</t>
  </si>
  <si>
    <t>6.26744212023038</t>
  </si>
  <si>
    <t>1.33144782037437</t>
  </si>
  <si>
    <t>155.811234773218</t>
  </si>
  <si>
    <t>10.7380648944204</t>
  </si>
  <si>
    <t>31.5398219510439</t>
  </si>
  <si>
    <t>0.0554199077033837</t>
  </si>
  <si>
    <t>51.9690476961843</t>
  </si>
  <si>
    <t>0.573254254139669</t>
  </si>
  <si>
    <t>0.626960736717063</t>
  </si>
  <si>
    <t>0.569884941036717</t>
  </si>
  <si>
    <t>0.00416346292296616</t>
  </si>
  <si>
    <t>0.444785662419006</t>
  </si>
  <si>
    <t>5.88350004679626</t>
  </si>
  <si>
    <t>230.016869277538</t>
  </si>
  <si>
    <t>14.5563919726422</t>
  </si>
  <si>
    <t>154.381254895608</t>
  </si>
  <si>
    <t>144.609747264219</t>
  </si>
  <si>
    <t>910.001808135349</t>
  </si>
  <si>
    <t>174.922572206264</t>
  </si>
  <si>
    <t>14.0746205615551</t>
  </si>
  <si>
    <t>12.4169501763859</t>
  </si>
  <si>
    <t>0.707004980201584</t>
  </si>
  <si>
    <t>360.153212023038</t>
  </si>
  <si>
    <t>18.5240892512599</t>
  </si>
  <si>
    <t>53.3100558675306</t>
  </si>
  <si>
    <t>4.04781097552196</t>
  </si>
  <si>
    <t>0.474880234341253</t>
  </si>
  <si>
    <t>36.9085770338373</t>
  </si>
  <si>
    <t>1.55975881677466</t>
  </si>
  <si>
    <t>1.21512690208783</t>
  </si>
  <si>
    <t>139.055545932325</t>
  </si>
  <si>
    <t>22.7114987038877</t>
  </si>
  <si>
    <t>41.2704267458603</t>
  </si>
  <si>
    <t>4.01667804535637</t>
  </si>
  <si>
    <t>183.118116594672</t>
  </si>
  <si>
    <t>55.2803249460043</t>
  </si>
  <si>
    <t>90.8235599780417</t>
  </si>
  <si>
    <t>18.4369574658027</t>
  </si>
  <si>
    <t>17.9654044225342</t>
  </si>
  <si>
    <t>10.1473244888409</t>
  </si>
  <si>
    <t>0.283136665586753</t>
  </si>
  <si>
    <t>9.73029187544996</t>
  </si>
  <si>
    <t>6.34381798776098</t>
  </si>
  <si>
    <t>1.42593245062275</t>
  </si>
  <si>
    <t>119.686567458603</t>
  </si>
  <si>
    <t>8.81600818948884</t>
  </si>
  <si>
    <t>27.0216868574514</t>
  </si>
  <si>
    <t>0.0609053350611951</t>
  </si>
  <si>
    <t>41.184902087833</t>
  </si>
  <si>
    <t>0.467100370410367</t>
  </si>
  <si>
    <t>0.203122147948164</t>
  </si>
  <si>
    <t>0.583608436285097</t>
  </si>
  <si>
    <t>0.00451683220302376</t>
  </si>
  <si>
    <t>0.502994359089273</t>
  </si>
  <si>
    <t>5.67549905327574</t>
  </si>
  <si>
    <t>229.045108275018</t>
  </si>
  <si>
    <t>14.0511298668107</t>
  </si>
  <si>
    <t>157.920247300216</t>
  </si>
  <si>
    <t>146.844943808495</t>
  </si>
  <si>
    <t>918.131823614111</t>
  </si>
  <si>
    <t>174.120623317855</t>
  </si>
  <si>
    <t>18.1290664470842</t>
  </si>
  <si>
    <t>16.0358325197984</t>
  </si>
  <si>
    <t>0.986186574514039</t>
  </si>
  <si>
    <t>399.333387688985</t>
  </si>
  <si>
    <t>18.3130447948164</t>
  </si>
  <si>
    <t>65.6338933045356</t>
  </si>
  <si>
    <t>19.2195431468143</t>
  </si>
  <si>
    <t>4.99443093232541</t>
  </si>
  <si>
    <t>0.549718036717063</t>
  </si>
  <si>
    <t>38.6850181065515</t>
  </si>
  <si>
    <t>1.90439316702664</t>
  </si>
  <si>
    <t>1.3820843838013</t>
  </si>
  <si>
    <t>160.265581677466</t>
  </si>
  <si>
    <t>26.2310596016199</t>
  </si>
  <si>
    <t>44.6091558315335</t>
  </si>
  <si>
    <t>4.05289213462923</t>
  </si>
  <si>
    <t>210.506922858171</t>
  </si>
  <si>
    <t>55.7330652267819</t>
  </si>
  <si>
    <t>100.003342832613</t>
  </si>
  <si>
    <t>22.4165007955364</t>
  </si>
  <si>
    <t>20.0747168571634</t>
  </si>
  <si>
    <t>13.1375049892009</t>
  </si>
  <si>
    <t>0.271473882829374</t>
  </si>
  <si>
    <t>9.12259878689705</t>
  </si>
  <si>
    <t>6.08507524838013</t>
  </si>
  <si>
    <t>1.1381571149388</t>
  </si>
  <si>
    <t>97.8545824694024</t>
  </si>
  <si>
    <t>3.39844535256659</t>
  </si>
  <si>
    <t>15.4556126277898</t>
  </si>
  <si>
    <t>0.000365651202303816</t>
  </si>
  <si>
    <t>33.8937424298056</t>
  </si>
  <si>
    <t>0.10513584388049</t>
  </si>
  <si>
    <t>0.325701480417567</t>
  </si>
  <si>
    <t>1.15990656551476</t>
  </si>
  <si>
    <t>0.27126744337653</t>
  </si>
  <si>
    <t>5.14478464362851</t>
  </si>
  <si>
    <t>225.173263136069</t>
  </si>
  <si>
    <t>14.265053912887</t>
  </si>
  <si>
    <t>175.174490820734</t>
  </si>
  <si>
    <t>149.635421814255</t>
  </si>
  <si>
    <t>934.489106911447</t>
  </si>
  <si>
    <t>173.178728231461</t>
  </si>
  <si>
    <t>20.3066372930166</t>
  </si>
  <si>
    <t>18.1612113606911</t>
  </si>
  <si>
    <t>1.57492710187185</t>
  </si>
  <si>
    <t>413.81140712743</t>
  </si>
  <si>
    <t>20.2001431990641</t>
  </si>
  <si>
    <t>77.6332798056156</t>
  </si>
  <si>
    <t>22.8765080496256</t>
  </si>
  <si>
    <t>5.93890497480202</t>
  </si>
  <si>
    <t>0.624555839092872</t>
  </si>
  <si>
    <t>40.7126627069834</t>
  </si>
  <si>
    <t>2.24902751727862</t>
  </si>
  <si>
    <t>1.57915823804896</t>
  </si>
  <si>
    <t>177.619886825054</t>
  </si>
  <si>
    <t>29.7899233533837</t>
  </si>
  <si>
    <t>46.7915418646508</t>
  </si>
  <si>
    <t>4.74962903527718</t>
  </si>
  <si>
    <t>239.740501043916</t>
  </si>
  <si>
    <t>56.1858055075594</t>
  </si>
  <si>
    <t>108.247658102592</t>
  </si>
  <si>
    <t>24.9795656911447</t>
  </si>
  <si>
    <t>13.8804174541757</t>
  </si>
  <si>
    <t>16.4043334305256</t>
  </si>
  <si>
    <t>0.229978401727862</t>
  </si>
  <si>
    <t>8.62444740820734</t>
  </si>
  <si>
    <t>6.01938750539957</t>
  </si>
  <si>
    <t>0.834059620230382</t>
  </si>
  <si>
    <t>92.4240775017998</t>
  </si>
  <si>
    <t>3.41181782881929</t>
  </si>
  <si>
    <t>14.2337360799136</t>
  </si>
  <si>
    <t>0.000227415503959683</t>
  </si>
  <si>
    <t>35.4884305651548</t>
  </si>
  <si>
    <t>0.0708575961051116</t>
  </si>
  <si>
    <t>0.207528353095752</t>
  </si>
  <si>
    <t>1.1600132649388</t>
  </si>
  <si>
    <t>0.205134343268539</t>
  </si>
  <si>
    <t>5.09963874010079</t>
  </si>
  <si>
    <t>224.153080414327</t>
  </si>
  <si>
    <t>14.3640197768179</t>
  </si>
  <si>
    <t>176.564755219582</t>
  </si>
  <si>
    <t>150.548837508999</t>
  </si>
  <si>
    <t>937.909774298056</t>
  </si>
  <si>
    <t>173.927907764579</t>
  </si>
  <si>
    <t>26.7898798740101</t>
  </si>
  <si>
    <t>19.5192863786897</t>
  </si>
  <si>
    <t>5.14713864650828</t>
  </si>
  <si>
    <t>451.063548956083</t>
  </si>
  <si>
    <t>4.4245164074874</t>
  </si>
  <si>
    <t>23.6605385446364</t>
  </si>
  <si>
    <t>78.3030100071994</t>
  </si>
  <si>
    <t>5.99512244420446</t>
  </si>
  <si>
    <t>0.635293624550036</t>
  </si>
  <si>
    <t>41.0515657307415</t>
  </si>
  <si>
    <t>2.40635500215983</t>
  </si>
  <si>
    <t>1.61195017786177</t>
  </si>
  <si>
    <t>177.11612199424</t>
  </si>
  <si>
    <t>35.9200143721022</t>
  </si>
  <si>
    <t>46.8566525197984</t>
  </si>
  <si>
    <t>4.79631019078474</t>
  </si>
  <si>
    <t>256.766393232541</t>
  </si>
  <si>
    <t>58.1952862491001</t>
  </si>
  <si>
    <t>110.571471273938</t>
  </si>
  <si>
    <t>29.0596872930166</t>
  </si>
  <si>
    <t>13.3981537637293</t>
  </si>
  <si>
    <t>20.158868149748</t>
  </si>
  <si>
    <t>0.22080699337653</t>
  </si>
  <si>
    <t>8.83842361051116</t>
  </si>
  <si>
    <t>5.96751819294456</t>
  </si>
  <si>
    <t>0.783481309035277</t>
  </si>
  <si>
    <t>88.4461776457883</t>
  </si>
  <si>
    <t>3.40220781523038</t>
  </si>
  <si>
    <t>12.8192746796256</t>
  </si>
  <si>
    <t>38.2459945644348</t>
  </si>
  <si>
    <t>0.0631484626241901</t>
  </si>
  <si>
    <t>0.222765757559395</t>
  </si>
  <si>
    <t>1.15901217962563</t>
  </si>
  <si>
    <t>0.18610386663067</t>
  </si>
  <si>
    <t>5.04128431965443</t>
  </si>
  <si>
    <t>223.681179835133</t>
  </si>
  <si>
    <t>14.4411671274298</t>
  </si>
  <si>
    <t>177.796022066235</t>
  </si>
  <si>
    <t>151.337390964723</t>
  </si>
  <si>
    <t>940.958412886969</t>
  </si>
  <si>
    <t>174.41910349496</t>
  </si>
  <si>
    <t>33.1032236393089</t>
  </si>
  <si>
    <t>20.955950449964</t>
  </si>
  <si>
    <t>8.68326339452844</t>
  </si>
  <si>
    <t>488.433043196544</t>
  </si>
  <si>
    <t>9.21397532757379</t>
  </si>
  <si>
    <t>27.0773974132469</t>
  </si>
  <si>
    <t>78.5753249100072</t>
  </si>
  <si>
    <t>24.710937705018</t>
  </si>
  <si>
    <t>6.05018498560115</t>
  </si>
  <si>
    <t>0.646031409647228</t>
  </si>
  <si>
    <t>41.3370672786177</t>
  </si>
  <si>
    <t>2.56368248740101</t>
  </si>
  <si>
    <t>1.63625315813535</t>
  </si>
  <si>
    <t>177.044662491001</t>
  </si>
  <si>
    <t>42.0501053944204</t>
  </si>
  <si>
    <t>46.964964974802</t>
  </si>
  <si>
    <t>4.83654876889849</t>
  </si>
  <si>
    <t>273.234162239021</t>
  </si>
  <si>
    <t>60.2047669906407</t>
  </si>
  <si>
    <t>112.446170165227</t>
  </si>
  <si>
    <t>32.9619931389489</t>
  </si>
  <si>
    <t>12.9604788513679</t>
  </si>
  <si>
    <t>23.9209918430526</t>
  </si>
  <si>
    <t>0.208793982109431</t>
  </si>
  <si>
    <t>9.24903236861051</t>
  </si>
  <si>
    <t>5.94012442764579</t>
  </si>
  <si>
    <t>0.778741576421886</t>
  </si>
  <si>
    <t>86.1217554715623</t>
  </si>
  <si>
    <t>3.29878851457883</t>
  </si>
  <si>
    <t>11.3272166810655</t>
  </si>
  <si>
    <t>40.8356592152628</t>
  </si>
  <si>
    <t>0.0347489974658027</t>
  </si>
  <si>
    <t>0.240432893275738</t>
  </si>
  <si>
    <t>0.114036814326854</t>
  </si>
  <si>
    <t>4.95317467242621</t>
  </si>
  <si>
    <t>223.069172367891</t>
  </si>
  <si>
    <t>14.4589096544276</t>
  </si>
  <si>
    <t>179.128572210223</t>
  </si>
  <si>
    <t>151.977111663067</t>
  </si>
  <si>
    <t>943.546439524838</t>
  </si>
  <si>
    <t>174.818470937365</t>
  </si>
  <si>
    <t>39.0972954283657</t>
  </si>
  <si>
    <t>22.2496309791217</t>
  </si>
  <si>
    <t>12.2539586213103</t>
  </si>
  <si>
    <t>527.596403527718</t>
  </si>
  <si>
    <t>14.0694334053276</t>
  </si>
  <si>
    <t>30.3414389956803</t>
  </si>
  <si>
    <t>79.0448233261339</t>
  </si>
  <si>
    <t>25.628152534532</t>
  </si>
  <si>
    <t>6.10348460403168</t>
  </si>
  <si>
    <t>0.656769195104392</t>
  </si>
  <si>
    <t>41.6873816054716</t>
  </si>
  <si>
    <t>2.72100997264219</t>
  </si>
  <si>
    <t>1.63964546904248</t>
  </si>
  <si>
    <t>176.752617386609</t>
  </si>
  <si>
    <t>48.1801964311375</t>
  </si>
  <si>
    <t>48.3124696904248</t>
  </si>
  <si>
    <t>4.90349467602592</t>
  </si>
  <si>
    <t>290.062388300936</t>
  </si>
  <si>
    <t>62.2142477321814</t>
  </si>
  <si>
    <t>114.210349067315</t>
  </si>
  <si>
    <t>36.8263438084953</t>
  </si>
  <si>
    <t>12.7614418021202</t>
  </si>
  <si>
    <t>27.6670884665227</t>
  </si>
  <si>
    <t>0.19772303862491</t>
  </si>
  <si>
    <t>9.53657014038877</t>
  </si>
  <si>
    <t>5.90413438804896</t>
  </si>
  <si>
    <t>0.761985513466523</t>
  </si>
  <si>
    <t>85.4326201583873</t>
  </si>
  <si>
    <t>3.56195459578834</t>
  </si>
  <si>
    <t>10.3257198668107</t>
  </si>
  <si>
    <t>44.1063395608351</t>
  </si>
  <si>
    <t>0.0229027483297336</t>
  </si>
  <si>
    <t>0.260987820431965</t>
  </si>
  <si>
    <t>0.0897994428725702</t>
  </si>
  <si>
    <t>4.86877404967603</t>
  </si>
  <si>
    <t>222.842198329014</t>
  </si>
  <si>
    <t>14.5943595356371</t>
  </si>
  <si>
    <t>179.995314182865</t>
  </si>
  <si>
    <t>152.419810907127</t>
  </si>
  <si>
    <t>946.422375089993</t>
  </si>
  <si>
    <t>175.439483928366</t>
  </si>
  <si>
    <t>44.9672764218862</t>
  </si>
  <si>
    <t>23.557080975522</t>
  </si>
  <si>
    <t>15.8899430201584</t>
  </si>
  <si>
    <t>568.383790136789</t>
  </si>
  <si>
    <t>18.877288574514</t>
  </si>
  <si>
    <t>34.0970403239741</t>
  </si>
  <si>
    <t>79.4343396688265</t>
  </si>
  <si>
    <t>26.5453673640461</t>
  </si>
  <si>
    <t>6.15857278257739</t>
  </si>
  <si>
    <t>0.667506980561555</t>
  </si>
  <si>
    <t>41.9822476961843</t>
  </si>
  <si>
    <t>2.8783374575234</t>
  </si>
  <si>
    <t>1.64758681558675</t>
  </si>
  <si>
    <t>176.751875305976</t>
  </si>
  <si>
    <t>54.3102874318574</t>
  </si>
  <si>
    <t>48.4077875809935</t>
  </si>
  <si>
    <t>4.98148225341973</t>
  </si>
  <si>
    <t>306.576707631389</t>
  </si>
  <si>
    <t>64.223728437725</t>
  </si>
  <si>
    <t>116.125327134269</t>
  </si>
  <si>
    <t>40.8242093952484</t>
  </si>
  <si>
    <t>12.6123477663679</t>
  </si>
  <si>
    <t>31.4091537365011</t>
  </si>
  <si>
    <t>0.191136920590353</t>
  </si>
  <si>
    <t>9.93832315334773</t>
  </si>
  <si>
    <t>5.9071262562995</t>
  </si>
  <si>
    <t>0.811281886760259</t>
  </si>
  <si>
    <t>84.7662125989921</t>
  </si>
  <si>
    <t>3.21444155313175</t>
  </si>
  <si>
    <t>9.51328432325414</t>
  </si>
  <si>
    <t>48.6786967602592</t>
  </si>
  <si>
    <t>0.0122014306839453</t>
  </si>
  <si>
    <t>0.242560627257019</t>
  </si>
  <si>
    <t>1.17811316954644</t>
  </si>
  <si>
    <t>0.0538683289416847</t>
  </si>
  <si>
    <t>4.85589455723542</t>
  </si>
  <si>
    <t>222.211034798776</t>
  </si>
  <si>
    <t>14.8862385673146</t>
  </si>
  <si>
    <t>180.377943484521</t>
  </si>
  <si>
    <t>152.728757343413</t>
  </si>
  <si>
    <t>948.607518358531</t>
  </si>
  <si>
    <t>175.837674860331</t>
  </si>
  <si>
    <t>0.773170108711303</t>
  </si>
  <si>
    <t>50.6591033477322</t>
  </si>
  <si>
    <t>25.1014059647228</t>
  </si>
  <si>
    <t>20.0714783801296</t>
  </si>
  <si>
    <t>611.18052987761</t>
  </si>
  <si>
    <t>24.004328362131</t>
  </si>
  <si>
    <t>37.3570145572354</t>
  </si>
  <si>
    <t>80.3228742980561</t>
  </si>
  <si>
    <t>27.5746753899208</t>
  </si>
  <si>
    <t>6.21789313894888</t>
  </si>
  <si>
    <t>0.678244766018718</t>
  </si>
  <si>
    <t>42.2607022318215</t>
  </si>
  <si>
    <t>3.03566494276458</t>
  </si>
  <si>
    <t>1.65389150557955</t>
  </si>
  <si>
    <t>176.655965118791</t>
  </si>
  <si>
    <t>60.5367087563715</t>
  </si>
  <si>
    <t>48.500467674586</t>
  </si>
  <si>
    <t>5.02672551835853</t>
  </si>
  <si>
    <t>323.155467098632</t>
  </si>
  <si>
    <t>66.2332091792657</t>
  </si>
  <si>
    <t>117.767227382649</t>
  </si>
  <si>
    <t>44.8130499640029</t>
  </si>
  <si>
    <t>12.141351671951</t>
  </si>
  <si>
    <t>35.1587776781857</t>
  </si>
  <si>
    <t>0.184470892800576</t>
  </si>
  <si>
    <t>10.4757816558675</t>
  </si>
  <si>
    <t>5.94299202303816</t>
  </si>
  <si>
    <t>0.829548976601872</t>
  </si>
  <si>
    <t>82.1760980201584</t>
  </si>
  <si>
    <t>5.10775796227502</t>
  </si>
  <si>
    <t>9.62883368610511</t>
  </si>
  <si>
    <t>61.2293896688265</t>
  </si>
  <si>
    <t>0.0728892354211663</t>
  </si>
  <si>
    <t>0.259046559884809</t>
  </si>
  <si>
    <t>1.15838675557955</t>
  </si>
  <si>
    <t>4.73718860331173</t>
  </si>
  <si>
    <t>222.85011462023</t>
  </si>
  <si>
    <t>14.9021554679626</t>
  </si>
  <si>
    <t>180.40094312455</t>
  </si>
  <si>
    <t>152.33641987041</t>
  </si>
  <si>
    <t>949.507046076314</t>
  </si>
  <si>
    <t>176.140897493521</t>
  </si>
  <si>
    <t>5.16298912167027</t>
  </si>
  <si>
    <t>50.5417012958963</t>
  </si>
  <si>
    <t>24.8509117962563</t>
  </si>
  <si>
    <t>23.5346820014399</t>
  </si>
  <si>
    <t>611.105721022318</t>
  </si>
  <si>
    <t>32.587405637149</t>
  </si>
  <si>
    <t>37.1112243484521</t>
  </si>
  <si>
    <t>82.5053816774658</t>
  </si>
  <si>
    <t>30.491585812563</t>
  </si>
  <si>
    <t>6.52969951763859</t>
  </si>
  <si>
    <t>0.783324796616271</t>
  </si>
  <si>
    <t>46.1397684665227</t>
  </si>
  <si>
    <t>1.66685250341973</t>
  </si>
  <si>
    <t>177.39573812095</t>
  </si>
  <si>
    <t>64.4982975972642</t>
  </si>
  <si>
    <t>50.1897415766739</t>
  </si>
  <si>
    <t>5.06992127069834</t>
  </si>
  <si>
    <t>379.670549316055</t>
  </si>
  <si>
    <t>118.842072512239</t>
  </si>
  <si>
    <t>49.5830069474442</t>
  </si>
  <si>
    <t>13.1562429538157</t>
  </si>
  <si>
    <t>38.9432876889849</t>
  </si>
  <si>
    <t>0.206831013858891</t>
  </si>
  <si>
    <t>11.6430376313895</t>
  </si>
  <si>
    <t>5.98489822894168</t>
  </si>
  <si>
    <t>0.872650285817135</t>
  </si>
  <si>
    <t>79.5424047516199</t>
  </si>
  <si>
    <t>6.12557585773938</t>
  </si>
  <si>
    <t>79.0819176025918</t>
  </si>
  <si>
    <t>0.150905819726422</t>
  </si>
  <si>
    <t>0.276200133016559</t>
  </si>
  <si>
    <t>1.15937193520518</t>
  </si>
  <si>
    <t>0.587071487890569</t>
  </si>
  <si>
    <t>4.72741069474442</t>
  </si>
  <si>
    <t>222.833501163067</t>
  </si>
  <si>
    <t>14.909725687545</t>
  </si>
  <si>
    <t>180.398734485241</t>
  </si>
  <si>
    <t>151.85765262779</t>
  </si>
  <si>
    <t>951.893532397408</t>
  </si>
  <si>
    <t>177.646896465443</t>
  </si>
  <si>
    <t>9.4562923362131</t>
  </si>
  <si>
    <t>50.0748677105831</t>
  </si>
  <si>
    <t>24.6373803455724</t>
  </si>
  <si>
    <t>27.2428120482361</t>
  </si>
  <si>
    <t>611.547600071994</t>
  </si>
  <si>
    <t>41.5714145428366</t>
  </si>
  <si>
    <t>22.950856537077</t>
  </si>
  <si>
    <t>84.5942026637869</t>
  </si>
  <si>
    <t>33.4084962352052</t>
  </si>
  <si>
    <t>6.83794588552916</t>
  </si>
  <si>
    <t>0.888404827213823</t>
  </si>
  <si>
    <t>49.9748466522678</t>
  </si>
  <si>
    <t>3.93916405687545</t>
  </si>
  <si>
    <t>1.75543640514759</t>
  </si>
  <si>
    <t>178.001997732181</t>
  </si>
  <si>
    <t>68.4598864741541</t>
  </si>
  <si>
    <t>51.9333139308855</t>
  </si>
  <si>
    <t>5.09077990640749</t>
  </si>
  <si>
    <t>435.620424406048</t>
  </si>
  <si>
    <t>121.385125435205</t>
  </si>
  <si>
    <t>54.2210193664507</t>
  </si>
  <si>
    <t>13.3544141658423</t>
  </si>
  <si>
    <t>42.7183696184305</t>
  </si>
  <si>
    <t>0.228071112562995</t>
  </si>
  <si>
    <t>12.9560825197984</t>
  </si>
  <si>
    <t>6.17675727861771</t>
  </si>
  <si>
    <t>1.38662187760979</t>
  </si>
  <si>
    <t>77.1217471922246</t>
  </si>
  <si>
    <t>7.10645020431965</t>
  </si>
  <si>
    <t>9.45714507919366</t>
  </si>
  <si>
    <t>92.8501344852412</t>
  </si>
  <si>
    <t>0.188727158063355</t>
  </si>
  <si>
    <t>0.296735311475882</t>
  </si>
  <si>
    <t>1.15636501079914</t>
  </si>
  <si>
    <t>0.680937557195824</t>
  </si>
  <si>
    <t>4.70359664146868</t>
  </si>
  <si>
    <t>222.752311790497</t>
  </si>
  <si>
    <t>14.9186549352052</t>
  </si>
  <si>
    <t>179.978379157667</t>
  </si>
  <si>
    <t>151.17229262059</t>
  </si>
  <si>
    <t>951.89492800576</t>
  </si>
  <si>
    <t>178.197844887689</t>
  </si>
  <si>
    <t>13.7297768466523</t>
  </si>
  <si>
    <t>49.9678907847372</t>
  </si>
  <si>
    <t>24.4468975089993</t>
  </si>
  <si>
    <t>30.4684253527718</t>
  </si>
  <si>
    <t>607.626323974082</t>
  </si>
  <si>
    <t>49.899014074874</t>
  </si>
  <si>
    <t>23.4754561483081</t>
  </si>
  <si>
    <t>86.696837724982</t>
  </si>
  <si>
    <t>36.3254066542837</t>
  </si>
  <si>
    <t>7.14581418646508</t>
  </si>
  <si>
    <t>0.993484858171346</t>
  </si>
  <si>
    <t>53.8614986681065</t>
  </si>
  <si>
    <t>4.39091361411087</t>
  </si>
  <si>
    <t>1.79534706713463</t>
  </si>
  <si>
    <t>178.562986105112</t>
  </si>
  <si>
    <t>72.4214753510439</t>
  </si>
  <si>
    <t>53.6481782937365</t>
  </si>
  <si>
    <t>5.07988335133189</t>
  </si>
  <si>
    <t>490.559679985601</t>
  </si>
  <si>
    <t>122.267755395608</t>
  </si>
  <si>
    <t>58.8573679265659</t>
  </si>
  <si>
    <t>13.6514775459395</t>
  </si>
  <si>
    <t>46.5503835853132</t>
  </si>
  <si>
    <t>0.227486358639309</t>
  </si>
  <si>
    <t>13.9270801079914</t>
  </si>
  <si>
    <t>6.23413697264219</t>
  </si>
  <si>
    <t>1.49600539164867</t>
  </si>
  <si>
    <t>75.8560938804896</t>
  </si>
  <si>
    <t>9.22969803196544</t>
  </si>
  <si>
    <t>9.13216485241181</t>
  </si>
  <si>
    <t>98.7188935925126</t>
  </si>
  <si>
    <t>0.140466488516919</t>
  </si>
  <si>
    <t>0.318777820842333</t>
  </si>
  <si>
    <t>0.0081937685637149</t>
  </si>
  <si>
    <t>4.67895521598272</t>
  </si>
  <si>
    <t>223.061069394528</t>
  </si>
  <si>
    <t>14.9142836465083</t>
  </si>
  <si>
    <t>179.553569150468</t>
  </si>
  <si>
    <t>149.756712598992</t>
  </si>
  <si>
    <t>949.463727141829</t>
  </si>
  <si>
    <t>178.260167678546</t>
  </si>
  <si>
    <t>17.9524472642189</t>
  </si>
  <si>
    <t>50.1004500359971</t>
  </si>
  <si>
    <t>24.1675314506839</t>
  </si>
  <si>
    <t>33.451810025198</t>
  </si>
  <si>
    <t>599.361944924406</t>
  </si>
  <si>
    <t>57.0760234701224</t>
  </si>
  <si>
    <t>38.4417148560115</t>
  </si>
  <si>
    <t>88.4932597552196</t>
  </si>
  <si>
    <t>39.2423170840893</t>
  </si>
  <si>
    <t>7.45173742260619</t>
  </si>
  <si>
    <t>1.09856488840893</t>
  </si>
  <si>
    <t>57.5475936285097</t>
  </si>
  <si>
    <t>4.84266317134629</t>
  </si>
  <si>
    <t>1.82643414236861</t>
  </si>
  <si>
    <t>179.081366270698</t>
  </si>
  <si>
    <t>76.3830641919366</t>
  </si>
  <si>
    <t>55.3577347012239</t>
  </si>
  <si>
    <t>5.07183698704104</t>
  </si>
  <si>
    <t>543.97343412527</t>
  </si>
  <si>
    <t>122.736509279698</t>
  </si>
  <si>
    <t>63.4869935925126</t>
  </si>
  <si>
    <t>14.6368014951764</t>
  </si>
  <si>
    <t>50.300066162707</t>
  </si>
  <si>
    <t>0.219559334269258</t>
  </si>
  <si>
    <t>14.2407446220302</t>
  </si>
  <si>
    <t>6.01260121310295</t>
  </si>
  <si>
    <t>1.18867254741541</t>
  </si>
  <si>
    <t>73.199757487401</t>
  </si>
  <si>
    <t>9.69443377354212</t>
  </si>
  <si>
    <t>8.77091029517639</t>
  </si>
  <si>
    <t>107.997811231102</t>
  </si>
  <si>
    <t>0.140620884161267</t>
  </si>
  <si>
    <t>0.325186098448524</t>
  </si>
  <si>
    <t>1.1558364812815</t>
  </si>
  <si>
    <t>0.0184535097336213</t>
  </si>
  <si>
    <t>4.62277950323974</t>
  </si>
  <si>
    <t>222.045433224262</t>
  </si>
  <si>
    <t>14.7163323398128</t>
  </si>
  <si>
    <t>179.262910367171</t>
  </si>
  <si>
    <t>148.537513390929</t>
  </si>
  <si>
    <t>948.201660187185</t>
  </si>
  <si>
    <t>178.783055076314</t>
  </si>
  <si>
    <t>21.8002052663787</t>
  </si>
  <si>
    <t>49.1338259179266</t>
  </si>
  <si>
    <t>23.6715885565155</t>
  </si>
  <si>
    <t>36.3958492800576</t>
  </si>
  <si>
    <t>593.555775017999</t>
  </si>
  <si>
    <t>64.3026036717063</t>
  </si>
  <si>
    <t>39.004561324694</t>
  </si>
  <si>
    <t>89.7730962922966</t>
  </si>
  <si>
    <t>42.2620638712383</t>
  </si>
  <si>
    <t>7.75352646508279</t>
  </si>
  <si>
    <t>1.20364491900648</t>
  </si>
  <si>
    <t>61.2133076673866</t>
  </si>
  <si>
    <t>5.29441272858171</t>
  </si>
  <si>
    <t>1.96669740082793</t>
  </si>
  <si>
    <t>180.050398200144</t>
  </si>
  <si>
    <t>80.3907964345932</t>
  </si>
  <si>
    <t>57.0424417926566</t>
  </si>
  <si>
    <t>5.06046050755939</t>
  </si>
  <si>
    <t>595.760904607631</t>
  </si>
  <si>
    <t>123.711670280418</t>
  </si>
  <si>
    <t>68.0622812455004</t>
  </si>
  <si>
    <t>14.6974385206695</t>
  </si>
  <si>
    <t>54.0754887329014</t>
  </si>
  <si>
    <t>0.203810299280058</t>
  </si>
  <si>
    <t>14.7462530021598</t>
  </si>
  <si>
    <t>5.98071831533477</t>
  </si>
  <si>
    <t>1.24207858279338</t>
  </si>
  <si>
    <t>73.702301187905</t>
  </si>
  <si>
    <t>10.7118925325414</t>
  </si>
  <si>
    <t>8.88843411087113</t>
  </si>
  <si>
    <t>121.883309539237</t>
  </si>
  <si>
    <t>0.272493856803456</t>
  </si>
  <si>
    <t>0.344881823794096</t>
  </si>
  <si>
    <t>1.15631859971202</t>
  </si>
  <si>
    <t>0.058421400287977</t>
  </si>
  <si>
    <t>4.67526564794816</t>
  </si>
  <si>
    <t>223.996767588553</t>
  </si>
  <si>
    <t>14.730988336933</t>
  </si>
  <si>
    <t>179.400930345572</t>
  </si>
  <si>
    <t>148.252331677466</t>
  </si>
  <si>
    <t>948.581728941685</t>
  </si>
  <si>
    <t>179.219517035997</t>
  </si>
  <si>
    <t>26.0241239308855</t>
  </si>
  <si>
    <t>49.0883930525558</t>
  </si>
  <si>
    <t>23.8371594060475</t>
  </si>
  <si>
    <t>38.4090710943125</t>
  </si>
  <si>
    <t>594.060121310295</t>
  </si>
  <si>
    <t>65.2044123470122</t>
  </si>
  <si>
    <t>40.8309123110151</t>
  </si>
  <si>
    <t>89.6775936285097</t>
  </si>
  <si>
    <t>43.4939876800576</t>
  </si>
  <si>
    <t>7.85594086033117</t>
  </si>
  <si>
    <t>1.20901381173506</t>
  </si>
  <si>
    <t>61.9102735421166</t>
  </si>
  <si>
    <t>5.39929771778258</t>
  </si>
  <si>
    <t>2.30871420788337</t>
  </si>
  <si>
    <t>180.59416637869</t>
  </si>
  <si>
    <t>83.905645462671</t>
  </si>
  <si>
    <t>57.085594600432</t>
  </si>
  <si>
    <t>5.06705583153348</t>
  </si>
  <si>
    <t>636.169618430526</t>
  </si>
  <si>
    <t>124.374687047876</t>
  </si>
  <si>
    <t>73.4038534917207</t>
  </si>
  <si>
    <t>15.1692318685385</t>
  </si>
  <si>
    <t>58.1859480921526</t>
  </si>
  <si>
    <t>0.222067629013679</t>
  </si>
  <si>
    <t>15.5703342548596</t>
  </si>
  <si>
    <t>6.12847668826494</t>
  </si>
  <si>
    <t>1.37717956900648</t>
  </si>
  <si>
    <t>75.5609303455724</t>
  </si>
  <si>
    <t>12.6697794802016</t>
  </si>
  <si>
    <t>9.47103150467963</t>
  </si>
  <si>
    <t>135.09145637149</t>
  </si>
  <si>
    <t>0.307182548560115</t>
  </si>
  <si>
    <t>0.364503799640029</t>
  </si>
  <si>
    <t>1.16639182865371</t>
  </si>
  <si>
    <t>0.136582124557235</t>
  </si>
  <si>
    <t>4.72577814614831</t>
  </si>
  <si>
    <t>14.7378160763139</t>
  </si>
  <si>
    <t>179.587501979842</t>
  </si>
  <si>
    <t>147.881564830814</t>
  </si>
  <si>
    <t>948.751825053996</t>
  </si>
  <si>
    <t>179.576832186825</t>
  </si>
  <si>
    <t>30.7541727645788</t>
  </si>
  <si>
    <t>49.8929395608351</t>
  </si>
  <si>
    <t>24.1296509179266</t>
  </si>
  <si>
    <t>40.7172519078474</t>
  </si>
  <si>
    <t>593.820443844492</t>
  </si>
  <si>
    <t>65.9441754859611</t>
  </si>
  <si>
    <t>42.6457338336933</t>
  </si>
  <si>
    <t>90.3072975881929</t>
  </si>
  <si>
    <t>44.724882037761</t>
  </si>
  <si>
    <t>7.95624348092153</t>
  </si>
  <si>
    <t>1.21438270446364</t>
  </si>
  <si>
    <t>62.6825893448524</t>
  </si>
  <si>
    <t>5.50418270698344</t>
  </si>
  <si>
    <t>2.64802601241901</t>
  </si>
  <si>
    <t>180.851532757379</t>
  </si>
  <si>
    <t>87.4215597535277</t>
  </si>
  <si>
    <t>57.1308510439165</t>
  </si>
  <si>
    <t>5.07526554715623</t>
  </si>
  <si>
    <t>675.598888768898</t>
  </si>
  <si>
    <t>124.982056612311</t>
  </si>
  <si>
    <t>78.8606386969042</t>
  </si>
  <si>
    <t>16.2548529903528</t>
  </si>
  <si>
    <t>62.3108603671706</t>
  </si>
  <si>
    <t>0.240727630165587</t>
  </si>
  <si>
    <t>16.3653886393089</t>
  </si>
  <si>
    <t>6.18154435925126</t>
  </si>
  <si>
    <t>1.48816349460043</t>
  </si>
  <si>
    <t>77.9132669186465</t>
  </si>
  <si>
    <t>15.413688087617</t>
  </si>
  <si>
    <t>10.0081407847372</t>
  </si>
  <si>
    <t>148.769313210943</t>
  </si>
  <si>
    <t>0.40444330737941</t>
  </si>
  <si>
    <t>0.382260343952484</t>
  </si>
  <si>
    <t>1.16695082037437</t>
  </si>
  <si>
    <t>0.268088291684665</t>
  </si>
  <si>
    <t>4.76977033477322</t>
  </si>
  <si>
    <t>228.94179550036</t>
  </si>
  <si>
    <t>14.7453745392369</t>
  </si>
  <si>
    <t>179.765540136789</t>
  </si>
  <si>
    <t>147.314622426206</t>
  </si>
  <si>
    <t>949.076306695464</t>
  </si>
  <si>
    <t>179.588798273578</t>
  </si>
  <si>
    <t>35.855818174946</t>
  </si>
  <si>
    <t>51.173305687545</t>
  </si>
  <si>
    <t>24.4386639668826</t>
  </si>
  <si>
    <t>42.985644600432</t>
  </si>
  <si>
    <t>593.804180705544</t>
  </si>
  <si>
    <t>66.6597198344132</t>
  </si>
  <si>
    <t>44.4519296832253</t>
  </si>
  <si>
    <t>90.628902411807</t>
  </si>
  <si>
    <t>45.9581500768538</t>
  </si>
  <si>
    <t>8.05728612670986</t>
  </si>
  <si>
    <t>1.21975159719222</t>
  </si>
  <si>
    <t>63.276560475162</t>
  </si>
  <si>
    <t>5.60906769978402</t>
  </si>
  <si>
    <t>2.98369045914327</t>
  </si>
  <si>
    <t>181.455780525558</t>
  </si>
  <si>
    <t>90.9367228564795</t>
  </si>
  <si>
    <t>57.153086825054</t>
  </si>
  <si>
    <t>5.08591641828654</t>
  </si>
  <si>
    <t>714.474875089993</t>
  </si>
  <si>
    <t>125.521972415047</t>
  </si>
  <si>
    <t>84.4176700863931</t>
  </si>
  <si>
    <t>17.4450108325054</t>
  </si>
  <si>
    <t>66.4234156587473</t>
  </si>
  <si>
    <t>0.246945681029518</t>
  </si>
  <si>
    <t>17.187451400288</t>
  </si>
  <si>
    <t>6.24988329013679</t>
  </si>
  <si>
    <t>1.55264182579914</t>
  </si>
  <si>
    <t>80.4371872570194</t>
  </si>
  <si>
    <t>18.8399717982001</t>
  </si>
  <si>
    <t>10.4623856083513</t>
  </si>
  <si>
    <t>161.34009312455</t>
  </si>
  <si>
    <t>0.469503083513319</t>
  </si>
  <si>
    <t>0.403657848740101</t>
  </si>
  <si>
    <t>0.024670626349892</t>
  </si>
  <si>
    <t>1.22425227789777</t>
  </si>
  <si>
    <t>0.507793273426926</t>
  </si>
  <si>
    <t>4.82188911447084</t>
  </si>
  <si>
    <t>231.42673099928</t>
  </si>
  <si>
    <t>14.7602415910727</t>
  </si>
  <si>
    <t>179.891107091433</t>
  </si>
  <si>
    <t>146.895039452844</t>
  </si>
  <si>
    <t>949.197826133909</t>
  </si>
  <si>
    <t>179.764817191505</t>
  </si>
  <si>
    <t>41.1549466522678</t>
  </si>
  <si>
    <t>52.7518278977682</t>
  </si>
  <si>
    <t>24.6624239596832</t>
  </si>
  <si>
    <t>45.0704187544996</t>
  </si>
  <si>
    <t>593.290998920086</t>
  </si>
  <si>
    <t>67.133085637149</t>
  </si>
  <si>
    <t>46.322239524838</t>
  </si>
  <si>
    <t>90.6882424046076</t>
  </si>
  <si>
    <t>47.1897769063355</t>
  </si>
  <si>
    <t>8.15711979481642</t>
  </si>
  <si>
    <t>1.22512048992081</t>
  </si>
  <si>
    <t>5.71395268898488</t>
  </si>
  <si>
    <t>3.32982685334773</t>
  </si>
  <si>
    <t>182.138090424766</t>
  </si>
  <si>
    <t>94.4529139291937</t>
  </si>
  <si>
    <t>57.1867619150468</t>
  </si>
  <si>
    <t>5.08894210223182</t>
  </si>
  <si>
    <t>752.568487760979</t>
  </si>
  <si>
    <t>126.035622602232</t>
  </si>
  <si>
    <t>89.8903617710583</t>
  </si>
  <si>
    <t>19.1518170306695</t>
  </si>
  <si>
    <t>70.545332325414</t>
  </si>
  <si>
    <t>0.259961433117351</t>
  </si>
  <si>
    <t>17.8772401223902</t>
  </si>
  <si>
    <t>6.28224671706263</t>
  </si>
  <si>
    <t>1.58262526343772</t>
  </si>
  <si>
    <t>80.7996665226782</t>
  </si>
  <si>
    <t>21.3634351084953</t>
  </si>
  <si>
    <t>10.3972188660907</t>
  </si>
  <si>
    <t>169.147078833693</t>
  </si>
  <si>
    <t>0.0646592346652268</t>
  </si>
  <si>
    <t>0.00231641468682505</t>
  </si>
  <si>
    <t>0.412303548740101</t>
  </si>
  <si>
    <t>0.00732397408207343</t>
  </si>
  <si>
    <t>0.0136316347516199</t>
  </si>
  <si>
    <t>0.049341252699784</t>
  </si>
  <si>
    <t>1.19892008639309</t>
  </si>
  <si>
    <t>0.134369706288697</t>
  </si>
  <si>
    <t>4.86511348452124</t>
  </si>
  <si>
    <t>235.465410931965</t>
  </si>
  <si>
    <t>15.0195990712743</t>
  </si>
  <si>
    <t>180.285303779698</t>
  </si>
  <si>
    <t>146.844044060475</t>
  </si>
  <si>
    <t>951.272650467962</t>
  </si>
  <si>
    <t>179.887616789057</t>
  </si>
  <si>
    <t>46.8525608711303</t>
  </si>
  <si>
    <t>54.6946333693305</t>
  </si>
  <si>
    <t>24.8363823614111</t>
  </si>
  <si>
    <t>47.3015178545716</t>
  </si>
  <si>
    <t>592.576928725702</t>
  </si>
  <si>
    <t>68.0273385529158</t>
  </si>
  <si>
    <t>48.6409360115191</t>
  </si>
  <si>
    <t>91.3721769978402</t>
  </si>
  <si>
    <t>47.9634033424766</t>
  </si>
  <si>
    <t>8.28094821814255</t>
  </si>
  <si>
    <t>1.23048938264939</t>
  </si>
  <si>
    <t>64.8269096472282</t>
  </si>
  <si>
    <t>5.81883767818575</t>
  </si>
  <si>
    <t>3.66835548725702</t>
  </si>
  <si>
    <t>183.969425665947</t>
  </si>
  <si>
    <t>98.0749904764939</t>
  </si>
  <si>
    <t>57.3183342332613</t>
  </si>
  <si>
    <t>5.12548915406767</t>
  </si>
  <si>
    <t>792.044829733621</t>
  </si>
  <si>
    <t>126.900632803816</t>
  </si>
  <si>
    <t>95.3633478401728</t>
  </si>
  <si>
    <t>21.2073111889849</t>
  </si>
  <si>
    <t>74.6630121670266</t>
  </si>
  <si>
    <t>0.268211439596832</t>
  </si>
  <si>
    <t>18.4577401295896</t>
  </si>
  <si>
    <t>6.31310456083513</t>
  </si>
  <si>
    <t>1.60806765644348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</si>
</sst>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/>
    <xf numFmtId="0" fontId="6" fillId="0" borderId="0"/>
  </cellStyleXfs>
  <cellXfs count="3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indent="1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7" fillId="0" borderId="0" xfId="0" applyFont="1"/>
    <xf numFmtId="0" fontId="5" fillId="4" borderId="2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5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10" fillId="0" borderId="0" xfId="0" applyFont="1"/>
    <xf numFmtId="0" fontId="6" fillId="0" borderId="0" xfId="0" applyNumberFormat="1" applyFont="1" applyFill="1" applyBorder="1" applyAlignment="1" applyProtection="1"/>
    <xf numFmtId="0" fontId="9" fillId="5" borderId="3" xfId="0" applyFont="1" applyFill="1" applyBorder="1" applyAlignment="1">
      <alignment horizontal="center" wrapText="1"/>
    </xf>
    <xf numFmtId="0" fontId="11" fillId="0" borderId="0" xfId="0" applyFont="1" applyFill="1" applyBorder="1" applyAlignment="1"/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5" fillId="0" borderId="2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10" fillId="6" borderId="0" xfId="0" applyFont="1" applyFill="1"/>
    <xf numFmtId="0" fontId="0" fillId="6" borderId="0" xfId="0" applyFill="1"/>
    <xf numFmtId="0" fontId="13" fillId="0" borderId="0" xfId="0" applyFont="1" applyFill="1" applyBorder="1" applyAlignment="1"/>
    <xf numFmtId="0" fontId="12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zoomScale="60" zoomScaleNormal="60" workbookViewId="0">
      <selection activeCell="J24" sqref="J24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9" t="s">
        <v>0</v>
      </c>
      <c r="B3" s="1"/>
      <c r="C3" s="1"/>
      <c r="D3" s="1"/>
      <c r="E3" s="1"/>
      <c r="F3" s="10"/>
    </row>
    <row r="4" ht="15.25" spans="1:22">
      <c r="A4" s="11" t="s">
        <v>1</v>
      </c>
      <c r="B4" s="11" t="s">
        <v>2</v>
      </c>
      <c r="C4" s="11" t="s">
        <v>3</v>
      </c>
      <c r="D4" s="11" t="s">
        <v>4</v>
      </c>
      <c r="E4" s="12" t="s">
        <v>5</v>
      </c>
      <c r="F4" s="13" t="s">
        <v>6</v>
      </c>
      <c r="G4" s="14" t="s">
        <v>7</v>
      </c>
      <c r="Q4" s="9"/>
      <c r="R4" s="1"/>
      <c r="S4" s="1"/>
      <c r="T4" s="1"/>
      <c r="U4" s="1"/>
      <c r="V4" s="10"/>
    </row>
    <row r="5" ht="15.25" spans="1:22">
      <c r="A5" s="1"/>
      <c r="B5" s="1"/>
      <c r="C5" s="15" t="s">
        <v>8</v>
      </c>
      <c r="D5" s="1">
        <v>2050</v>
      </c>
      <c r="E5" s="1" t="s">
        <v>9</v>
      </c>
      <c r="F5" s="16" t="s">
        <v>10</v>
      </c>
      <c r="G5" s="17" t="s">
        <v>11</v>
      </c>
      <c r="J5">
        <f>62/90</f>
        <v>0.688888888888889</v>
      </c>
      <c r="K5" s="1">
        <f>2100/1.229</f>
        <v>1708.70626525631</v>
      </c>
      <c r="L5" s="1" t="e">
        <f>#REF!</f>
        <v>#REF!</v>
      </c>
      <c r="M5" t="s">
        <v>12</v>
      </c>
      <c r="Q5" s="11"/>
      <c r="R5" s="11"/>
      <c r="S5" s="11"/>
      <c r="T5" s="11"/>
      <c r="U5" s="12"/>
      <c r="V5" s="13"/>
    </row>
    <row r="6" spans="1:12">
      <c r="A6" s="1"/>
      <c r="B6" s="1"/>
      <c r="C6" s="15" t="s">
        <v>13</v>
      </c>
      <c r="D6" s="1">
        <v>2050</v>
      </c>
      <c r="E6" s="1" t="str">
        <f>E5</f>
        <v>*0.688889</v>
      </c>
      <c r="F6" s="16" t="s">
        <v>14</v>
      </c>
      <c r="G6" s="17" t="s">
        <v>11</v>
      </c>
      <c r="K6" s="1">
        <f>2100/1.229</f>
        <v>1708.70626525631</v>
      </c>
      <c r="L6" s="1" t="e">
        <f>#REF!</f>
        <v>#REF!</v>
      </c>
    </row>
    <row r="7" spans="1:12">
      <c r="A7" s="1"/>
      <c r="B7" s="1"/>
      <c r="C7" s="15" t="s">
        <v>13</v>
      </c>
      <c r="D7" s="1">
        <v>2050</v>
      </c>
      <c r="E7" s="1" t="str">
        <f t="shared" ref="E7:E16" si="0">E6</f>
        <v>*0.688889</v>
      </c>
      <c r="F7" s="16" t="s">
        <v>15</v>
      </c>
      <c r="G7" s="17" t="s">
        <v>11</v>
      </c>
      <c r="K7" s="1">
        <f>K6</f>
        <v>1708.70626525631</v>
      </c>
      <c r="L7" s="1" t="e">
        <f>#REF!</f>
        <v>#REF!</v>
      </c>
    </row>
    <row r="8" spans="1:12">
      <c r="A8" s="1"/>
      <c r="B8" s="1"/>
      <c r="C8" s="18" t="s">
        <v>8</v>
      </c>
      <c r="D8" s="1">
        <v>2050</v>
      </c>
      <c r="E8" s="1" t="str">
        <f t="shared" si="0"/>
        <v>*0.688889</v>
      </c>
      <c r="F8" s="19" t="s">
        <v>16</v>
      </c>
      <c r="G8" s="17" t="s">
        <v>11</v>
      </c>
      <c r="L8" s="1"/>
    </row>
    <row r="9" spans="1:7">
      <c r="A9" s="1"/>
      <c r="B9" s="1"/>
      <c r="C9" s="18" t="s">
        <v>8</v>
      </c>
      <c r="D9" s="1">
        <v>2050</v>
      </c>
      <c r="E9" s="1" t="str">
        <f t="shared" si="0"/>
        <v>*0.688889</v>
      </c>
      <c r="F9" s="19" t="s">
        <v>17</v>
      </c>
      <c r="G9" s="17" t="s">
        <v>11</v>
      </c>
    </row>
    <row r="10" spans="1:7">
      <c r="A10" s="1"/>
      <c r="B10" s="1"/>
      <c r="C10" s="18" t="s">
        <v>8</v>
      </c>
      <c r="D10" s="1">
        <v>2050</v>
      </c>
      <c r="E10" s="1" t="str">
        <f t="shared" si="0"/>
        <v>*0.688889</v>
      </c>
      <c r="F10" s="19" t="s">
        <v>18</v>
      </c>
      <c r="G10" s="17" t="s">
        <v>11</v>
      </c>
    </row>
    <row r="11" spans="1:7">
      <c r="A11" s="1"/>
      <c r="B11" s="1"/>
      <c r="C11" s="18" t="s">
        <v>8</v>
      </c>
      <c r="D11" s="1">
        <v>2050</v>
      </c>
      <c r="E11" s="1" t="str">
        <f t="shared" si="0"/>
        <v>*0.688889</v>
      </c>
      <c r="F11" s="20" t="s">
        <v>19</v>
      </c>
      <c r="G11" s="17" t="s">
        <v>11</v>
      </c>
    </row>
    <row r="12" spans="1:7">
      <c r="A12" s="1"/>
      <c r="B12" s="1"/>
      <c r="C12" s="18" t="s">
        <v>8</v>
      </c>
      <c r="D12" s="1">
        <v>2050</v>
      </c>
      <c r="E12" s="1" t="str">
        <f t="shared" si="0"/>
        <v>*0.688889</v>
      </c>
      <c r="F12" s="20" t="s">
        <v>20</v>
      </c>
      <c r="G12" s="17" t="s">
        <v>11</v>
      </c>
    </row>
    <row r="13" spans="1:7">
      <c r="A13" s="1"/>
      <c r="B13" s="1"/>
      <c r="C13" s="18" t="s">
        <v>8</v>
      </c>
      <c r="D13" s="1">
        <v>2050</v>
      </c>
      <c r="E13" s="1" t="str">
        <f t="shared" si="0"/>
        <v>*0.688889</v>
      </c>
      <c r="F13" s="20" t="s">
        <v>21</v>
      </c>
      <c r="G13" s="17" t="s">
        <v>11</v>
      </c>
    </row>
    <row r="14" spans="1:7">
      <c r="A14" s="1"/>
      <c r="B14" s="1"/>
      <c r="C14" s="18" t="s">
        <v>8</v>
      </c>
      <c r="D14" s="1">
        <v>2050</v>
      </c>
      <c r="E14" s="1" t="str">
        <f t="shared" si="0"/>
        <v>*0.688889</v>
      </c>
      <c r="F14" s="20" t="s">
        <v>22</v>
      </c>
      <c r="G14" s="17" t="s">
        <v>11</v>
      </c>
    </row>
    <row r="15" spans="3:7">
      <c r="C15" s="18" t="s">
        <v>8</v>
      </c>
      <c r="D15" s="1">
        <v>2050</v>
      </c>
      <c r="E15" s="1" t="str">
        <f t="shared" si="0"/>
        <v>*0.688889</v>
      </c>
      <c r="F15" s="20" t="s">
        <v>23</v>
      </c>
      <c r="G15" s="17" t="s">
        <v>11</v>
      </c>
    </row>
    <row r="16" spans="3:7">
      <c r="C16" s="18" t="s">
        <v>8</v>
      </c>
      <c r="D16" s="1">
        <v>2050</v>
      </c>
      <c r="E16" s="1" t="str">
        <f t="shared" si="0"/>
        <v>*0.688889</v>
      </c>
      <c r="F16" s="20" t="s">
        <v>24</v>
      </c>
      <c r="G16" s="17" t="s">
        <v>11</v>
      </c>
    </row>
    <row r="17" spans="3:10">
      <c r="C17" s="15" t="s">
        <v>8</v>
      </c>
      <c r="D17" s="1">
        <v>2030</v>
      </c>
      <c r="E17" s="1" t="s">
        <v>25</v>
      </c>
      <c r="F17" s="16" t="s">
        <v>10</v>
      </c>
      <c r="G17" s="17" t="s">
        <v>11</v>
      </c>
      <c r="J17">
        <f>70/95</f>
        <v>0.736842105263158</v>
      </c>
    </row>
    <row r="18" spans="3:7">
      <c r="C18" s="15" t="s">
        <v>13</v>
      </c>
      <c r="D18" s="1">
        <v>2030</v>
      </c>
      <c r="E18" s="1" t="str">
        <f t="shared" ref="E18:E28" si="1">E17</f>
        <v>*0.736842</v>
      </c>
      <c r="F18" s="16" t="s">
        <v>14</v>
      </c>
      <c r="G18" s="17" t="s">
        <v>11</v>
      </c>
    </row>
    <row r="19" spans="3:7">
      <c r="C19" s="15" t="s">
        <v>13</v>
      </c>
      <c r="D19" s="1">
        <v>2030</v>
      </c>
      <c r="E19" s="1" t="str">
        <f t="shared" si="1"/>
        <v>*0.736842</v>
      </c>
      <c r="F19" s="16" t="s">
        <v>15</v>
      </c>
      <c r="G19" s="17" t="s">
        <v>11</v>
      </c>
    </row>
    <row r="20" spans="3:7">
      <c r="C20" s="18" t="s">
        <v>8</v>
      </c>
      <c r="D20" s="1">
        <v>2030</v>
      </c>
      <c r="E20" s="1" t="str">
        <f t="shared" si="1"/>
        <v>*0.736842</v>
      </c>
      <c r="F20" s="19" t="s">
        <v>16</v>
      </c>
      <c r="G20" s="17" t="s">
        <v>11</v>
      </c>
    </row>
    <row r="21" spans="3:7">
      <c r="C21" s="18" t="s">
        <v>8</v>
      </c>
      <c r="D21" s="1">
        <v>2030</v>
      </c>
      <c r="E21" s="1" t="str">
        <f t="shared" si="1"/>
        <v>*0.736842</v>
      </c>
      <c r="F21" s="19" t="s">
        <v>17</v>
      </c>
      <c r="G21" s="17" t="s">
        <v>11</v>
      </c>
    </row>
    <row r="22" spans="3:7">
      <c r="C22" s="18" t="s">
        <v>8</v>
      </c>
      <c r="D22" s="1">
        <v>2030</v>
      </c>
      <c r="E22" s="1" t="str">
        <f t="shared" si="1"/>
        <v>*0.736842</v>
      </c>
      <c r="F22" s="19" t="s">
        <v>18</v>
      </c>
      <c r="G22" s="17" t="s">
        <v>11</v>
      </c>
    </row>
    <row r="23" spans="3:7">
      <c r="C23" s="18" t="s">
        <v>8</v>
      </c>
      <c r="D23" s="1">
        <v>2030</v>
      </c>
      <c r="E23" s="1" t="str">
        <f t="shared" si="1"/>
        <v>*0.736842</v>
      </c>
      <c r="F23" s="20" t="s">
        <v>19</v>
      </c>
      <c r="G23" s="17" t="s">
        <v>11</v>
      </c>
    </row>
    <row r="24" spans="3:7">
      <c r="C24" s="18" t="s">
        <v>8</v>
      </c>
      <c r="D24" s="1">
        <v>2030</v>
      </c>
      <c r="E24" s="1" t="str">
        <f t="shared" si="1"/>
        <v>*0.736842</v>
      </c>
      <c r="F24" s="20" t="s">
        <v>20</v>
      </c>
      <c r="G24" s="17" t="s">
        <v>11</v>
      </c>
    </row>
    <row r="25" spans="3:7">
      <c r="C25" s="18" t="s">
        <v>8</v>
      </c>
      <c r="D25" s="1">
        <v>2030</v>
      </c>
      <c r="E25" s="1" t="str">
        <f t="shared" si="1"/>
        <v>*0.736842</v>
      </c>
      <c r="F25" s="20" t="s">
        <v>21</v>
      </c>
      <c r="G25" s="17" t="s">
        <v>11</v>
      </c>
    </row>
    <row r="26" spans="3:7">
      <c r="C26" s="18" t="s">
        <v>8</v>
      </c>
      <c r="D26" s="1">
        <v>2030</v>
      </c>
      <c r="E26" s="1" t="str">
        <f t="shared" si="1"/>
        <v>*0.736842</v>
      </c>
      <c r="F26" s="20" t="s">
        <v>22</v>
      </c>
      <c r="G26" s="17" t="s">
        <v>11</v>
      </c>
    </row>
    <row r="27" spans="3:7">
      <c r="C27" s="18" t="s">
        <v>8</v>
      </c>
      <c r="D27" s="1">
        <v>2030</v>
      </c>
      <c r="E27" s="1" t="str">
        <f t="shared" si="1"/>
        <v>*0.736842</v>
      </c>
      <c r="F27" s="20" t="s">
        <v>23</v>
      </c>
      <c r="G27" s="17" t="s">
        <v>11</v>
      </c>
    </row>
    <row r="28" spans="3:7">
      <c r="C28" s="18" t="s">
        <v>8</v>
      </c>
      <c r="D28" s="1">
        <v>2030</v>
      </c>
      <c r="E28" s="1" t="str">
        <f t="shared" si="1"/>
        <v>*0.736842</v>
      </c>
      <c r="F28" s="20" t="s">
        <v>24</v>
      </c>
      <c r="G28" s="17" t="s">
        <v>11</v>
      </c>
    </row>
    <row r="29" spans="1:10">
      <c r="A29" s="1"/>
      <c r="B29" s="1"/>
      <c r="C29" s="18" t="s">
        <v>8</v>
      </c>
      <c r="D29" s="1">
        <v>2050</v>
      </c>
      <c r="E29" s="1" t="s">
        <v>26</v>
      </c>
      <c r="F29" s="19" t="s">
        <v>27</v>
      </c>
      <c r="G29" s="21" t="s">
        <v>28</v>
      </c>
      <c r="J29">
        <f>23/25</f>
        <v>0.92</v>
      </c>
    </row>
    <row r="30" spans="1:10">
      <c r="A30" s="1"/>
      <c r="B30" s="1"/>
      <c r="C30" s="18" t="s">
        <v>8</v>
      </c>
      <c r="D30" s="1">
        <v>2035</v>
      </c>
      <c r="E30" s="1" t="s">
        <v>29</v>
      </c>
      <c r="F30" s="19" t="s">
        <v>27</v>
      </c>
      <c r="G30" s="21" t="str">
        <f t="shared" ref="G30:G32" si="2">G29</f>
        <v>23_TECHS_CCUS</v>
      </c>
      <c r="J30">
        <f>330/350</f>
        <v>0.942857142857143</v>
      </c>
    </row>
    <row r="31" spans="2:7">
      <c r="B31" s="1"/>
      <c r="C31" s="18" t="s">
        <v>8</v>
      </c>
      <c r="D31" s="1">
        <v>2050</v>
      </c>
      <c r="E31" s="1" t="s">
        <v>30</v>
      </c>
      <c r="F31" s="19" t="s">
        <v>31</v>
      </c>
      <c r="G31" s="21" t="str">
        <f t="shared" si="2"/>
        <v>23_TECHS_CCUS</v>
      </c>
    </row>
    <row r="32" ht="15.25" spans="2:7">
      <c r="B32" s="1"/>
      <c r="C32" s="18" t="s">
        <v>8</v>
      </c>
      <c r="D32" s="1">
        <v>2030</v>
      </c>
      <c r="E32" s="1" t="s">
        <v>30</v>
      </c>
      <c r="F32" s="19" t="s">
        <v>31</v>
      </c>
      <c r="G32" s="21" t="str">
        <f t="shared" si="2"/>
        <v>23_TECHS_CCUS</v>
      </c>
    </row>
    <row r="33" ht="23.75" spans="1:10">
      <c r="A33" s="1"/>
      <c r="B33" s="1"/>
      <c r="C33" t="s">
        <v>8</v>
      </c>
      <c r="D33">
        <v>2050</v>
      </c>
      <c r="E33" s="1" t="s">
        <v>32</v>
      </c>
      <c r="F33" s="22" t="s">
        <v>33</v>
      </c>
      <c r="G33" s="23" t="s">
        <v>34</v>
      </c>
      <c r="J33">
        <f>38/90</f>
        <v>0.422222222222222</v>
      </c>
    </row>
    <row r="34" spans="1:7">
      <c r="A34" s="1"/>
      <c r="B34" s="1"/>
      <c r="C34" t="s">
        <v>8</v>
      </c>
      <c r="D34">
        <v>2050</v>
      </c>
      <c r="E34" s="1" t="str">
        <f>E33</f>
        <v>*0.422222</v>
      </c>
      <c r="F34" s="24" t="s">
        <v>35</v>
      </c>
      <c r="G34" t="str">
        <f>G33</f>
        <v>11_TECHS_Power</v>
      </c>
    </row>
    <row r="35" spans="1:5">
      <c r="A35" s="1"/>
      <c r="B35" s="1"/>
      <c r="C35" t="s">
        <v>13</v>
      </c>
      <c r="E35" s="1" t="str">
        <f t="shared" ref="E35:E45" si="3">E34</f>
        <v>*0.422222</v>
      </c>
    </row>
    <row r="36" spans="1:5">
      <c r="A36" s="1"/>
      <c r="B36" s="1"/>
      <c r="C36" t="s">
        <v>13</v>
      </c>
      <c r="E36" s="1" t="str">
        <f t="shared" si="3"/>
        <v>*0.422222</v>
      </c>
    </row>
    <row r="37" spans="1:5">
      <c r="A37" s="1"/>
      <c r="B37" s="1"/>
      <c r="C37" t="s">
        <v>13</v>
      </c>
      <c r="E37" s="1" t="str">
        <f t="shared" si="3"/>
        <v>*0.422222</v>
      </c>
    </row>
    <row r="38" spans="1:5">
      <c r="A38" s="1"/>
      <c r="B38" s="1"/>
      <c r="C38" t="s">
        <v>13</v>
      </c>
      <c r="E38" s="1" t="str">
        <f t="shared" si="3"/>
        <v>*0.422222</v>
      </c>
    </row>
    <row r="39" spans="1:5">
      <c r="A39" s="1"/>
      <c r="B39" s="1"/>
      <c r="C39" t="s">
        <v>13</v>
      </c>
      <c r="E39" s="1" t="str">
        <f t="shared" si="3"/>
        <v>*0.422222</v>
      </c>
    </row>
    <row r="40" spans="1:5">
      <c r="A40" s="1"/>
      <c r="B40" s="1"/>
      <c r="C40" t="s">
        <v>13</v>
      </c>
      <c r="E40" s="1" t="str">
        <f t="shared" si="3"/>
        <v>*0.422222</v>
      </c>
    </row>
    <row r="41" spans="1:5">
      <c r="A41" s="1"/>
      <c r="B41" s="1"/>
      <c r="C41" t="s">
        <v>13</v>
      </c>
      <c r="E41" s="1" t="str">
        <f t="shared" si="3"/>
        <v>*0.422222</v>
      </c>
    </row>
    <row r="42" spans="1:5">
      <c r="A42" s="1"/>
      <c r="B42" s="1"/>
      <c r="C42" t="s">
        <v>13</v>
      </c>
      <c r="E42" s="1" t="str">
        <f t="shared" si="3"/>
        <v>*0.422222</v>
      </c>
    </row>
    <row r="43" spans="3:5">
      <c r="C43" t="s">
        <v>13</v>
      </c>
      <c r="E43" s="1" t="str">
        <f t="shared" si="3"/>
        <v>*0.422222</v>
      </c>
    </row>
    <row r="44" spans="3:5">
      <c r="C44" t="s">
        <v>13</v>
      </c>
      <c r="E44" s="1" t="str">
        <f t="shared" si="3"/>
        <v>*0.422222</v>
      </c>
    </row>
    <row r="45" spans="3:5">
      <c r="C45" t="s">
        <v>13</v>
      </c>
      <c r="E45" s="1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1"/>
      <c r="B51" s="1"/>
      <c r="C51" t="s">
        <v>8</v>
      </c>
      <c r="D51">
        <v>2030</v>
      </c>
      <c r="E51" s="1" t="s">
        <v>38</v>
      </c>
      <c r="F51" s="22" t="s">
        <v>33</v>
      </c>
      <c r="G51" t="str">
        <f>G47</f>
        <v>11_TECHS_Power</v>
      </c>
      <c r="J51">
        <f>56.43/95</f>
        <v>0.594</v>
      </c>
    </row>
    <row r="52" spans="1:10">
      <c r="A52" s="1"/>
      <c r="B52" s="1"/>
      <c r="C52" t="s">
        <v>8</v>
      </c>
      <c r="D52">
        <v>2030</v>
      </c>
      <c r="E52" s="1" t="str">
        <f>E51</f>
        <v>*0.594</v>
      </c>
      <c r="F52" s="24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1"/>
      <c r="C53" s="18" t="s">
        <v>8</v>
      </c>
      <c r="D53" s="1">
        <v>2030</v>
      </c>
      <c r="E53" s="1" t="s">
        <v>39</v>
      </c>
      <c r="F53" s="24" t="s">
        <v>40</v>
      </c>
      <c r="G53" t="s">
        <v>41</v>
      </c>
      <c r="K53">
        <f>0.82/0.95</f>
        <v>0.863157894736842</v>
      </c>
      <c r="O53" s="25" t="s">
        <v>42</v>
      </c>
    </row>
    <row r="54" spans="2:15">
      <c r="B54" s="1"/>
      <c r="C54" s="18" t="s">
        <v>8</v>
      </c>
      <c r="D54" s="1">
        <v>2050</v>
      </c>
      <c r="E54" s="1" t="s">
        <v>43</v>
      </c>
      <c r="F54" s="24" t="s">
        <v>40</v>
      </c>
      <c r="G54" t="str">
        <f t="shared" si="4"/>
        <v>15_TECHS_HYDROGEN</v>
      </c>
      <c r="K54">
        <f>0.75/0.9</f>
        <v>0.833333333333333</v>
      </c>
      <c r="O54" s="25"/>
    </row>
    <row r="55" spans="2:15">
      <c r="B55" s="1"/>
      <c r="C55" s="18" t="s">
        <v>8</v>
      </c>
      <c r="D55" s="1">
        <v>2030</v>
      </c>
      <c r="E55" s="1" t="s">
        <v>44</v>
      </c>
      <c r="F55" s="24" t="s">
        <v>45</v>
      </c>
      <c r="G55" t="str">
        <f t="shared" si="4"/>
        <v>15_TECHS_HYDROGEN</v>
      </c>
      <c r="K55">
        <f>0.75/0.95</f>
        <v>0.789473684210526</v>
      </c>
      <c r="O55" s="25" t="s">
        <v>46</v>
      </c>
    </row>
    <row r="56" spans="2:15">
      <c r="B56" s="1"/>
      <c r="C56" s="18" t="s">
        <v>8</v>
      </c>
      <c r="D56" s="1">
        <v>2050</v>
      </c>
      <c r="E56" s="1" t="s">
        <v>47</v>
      </c>
      <c r="F56" s="24" t="s">
        <v>45</v>
      </c>
      <c r="G56" t="str">
        <f t="shared" si="4"/>
        <v>15_TECHS_HYDROGEN</v>
      </c>
      <c r="K56">
        <f>0.6/0.9</f>
        <v>0.666666666666667</v>
      </c>
      <c r="O56" s="25"/>
    </row>
    <row r="57" spans="2:15">
      <c r="B57" s="1"/>
      <c r="C57" s="18" t="s">
        <v>8</v>
      </c>
      <c r="D57" s="1">
        <v>2030</v>
      </c>
      <c r="E57" s="1" t="str">
        <f>E55</f>
        <v>*0.78947368</v>
      </c>
      <c r="F57" s="24" t="s">
        <v>48</v>
      </c>
      <c r="G57" t="str">
        <f t="shared" si="4"/>
        <v>15_TECHS_HYDROGEN</v>
      </c>
      <c r="O57" s="26" t="s">
        <v>49</v>
      </c>
    </row>
    <row r="58" spans="2:15">
      <c r="B58" s="1"/>
      <c r="C58" s="18" t="s">
        <v>8</v>
      </c>
      <c r="D58" s="1">
        <v>2050</v>
      </c>
      <c r="E58" s="1" t="str">
        <f>E56</f>
        <v>*0.66666667</v>
      </c>
      <c r="F58" s="24" t="s">
        <v>48</v>
      </c>
      <c r="G58" t="str">
        <f t="shared" si="4"/>
        <v>15_TECHS_HYDROGEN</v>
      </c>
      <c r="O58" s="26"/>
    </row>
    <row r="59" spans="2:15">
      <c r="B59" s="1"/>
      <c r="C59" s="18" t="s">
        <v>8</v>
      </c>
      <c r="D59" s="1">
        <v>2030</v>
      </c>
      <c r="E59" s="1" t="s">
        <v>50</v>
      </c>
      <c r="F59" s="24" t="s">
        <v>51</v>
      </c>
      <c r="G59" t="str">
        <f t="shared" si="4"/>
        <v>15_TECHS_HYDROGEN</v>
      </c>
      <c r="K59">
        <f>0.2/0.95</f>
        <v>0.210526315789474</v>
      </c>
      <c r="O59" s="27" t="s">
        <v>52</v>
      </c>
    </row>
    <row r="60" spans="2:15">
      <c r="B60" s="1"/>
      <c r="C60" s="18" t="s">
        <v>8</v>
      </c>
      <c r="D60" s="1">
        <v>2050</v>
      </c>
      <c r="E60" s="1" t="s">
        <v>53</v>
      </c>
      <c r="F60" s="24" t="s">
        <v>51</v>
      </c>
      <c r="G60" t="str">
        <f t="shared" si="4"/>
        <v>15_TECHS_HYDROGEN</v>
      </c>
      <c r="K60">
        <f>0.16/0.9</f>
        <v>0.177777777777778</v>
      </c>
      <c r="O60" s="27"/>
    </row>
    <row r="61" spans="3:5">
      <c r="C61" t="s">
        <v>13</v>
      </c>
      <c r="E61" s="1" t="str">
        <f>E60</f>
        <v>*0.17777778</v>
      </c>
    </row>
    <row r="62" spans="3:5">
      <c r="C62" t="s">
        <v>13</v>
      </c>
      <c r="E62" s="1" t="str">
        <f>E61</f>
        <v>*0.17777778</v>
      </c>
    </row>
    <row r="63" spans="3:5">
      <c r="C63" t="s">
        <v>13</v>
      </c>
      <c r="E63" s="1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8" t="s">
        <v>8</v>
      </c>
      <c r="D67" s="1">
        <v>2030</v>
      </c>
      <c r="E67" s="1" t="s">
        <v>55</v>
      </c>
      <c r="F67" s="24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8" t="s">
        <v>8</v>
      </c>
      <c r="D68" s="1">
        <v>2050</v>
      </c>
      <c r="E68" s="1" t="s">
        <v>57</v>
      </c>
      <c r="F68" s="24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1"/>
      <c r="C69" t="s">
        <v>13</v>
      </c>
      <c r="D69" s="1"/>
      <c r="E69" s="1"/>
      <c r="F69" s="28"/>
      <c r="O69" s="1"/>
    </row>
    <row r="70" spans="2:15">
      <c r="B70" s="1"/>
      <c r="C70" t="s">
        <v>13</v>
      </c>
      <c r="D70" s="1"/>
      <c r="E70" s="1"/>
      <c r="F70" s="28"/>
      <c r="O70" s="1"/>
    </row>
    <row r="71" spans="2:15">
      <c r="B71" s="1"/>
      <c r="C71" s="18" t="s">
        <v>8</v>
      </c>
      <c r="D71" s="1">
        <v>2030</v>
      </c>
      <c r="E71" s="1" t="s">
        <v>58</v>
      </c>
      <c r="F71" s="24" t="s">
        <v>59</v>
      </c>
      <c r="G71" s="17" t="s">
        <v>60</v>
      </c>
      <c r="L71">
        <f>98.054/90.56</f>
        <v>1.08275176678445</v>
      </c>
      <c r="O71" s="1"/>
    </row>
    <row r="72" spans="2:15">
      <c r="B72" s="1"/>
      <c r="C72" s="18" t="s">
        <v>8</v>
      </c>
      <c r="D72" s="1">
        <v>2030</v>
      </c>
      <c r="E72" s="1" t="str">
        <f t="shared" ref="E70:E78" si="6">E71</f>
        <v>*1.08275</v>
      </c>
      <c r="F72" s="24" t="s">
        <v>61</v>
      </c>
      <c r="G72" t="str">
        <f t="shared" si="5"/>
        <v>14_TECHS_STORAGE</v>
      </c>
      <c r="L72">
        <f>790/1400</f>
        <v>0.564285714285714</v>
      </c>
      <c r="O72" s="1"/>
    </row>
    <row r="73" spans="2:15">
      <c r="B73" s="1"/>
      <c r="C73" s="18" t="s">
        <v>8</v>
      </c>
      <c r="D73" s="1">
        <v>2030</v>
      </c>
      <c r="E73" s="1" t="str">
        <f t="shared" si="6"/>
        <v>*1.08275</v>
      </c>
      <c r="F73" s="24" t="s">
        <v>62</v>
      </c>
      <c r="G73" t="str">
        <f t="shared" si="5"/>
        <v>14_TECHS_STORAGE</v>
      </c>
      <c r="O73" s="1"/>
    </row>
    <row r="74" spans="2:15">
      <c r="B74" s="1"/>
      <c r="C74" s="18" t="s">
        <v>13</v>
      </c>
      <c r="D74" s="1"/>
      <c r="E74" s="1"/>
      <c r="F74" s="28"/>
      <c r="O74" s="1"/>
    </row>
    <row r="75" spans="2:15">
      <c r="B75" s="1"/>
      <c r="C75" s="18" t="s">
        <v>13</v>
      </c>
      <c r="D75" s="1"/>
      <c r="E75" s="1"/>
      <c r="F75" s="28"/>
      <c r="O75" s="1"/>
    </row>
    <row r="76" spans="2:15">
      <c r="B76" s="1"/>
      <c r="C76" s="18" t="s">
        <v>8</v>
      </c>
      <c r="D76" s="1">
        <v>2050</v>
      </c>
      <c r="E76" s="1" t="s">
        <v>30</v>
      </c>
      <c r="F76" s="24" t="s">
        <v>59</v>
      </c>
      <c r="G76" t="str">
        <f>G73</f>
        <v>14_TECHS_STORAGE</v>
      </c>
      <c r="O76" s="1"/>
    </row>
    <row r="77" spans="2:15">
      <c r="B77" s="1"/>
      <c r="C77" s="18" t="s">
        <v>8</v>
      </c>
      <c r="D77" s="1">
        <v>2050</v>
      </c>
      <c r="E77" s="1" t="str">
        <f t="shared" si="6"/>
        <v>*1</v>
      </c>
      <c r="F77" s="24" t="s">
        <v>61</v>
      </c>
      <c r="G77" t="str">
        <f t="shared" ref="G77:G80" si="7">G76</f>
        <v>14_TECHS_STORAGE</v>
      </c>
      <c r="O77" s="1"/>
    </row>
    <row r="78" spans="2:15">
      <c r="B78" s="1"/>
      <c r="C78" s="18" t="s">
        <v>8</v>
      </c>
      <c r="D78" s="1">
        <v>2050</v>
      </c>
      <c r="E78" s="1" t="str">
        <f t="shared" si="6"/>
        <v>*1</v>
      </c>
      <c r="F78" s="24" t="s">
        <v>62</v>
      </c>
      <c r="G78" t="str">
        <f t="shared" si="7"/>
        <v>14_TECHS_STORAGE</v>
      </c>
      <c r="O78" s="1"/>
    </row>
    <row r="79" spans="3:15">
      <c r="C79" s="29" t="s">
        <v>8</v>
      </c>
      <c r="D79" s="30">
        <v>2050</v>
      </c>
      <c r="E79" t="s">
        <v>63</v>
      </c>
      <c r="F79" t="s">
        <v>64</v>
      </c>
      <c r="G79" s="17" t="s">
        <v>11</v>
      </c>
      <c r="O79" s="35" t="s">
        <v>65</v>
      </c>
    </row>
    <row r="80" spans="3:15">
      <c r="C80" s="29" t="s">
        <v>8</v>
      </c>
      <c r="D80" s="30">
        <v>2030</v>
      </c>
      <c r="E80" t="s">
        <v>66</v>
      </c>
      <c r="F80" t="s">
        <v>64</v>
      </c>
      <c r="G80" t="str">
        <f t="shared" si="7"/>
        <v>NewTechForOtherSec</v>
      </c>
      <c r="O80" s="35"/>
    </row>
    <row r="81" spans="3:15">
      <c r="C81" s="29" t="s">
        <v>67</v>
      </c>
      <c r="D81" s="30">
        <v>2050</v>
      </c>
      <c r="E81" s="31">
        <v>1</v>
      </c>
      <c r="F81" t="s">
        <v>68</v>
      </c>
      <c r="G81" s="32" t="s">
        <v>11</v>
      </c>
      <c r="I81" s="5"/>
      <c r="J81" s="5"/>
      <c r="O81" s="35" t="s">
        <v>69</v>
      </c>
    </row>
    <row r="82" spans="3:15">
      <c r="C82" s="29" t="s">
        <v>67</v>
      </c>
      <c r="D82" s="30">
        <v>2050</v>
      </c>
      <c r="E82" s="31" t="s">
        <v>70</v>
      </c>
      <c r="F82" t="s">
        <v>71</v>
      </c>
      <c r="G82" s="33" t="str">
        <f t="shared" ref="G82:G86" si="8">G81</f>
        <v>NewTechForOtherSec</v>
      </c>
      <c r="I82" s="5"/>
      <c r="J82" s="5"/>
      <c r="O82" s="35"/>
    </row>
    <row r="83" spans="3:10">
      <c r="C83" s="18" t="s">
        <v>72</v>
      </c>
      <c r="D83" s="1">
        <v>2050</v>
      </c>
      <c r="E83" s="1" t="s">
        <v>26</v>
      </c>
      <c r="F83" s="19" t="s">
        <v>27</v>
      </c>
      <c r="G83" s="17" t="s">
        <v>28</v>
      </c>
      <c r="J83">
        <f>23/25</f>
        <v>0.92</v>
      </c>
    </row>
    <row r="84" spans="3:10">
      <c r="C84" s="18" t="s">
        <v>72</v>
      </c>
      <c r="D84" s="1">
        <v>2035</v>
      </c>
      <c r="E84" s="1" t="s">
        <v>29</v>
      </c>
      <c r="F84" s="19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8" t="s">
        <v>73</v>
      </c>
      <c r="D85" s="1">
        <v>2050</v>
      </c>
      <c r="E85" s="1" t="s">
        <v>26</v>
      </c>
      <c r="F85" s="19" t="s">
        <v>27</v>
      </c>
      <c r="G85" t="str">
        <f t="shared" si="8"/>
        <v>23_TECHS_CCUS</v>
      </c>
      <c r="J85">
        <f>23/25</f>
        <v>0.92</v>
      </c>
    </row>
    <row r="86" ht="15.25" spans="3:10">
      <c r="C86" s="18" t="s">
        <v>73</v>
      </c>
      <c r="D86" s="1">
        <v>2035</v>
      </c>
      <c r="E86" s="1" t="s">
        <v>29</v>
      </c>
      <c r="F86" s="19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8" t="s">
        <v>8</v>
      </c>
      <c r="D87" s="5">
        <v>2030</v>
      </c>
      <c r="E87" s="5" t="s">
        <v>74</v>
      </c>
      <c r="F87" s="34" t="s">
        <v>75</v>
      </c>
      <c r="G87" s="23" t="s">
        <v>34</v>
      </c>
      <c r="I87" s="5"/>
      <c r="J87" s="5">
        <f>(8348/9262)/0.95</f>
        <v>0.948754958006114</v>
      </c>
    </row>
    <row r="88" spans="3:10">
      <c r="C88" s="18" t="str">
        <f t="shared" ref="C88:G88" si="9">C87</f>
        <v>INVCOST</v>
      </c>
      <c r="D88" s="5">
        <v>2050</v>
      </c>
      <c r="E88" s="5" t="s">
        <v>76</v>
      </c>
      <c r="F88" s="5" t="str">
        <f t="shared" si="9"/>
        <v>ENCAN01</v>
      </c>
      <c r="G88" t="str">
        <f t="shared" si="9"/>
        <v>11_TECHS_Power</v>
      </c>
      <c r="I88" s="5"/>
      <c r="J88" s="5">
        <f>(6519/9262)/0.9</f>
        <v>0.782048513639963</v>
      </c>
    </row>
    <row r="89" spans="3:10">
      <c r="C89" s="18" t="s">
        <v>8</v>
      </c>
      <c r="D89" s="5">
        <v>2030</v>
      </c>
      <c r="E89" s="5" t="s">
        <v>74</v>
      </c>
      <c r="F89" s="34" t="s">
        <v>77</v>
      </c>
      <c r="G89" t="str">
        <f>G88</f>
        <v>11_TECHS_Power</v>
      </c>
      <c r="I89" s="5"/>
      <c r="J89" s="5"/>
    </row>
    <row r="90" spans="3:10">
      <c r="C90" s="18" t="str">
        <f>C89</f>
        <v>INVCOST</v>
      </c>
      <c r="D90" s="5">
        <v>2050</v>
      </c>
      <c r="E90" s="5" t="s">
        <v>76</v>
      </c>
      <c r="F90" s="34" t="s">
        <v>77</v>
      </c>
      <c r="G90" t="str">
        <f>G89</f>
        <v>11_TECHS_Power</v>
      </c>
      <c r="I90" s="5"/>
      <c r="J90" s="5"/>
    </row>
    <row r="91" spans="3:10">
      <c r="C91" s="5"/>
      <c r="D91" s="5"/>
      <c r="E91" s="5"/>
      <c r="F91" s="5"/>
      <c r="I91" s="5"/>
      <c r="J91" s="5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zoomScale="49" zoomScaleNormal="49" workbookViewId="0">
      <selection activeCell="H7" sqref="H7"/>
    </sheetView>
  </sheetViews>
  <sheetFormatPr defaultColWidth="8.72727272727273" defaultRowHeight="14.5"/>
  <cols>
    <col min="1" max="1" width="9"/>
    <col min="2" max="4" width="8.72727272727273" style="1"/>
    <col min="6" max="6" width="10.3636363636364" customWidth="1"/>
    <col min="12" max="12" width="12.8181818181818" style="1"/>
    <col min="13" max="19" width="9"/>
  </cols>
  <sheetData>
    <row r="1" spans="1:11">
      <c r="A1" t="s">
        <v>78</v>
      </c>
      <c r="E1" s="1"/>
      <c r="F1" s="1"/>
      <c r="G1" s="1"/>
      <c r="H1" s="1"/>
      <c r="I1" s="1"/>
      <c r="J1" s="1"/>
      <c r="K1" s="1"/>
    </row>
    <row r="2" spans="5:11">
      <c r="E2" s="1"/>
      <c r="F2" s="1"/>
      <c r="G2" s="1"/>
      <c r="H2" s="1"/>
      <c r="I2" s="1"/>
      <c r="J2" s="1"/>
      <c r="K2" s="1"/>
    </row>
    <row r="3" spans="5:11">
      <c r="E3" s="1"/>
      <c r="F3" s="1"/>
      <c r="G3" s="1"/>
      <c r="H3" s="1"/>
      <c r="I3" s="1"/>
      <c r="J3" s="1"/>
      <c r="K3" s="1"/>
    </row>
    <row r="4" spans="2:11">
      <c r="B4" s="2"/>
      <c r="E4" s="2" t="s">
        <v>79</v>
      </c>
      <c r="F4" s="1"/>
      <c r="G4" s="1"/>
      <c r="H4" s="1"/>
      <c r="I4" s="1"/>
      <c r="J4" s="1"/>
      <c r="K4" s="1"/>
    </row>
    <row r="5" spans="5:11">
      <c r="E5" s="1" t="s">
        <v>80</v>
      </c>
      <c r="F5" s="1"/>
      <c r="G5" s="1"/>
      <c r="H5" s="1"/>
      <c r="I5" s="1"/>
      <c r="J5" s="1"/>
      <c r="K5" s="1"/>
    </row>
    <row r="6" spans="5:11">
      <c r="E6" s="1"/>
      <c r="F6" s="1"/>
      <c r="G6" s="1"/>
      <c r="H6" s="1"/>
      <c r="I6" s="1"/>
      <c r="J6" s="1"/>
      <c r="K6" s="1"/>
    </row>
    <row r="7" spans="5:11">
      <c r="E7" s="1"/>
      <c r="F7" s="1"/>
      <c r="G7" s="1"/>
      <c r="H7" s="1"/>
      <c r="I7" s="1"/>
      <c r="J7" s="1"/>
      <c r="K7" s="1"/>
    </row>
    <row r="8" spans="5:11">
      <c r="E8" s="1"/>
      <c r="F8" s="1"/>
      <c r="G8" s="1"/>
      <c r="H8" s="1"/>
      <c r="I8" s="1"/>
      <c r="J8" s="1"/>
      <c r="K8" s="1"/>
    </row>
    <row r="9" spans="5:11">
      <c r="E9" s="1"/>
      <c r="F9" s="1"/>
      <c r="G9" s="1"/>
      <c r="H9" s="1"/>
      <c r="I9" s="1"/>
      <c r="J9" s="1" t="s">
        <v>81</v>
      </c>
      <c r="K9" s="1"/>
    </row>
    <row r="10" spans="5:18">
      <c r="E10" s="1" t="s">
        <v>82</v>
      </c>
      <c r="F10" s="1" t="s">
        <v>83</v>
      </c>
      <c r="G10" s="1" t="s">
        <v>3</v>
      </c>
      <c r="H10" s="1" t="s">
        <v>2</v>
      </c>
      <c r="I10" s="1" t="s">
        <v>84</v>
      </c>
      <c r="J10" s="7" t="s">
        <v>4</v>
      </c>
      <c r="K10" s="1" t="s">
        <v>6</v>
      </c>
      <c r="L10" s="7" t="s">
        <v>85</v>
      </c>
      <c r="M10" s="7" t="s">
        <v>86</v>
      </c>
      <c r="N10" s="7" t="s">
        <v>87</v>
      </c>
      <c r="O10" s="7" t="s">
        <v>88</v>
      </c>
      <c r="P10" s="7" t="s">
        <v>89</v>
      </c>
      <c r="Q10" s="7" t="s">
        <v>90</v>
      </c>
      <c r="R10" s="7" t="s">
        <v>91</v>
      </c>
    </row>
    <row r="11" ht="16" spans="4:18">
      <c r="D11" s="3"/>
      <c r="E11" s="1" t="s">
        <v>92</v>
      </c>
      <c r="F11" s="1" t="s">
        <v>93</v>
      </c>
      <c r="G11" s="3" t="s">
        <v>94</v>
      </c>
      <c r="H11" s="1" t="s">
        <v>95</v>
      </c>
      <c r="I11" s="1">
        <v>1</v>
      </c>
      <c r="J11" s="7">
        <v>2005</v>
      </c>
      <c r="K11" s="8" t="s">
        <v>96</v>
      </c>
      <c r="L11" s="36" t="s">
        <v>97</v>
      </c>
      <c r="M11" s="7">
        <v>0</v>
      </c>
      <c r="N11" s="36" t="s">
        <v>98</v>
      </c>
      <c r="O11" s="36" t="s">
        <v>99</v>
      </c>
      <c r="P11" s="36" t="s">
        <v>100</v>
      </c>
      <c r="Q11" s="7">
        <v>0</v>
      </c>
      <c r="R11" s="36" t="s">
        <v>101</v>
      </c>
    </row>
    <row r="12" ht="16" spans="4:18">
      <c r="D12" s="3"/>
      <c r="F12" s="1" t="s">
        <v>93</v>
      </c>
      <c r="G12" t="str">
        <f t="shared" ref="G12:I12" si="0">G11</f>
        <v>ACT_BND</v>
      </c>
      <c r="H12" t="str">
        <f t="shared" si="0"/>
        <v>UP</v>
      </c>
      <c r="I12">
        <f t="shared" si="0"/>
        <v>1</v>
      </c>
      <c r="J12" s="7">
        <v>2005</v>
      </c>
      <c r="K12" s="7" t="s">
        <v>102</v>
      </c>
      <c r="L12" s="36" t="s">
        <v>103</v>
      </c>
      <c r="M12" s="36" t="s">
        <v>104</v>
      </c>
      <c r="N12" s="36" t="s">
        <v>105</v>
      </c>
      <c r="O12" s="36" t="s">
        <v>106</v>
      </c>
      <c r="P12" s="36" t="s">
        <v>107</v>
      </c>
      <c r="Q12" s="36" t="s">
        <v>108</v>
      </c>
      <c r="R12" s="36" t="s">
        <v>109</v>
      </c>
    </row>
    <row r="13" ht="16" spans="4:18">
      <c r="D13" s="3"/>
      <c r="F13" s="1" t="s">
        <v>93</v>
      </c>
      <c r="G13" t="str">
        <f t="shared" ref="G13:I13" si="1">G12</f>
        <v>ACT_BND</v>
      </c>
      <c r="H13" t="str">
        <f t="shared" si="1"/>
        <v>UP</v>
      </c>
      <c r="I13">
        <f t="shared" si="1"/>
        <v>1</v>
      </c>
      <c r="J13" s="7">
        <v>2005</v>
      </c>
      <c r="K13" s="7" t="s">
        <v>110</v>
      </c>
      <c r="L13" s="36" t="s">
        <v>111</v>
      </c>
      <c r="M13" s="36" t="s">
        <v>112</v>
      </c>
      <c r="N13" s="36" t="s">
        <v>113</v>
      </c>
      <c r="O13" s="36" t="s">
        <v>114</v>
      </c>
      <c r="P13" s="36" t="s">
        <v>115</v>
      </c>
      <c r="Q13" s="36" t="s">
        <v>116</v>
      </c>
      <c r="R13" s="36" t="s">
        <v>117</v>
      </c>
    </row>
    <row r="14" ht="16" spans="4:18">
      <c r="D14" s="3"/>
      <c r="F14" s="1" t="s">
        <v>93</v>
      </c>
      <c r="G14" t="str">
        <f t="shared" ref="G14:I14" si="2">G13</f>
        <v>ACT_BND</v>
      </c>
      <c r="H14" t="str">
        <f t="shared" si="2"/>
        <v>UP</v>
      </c>
      <c r="I14">
        <f t="shared" si="2"/>
        <v>1</v>
      </c>
      <c r="J14" s="7">
        <v>2005</v>
      </c>
      <c r="K14" s="7" t="s">
        <v>118</v>
      </c>
      <c r="L14" s="36" t="s">
        <v>119</v>
      </c>
      <c r="M14" s="36" t="s">
        <v>120</v>
      </c>
      <c r="N14" s="36" t="s">
        <v>121</v>
      </c>
      <c r="O14" s="36" t="s">
        <v>122</v>
      </c>
      <c r="P14" s="36" t="s">
        <v>123</v>
      </c>
      <c r="Q14" s="36" t="s">
        <v>124</v>
      </c>
      <c r="R14" s="36" t="s">
        <v>125</v>
      </c>
    </row>
    <row r="15" ht="16" spans="4:18">
      <c r="D15" s="3"/>
      <c r="F15" s="1" t="s">
        <v>93</v>
      </c>
      <c r="G15" t="str">
        <f t="shared" ref="G15:I15" si="3">G14</f>
        <v>ACT_BND</v>
      </c>
      <c r="H15" t="str">
        <f t="shared" si="3"/>
        <v>UP</v>
      </c>
      <c r="I15">
        <f t="shared" si="3"/>
        <v>1</v>
      </c>
      <c r="J15" s="7">
        <v>2005</v>
      </c>
      <c r="K15" s="7" t="s">
        <v>126</v>
      </c>
      <c r="L15" s="7">
        <v>0</v>
      </c>
      <c r="M15" s="7">
        <v>0</v>
      </c>
      <c r="N15" s="7">
        <v>0</v>
      </c>
      <c r="O15" s="7">
        <v>0</v>
      </c>
      <c r="P15" s="36" t="s">
        <v>127</v>
      </c>
      <c r="Q15" s="36" t="s">
        <v>128</v>
      </c>
      <c r="R15" s="36" t="s">
        <v>129</v>
      </c>
    </row>
    <row r="16" ht="16" spans="4:18">
      <c r="D16" s="3"/>
      <c r="F16" s="1" t="s">
        <v>93</v>
      </c>
      <c r="G16" t="str">
        <f t="shared" ref="G16:I16" si="4">G15</f>
        <v>ACT_BND</v>
      </c>
      <c r="H16" t="str">
        <f t="shared" si="4"/>
        <v>UP</v>
      </c>
      <c r="I16">
        <f t="shared" si="4"/>
        <v>1</v>
      </c>
      <c r="J16" s="7">
        <v>2005</v>
      </c>
      <c r="K16" s="7" t="s">
        <v>130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ht="16" spans="4:18">
      <c r="D17" s="3"/>
      <c r="F17" s="1" t="s">
        <v>93</v>
      </c>
      <c r="G17" t="str">
        <f t="shared" ref="G17:I17" si="5">G16</f>
        <v>ACT_BND</v>
      </c>
      <c r="H17" t="str">
        <f t="shared" si="5"/>
        <v>UP</v>
      </c>
      <c r="I17">
        <f t="shared" si="5"/>
        <v>1</v>
      </c>
      <c r="J17" s="7">
        <v>2005</v>
      </c>
      <c r="K17" s="7" t="s">
        <v>131</v>
      </c>
      <c r="L17" s="36" t="s">
        <v>132</v>
      </c>
      <c r="M17" s="36" t="s">
        <v>133</v>
      </c>
      <c r="N17" s="36" t="s">
        <v>134</v>
      </c>
      <c r="O17" s="36" t="s">
        <v>135</v>
      </c>
      <c r="P17" s="36" t="s">
        <v>136</v>
      </c>
      <c r="Q17" s="36" t="s">
        <v>137</v>
      </c>
      <c r="R17" s="36" t="s">
        <v>138</v>
      </c>
    </row>
    <row r="18" ht="16" spans="4:18">
      <c r="D18" s="3"/>
      <c r="F18" s="1" t="s">
        <v>93</v>
      </c>
      <c r="G18" t="str">
        <f t="shared" ref="G18:I18" si="6">G17</f>
        <v>ACT_BND</v>
      </c>
      <c r="H18" t="str">
        <f t="shared" si="6"/>
        <v>UP</v>
      </c>
      <c r="I18">
        <f t="shared" si="6"/>
        <v>1</v>
      </c>
      <c r="J18" s="7">
        <v>2005</v>
      </c>
      <c r="K18" s="7" t="s">
        <v>139</v>
      </c>
      <c r="L18" s="36" t="s">
        <v>140</v>
      </c>
      <c r="M18" s="36" t="s">
        <v>141</v>
      </c>
      <c r="N18" s="7">
        <v>0</v>
      </c>
      <c r="O18" s="36" t="s">
        <v>142</v>
      </c>
      <c r="P18" s="36" t="s">
        <v>143</v>
      </c>
      <c r="Q18" s="36" t="s">
        <v>144</v>
      </c>
      <c r="R18" s="36" t="s">
        <v>145</v>
      </c>
    </row>
    <row r="19" ht="16" spans="1:19">
      <c r="A19" s="4"/>
      <c r="D19" s="3"/>
      <c r="F19" s="1" t="s">
        <v>93</v>
      </c>
      <c r="G19" t="str">
        <f t="shared" ref="G19:I19" si="7">G18</f>
        <v>ACT_BND</v>
      </c>
      <c r="H19" t="str">
        <f t="shared" si="7"/>
        <v>UP</v>
      </c>
      <c r="I19">
        <f t="shared" si="7"/>
        <v>1</v>
      </c>
      <c r="J19" s="7">
        <v>2006</v>
      </c>
      <c r="K19" s="7" t="str">
        <f t="shared" ref="K19:K82" si="8">K11</f>
        <v>ELCCOH00</v>
      </c>
      <c r="L19" s="36" t="s">
        <v>146</v>
      </c>
      <c r="M19" s="7">
        <v>0</v>
      </c>
      <c r="N19" s="36" t="s">
        <v>147</v>
      </c>
      <c r="O19" s="36" t="s">
        <v>148</v>
      </c>
      <c r="P19" s="36" t="s">
        <v>149</v>
      </c>
      <c r="Q19" s="7">
        <v>0</v>
      </c>
      <c r="R19" s="36" t="s">
        <v>150</v>
      </c>
      <c r="S19" s="4"/>
    </row>
    <row r="20" ht="16" spans="1:19">
      <c r="A20" s="4"/>
      <c r="D20" s="3"/>
      <c r="F20" s="1" t="s">
        <v>93</v>
      </c>
      <c r="G20" t="str">
        <f t="shared" ref="G20:I20" si="9">G19</f>
        <v>ACT_BND</v>
      </c>
      <c r="H20" t="str">
        <f t="shared" si="9"/>
        <v>UP</v>
      </c>
      <c r="I20">
        <f t="shared" si="9"/>
        <v>1</v>
      </c>
      <c r="J20" s="7">
        <v>2006</v>
      </c>
      <c r="K20" s="7" t="str">
        <f t="shared" si="8"/>
        <v>ELCGAS00</v>
      </c>
      <c r="L20" s="36" t="s">
        <v>151</v>
      </c>
      <c r="M20" s="36" t="s">
        <v>152</v>
      </c>
      <c r="N20" s="36" t="s">
        <v>153</v>
      </c>
      <c r="O20" s="36" t="s">
        <v>154</v>
      </c>
      <c r="P20" s="36" t="s">
        <v>155</v>
      </c>
      <c r="Q20" s="36" t="s">
        <v>156</v>
      </c>
      <c r="R20" s="36" t="s">
        <v>157</v>
      </c>
      <c r="S20" s="4"/>
    </row>
    <row r="21" ht="16" spans="1:19">
      <c r="A21" s="4"/>
      <c r="D21" s="3"/>
      <c r="F21" s="1" t="s">
        <v>93</v>
      </c>
      <c r="G21" t="str">
        <f t="shared" ref="G21:I21" si="10">G20</f>
        <v>ACT_BND</v>
      </c>
      <c r="H21" t="str">
        <f t="shared" si="10"/>
        <v>UP</v>
      </c>
      <c r="I21">
        <f t="shared" si="10"/>
        <v>1</v>
      </c>
      <c r="J21" s="7">
        <v>2006</v>
      </c>
      <c r="K21" s="7" t="str">
        <f t="shared" si="8"/>
        <v>ELCHFO00</v>
      </c>
      <c r="L21" s="36" t="s">
        <v>158</v>
      </c>
      <c r="M21" s="36" t="s">
        <v>159</v>
      </c>
      <c r="N21" s="36" t="s">
        <v>160</v>
      </c>
      <c r="O21" s="36" t="s">
        <v>161</v>
      </c>
      <c r="P21" s="36" t="s">
        <v>115</v>
      </c>
      <c r="Q21" s="36" t="s">
        <v>162</v>
      </c>
      <c r="R21" s="36" t="s">
        <v>163</v>
      </c>
      <c r="S21" s="4"/>
    </row>
    <row r="22" ht="16" spans="1:19">
      <c r="A22" s="4"/>
      <c r="D22" s="3"/>
      <c r="F22" s="1" t="s">
        <v>93</v>
      </c>
      <c r="G22" t="str">
        <f t="shared" ref="G22:I22" si="11">G21</f>
        <v>ACT_BND</v>
      </c>
      <c r="H22" t="str">
        <f t="shared" si="11"/>
        <v>UP</v>
      </c>
      <c r="I22">
        <f t="shared" si="11"/>
        <v>1</v>
      </c>
      <c r="J22" s="7">
        <v>2006</v>
      </c>
      <c r="K22" s="7" t="str">
        <f t="shared" si="8"/>
        <v>ELCHYD00</v>
      </c>
      <c r="L22" s="36" t="s">
        <v>164</v>
      </c>
      <c r="M22" s="36" t="s">
        <v>165</v>
      </c>
      <c r="N22" s="36" t="s">
        <v>166</v>
      </c>
      <c r="O22" s="36" t="s">
        <v>167</v>
      </c>
      <c r="P22" s="36" t="s">
        <v>168</v>
      </c>
      <c r="Q22" s="36" t="s">
        <v>169</v>
      </c>
      <c r="R22" s="36" t="s">
        <v>170</v>
      </c>
      <c r="S22" s="4"/>
    </row>
    <row r="23" ht="16" spans="1:19">
      <c r="A23" s="5"/>
      <c r="B23" s="6"/>
      <c r="C23" s="6"/>
      <c r="D23" s="3"/>
      <c r="F23" s="1" t="s">
        <v>93</v>
      </c>
      <c r="G23" t="str">
        <f t="shared" ref="G23:I23" si="12">G22</f>
        <v>ACT_BND</v>
      </c>
      <c r="H23" t="str">
        <f t="shared" si="12"/>
        <v>UP</v>
      </c>
      <c r="I23">
        <f t="shared" si="12"/>
        <v>1</v>
      </c>
      <c r="J23" s="7">
        <v>2006</v>
      </c>
      <c r="K23" s="7" t="str">
        <f t="shared" si="8"/>
        <v>ELCNUC100</v>
      </c>
      <c r="L23" s="7">
        <v>0</v>
      </c>
      <c r="M23" s="7">
        <v>0</v>
      </c>
      <c r="N23" s="7">
        <v>0</v>
      </c>
      <c r="O23" s="7">
        <v>0</v>
      </c>
      <c r="P23" s="36" t="s">
        <v>171</v>
      </c>
      <c r="Q23" s="36" t="s">
        <v>128</v>
      </c>
      <c r="R23" s="36" t="s">
        <v>172</v>
      </c>
      <c r="S23" s="5"/>
    </row>
    <row r="24" ht="16" spans="1:19">
      <c r="A24" s="5"/>
      <c r="B24" s="6"/>
      <c r="C24" s="6"/>
      <c r="D24" s="3"/>
      <c r="F24" s="1" t="s">
        <v>93</v>
      </c>
      <c r="G24" t="str">
        <f t="shared" ref="G24:I24" si="13">G23</f>
        <v>ACT_BND</v>
      </c>
      <c r="H24" t="str">
        <f t="shared" si="13"/>
        <v>UP</v>
      </c>
      <c r="I24">
        <f t="shared" si="13"/>
        <v>1</v>
      </c>
      <c r="J24" s="7">
        <v>2006</v>
      </c>
      <c r="K24" s="7" t="str">
        <f t="shared" si="8"/>
        <v>ELCSOL00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5"/>
    </row>
    <row r="25" ht="16" spans="1:19">
      <c r="A25" s="5"/>
      <c r="B25" s="6"/>
      <c r="C25" s="6"/>
      <c r="D25" s="3"/>
      <c r="F25" s="1" t="s">
        <v>93</v>
      </c>
      <c r="G25" t="str">
        <f t="shared" ref="G25:I25" si="14">G24</f>
        <v>ACT_BND</v>
      </c>
      <c r="H25" t="str">
        <f t="shared" si="14"/>
        <v>UP</v>
      </c>
      <c r="I25">
        <f t="shared" si="14"/>
        <v>1</v>
      </c>
      <c r="J25" s="7">
        <v>2006</v>
      </c>
      <c r="K25" s="7" t="str">
        <f t="shared" si="8"/>
        <v>ELCWIN00</v>
      </c>
      <c r="L25" s="36" t="s">
        <v>173</v>
      </c>
      <c r="M25" s="36" t="s">
        <v>133</v>
      </c>
      <c r="N25" s="36" t="s">
        <v>174</v>
      </c>
      <c r="O25" s="36" t="s">
        <v>175</v>
      </c>
      <c r="P25" s="36" t="s">
        <v>176</v>
      </c>
      <c r="Q25" s="36" t="s">
        <v>177</v>
      </c>
      <c r="R25" s="36" t="s">
        <v>178</v>
      </c>
      <c r="S25" s="5"/>
    </row>
    <row r="26" ht="16" spans="1:19">
      <c r="A26" s="5"/>
      <c r="B26" s="6"/>
      <c r="C26" s="6"/>
      <c r="D26" s="3"/>
      <c r="F26" s="1" t="s">
        <v>93</v>
      </c>
      <c r="G26" t="str">
        <f t="shared" ref="G26:I26" si="15">G25</f>
        <v>ACT_BND</v>
      </c>
      <c r="H26" t="str">
        <f t="shared" si="15"/>
        <v>UP</v>
      </c>
      <c r="I26">
        <f t="shared" si="15"/>
        <v>1</v>
      </c>
      <c r="J26" s="7">
        <v>2006</v>
      </c>
      <c r="K26" s="7" t="str">
        <f t="shared" si="8"/>
        <v>ELCWOO00</v>
      </c>
      <c r="L26" s="36" t="s">
        <v>179</v>
      </c>
      <c r="M26" s="36" t="s">
        <v>180</v>
      </c>
      <c r="N26" s="7">
        <v>0</v>
      </c>
      <c r="O26" s="36" t="s">
        <v>181</v>
      </c>
      <c r="P26" s="36" t="s">
        <v>182</v>
      </c>
      <c r="Q26" s="36" t="s">
        <v>144</v>
      </c>
      <c r="R26" s="36" t="s">
        <v>145</v>
      </c>
      <c r="S26" s="5"/>
    </row>
    <row r="27" ht="16" spans="1:19">
      <c r="A27" s="5"/>
      <c r="B27" s="6"/>
      <c r="C27" s="6"/>
      <c r="D27" s="3"/>
      <c r="F27" s="1" t="s">
        <v>93</v>
      </c>
      <c r="G27" t="str">
        <f t="shared" ref="G27:I27" si="16">G26</f>
        <v>ACT_BND</v>
      </c>
      <c r="H27" t="str">
        <f t="shared" si="16"/>
        <v>UP</v>
      </c>
      <c r="I27">
        <f t="shared" si="16"/>
        <v>1</v>
      </c>
      <c r="J27" s="7">
        <v>2007</v>
      </c>
      <c r="K27" s="7" t="str">
        <f t="shared" si="8"/>
        <v>ELCCOH00</v>
      </c>
      <c r="L27" s="36" t="s">
        <v>183</v>
      </c>
      <c r="M27" s="7">
        <v>0</v>
      </c>
      <c r="N27" s="36" t="s">
        <v>184</v>
      </c>
      <c r="O27" s="36" t="s">
        <v>185</v>
      </c>
      <c r="P27" s="36" t="s">
        <v>186</v>
      </c>
      <c r="Q27" s="7">
        <v>0</v>
      </c>
      <c r="R27" s="36" t="s">
        <v>187</v>
      </c>
      <c r="S27" s="5"/>
    </row>
    <row r="28" ht="16" spans="1:19">
      <c r="A28" s="5"/>
      <c r="B28" s="6"/>
      <c r="C28" s="6"/>
      <c r="D28" s="3"/>
      <c r="F28" s="1" t="s">
        <v>93</v>
      </c>
      <c r="G28" t="str">
        <f t="shared" ref="G28:I28" si="17">G27</f>
        <v>ACT_BND</v>
      </c>
      <c r="H28" t="str">
        <f t="shared" si="17"/>
        <v>UP</v>
      </c>
      <c r="I28">
        <f t="shared" si="17"/>
        <v>1</v>
      </c>
      <c r="J28" s="7">
        <v>2007</v>
      </c>
      <c r="K28" s="7" t="str">
        <f t="shared" si="8"/>
        <v>ELCGAS00</v>
      </c>
      <c r="L28" s="36" t="s">
        <v>188</v>
      </c>
      <c r="M28" s="36" t="s">
        <v>189</v>
      </c>
      <c r="N28" s="36" t="s">
        <v>190</v>
      </c>
      <c r="O28" s="36" t="s">
        <v>191</v>
      </c>
      <c r="P28" s="36" t="s">
        <v>192</v>
      </c>
      <c r="Q28" s="36" t="s">
        <v>193</v>
      </c>
      <c r="R28" s="36" t="s">
        <v>194</v>
      </c>
      <c r="S28" s="5"/>
    </row>
    <row r="29" ht="16" spans="1:19">
      <c r="A29" s="4"/>
      <c r="D29" s="3"/>
      <c r="F29" s="1" t="s">
        <v>93</v>
      </c>
      <c r="G29" t="str">
        <f t="shared" ref="G29:I29" si="18">G28</f>
        <v>ACT_BND</v>
      </c>
      <c r="H29" t="str">
        <f t="shared" si="18"/>
        <v>UP</v>
      </c>
      <c r="I29">
        <f t="shared" si="18"/>
        <v>1</v>
      </c>
      <c r="J29" s="7">
        <v>2007</v>
      </c>
      <c r="K29" s="7" t="str">
        <f t="shared" si="8"/>
        <v>ELCHFO00</v>
      </c>
      <c r="L29" s="36" t="s">
        <v>195</v>
      </c>
      <c r="M29" s="36" t="s">
        <v>196</v>
      </c>
      <c r="N29" s="36" t="s">
        <v>197</v>
      </c>
      <c r="O29" s="36" t="s">
        <v>198</v>
      </c>
      <c r="P29" s="36" t="s">
        <v>115</v>
      </c>
      <c r="Q29" s="36" t="s">
        <v>199</v>
      </c>
      <c r="R29" s="36" t="s">
        <v>200</v>
      </c>
      <c r="S29" s="4"/>
    </row>
    <row r="30" ht="16" spans="1:19">
      <c r="A30" s="4"/>
      <c r="D30" s="3"/>
      <c r="F30" s="1" t="s">
        <v>93</v>
      </c>
      <c r="G30" t="str">
        <f t="shared" ref="G30:I30" si="19">G29</f>
        <v>ACT_BND</v>
      </c>
      <c r="H30" t="str">
        <f t="shared" si="19"/>
        <v>UP</v>
      </c>
      <c r="I30">
        <f t="shared" si="19"/>
        <v>1</v>
      </c>
      <c r="J30" s="7">
        <v>2007</v>
      </c>
      <c r="K30" s="7" t="str">
        <f t="shared" si="8"/>
        <v>ELCHYD00</v>
      </c>
      <c r="L30" s="36" t="s">
        <v>201</v>
      </c>
      <c r="M30" s="36" t="s">
        <v>202</v>
      </c>
      <c r="N30" s="36" t="s">
        <v>203</v>
      </c>
      <c r="O30" s="36" t="s">
        <v>204</v>
      </c>
      <c r="P30" s="36" t="s">
        <v>205</v>
      </c>
      <c r="Q30" s="36" t="s">
        <v>206</v>
      </c>
      <c r="R30" s="36" t="s">
        <v>207</v>
      </c>
      <c r="S30" s="4"/>
    </row>
    <row r="31" ht="16" spans="1:19">
      <c r="A31" s="4"/>
      <c r="D31" s="3"/>
      <c r="F31" s="1" t="s">
        <v>93</v>
      </c>
      <c r="G31" t="str">
        <f t="shared" ref="G31:I31" si="20">G30</f>
        <v>ACT_BND</v>
      </c>
      <c r="H31" t="str">
        <f t="shared" si="20"/>
        <v>UP</v>
      </c>
      <c r="I31">
        <f t="shared" si="20"/>
        <v>1</v>
      </c>
      <c r="J31" s="7">
        <v>2007</v>
      </c>
      <c r="K31" s="7" t="str">
        <f t="shared" si="8"/>
        <v>ELCNUC100</v>
      </c>
      <c r="L31" s="7">
        <v>0</v>
      </c>
      <c r="M31" s="7">
        <v>0</v>
      </c>
      <c r="N31" s="7">
        <v>0</v>
      </c>
      <c r="O31" s="7">
        <v>0</v>
      </c>
      <c r="P31" s="36" t="s">
        <v>208</v>
      </c>
      <c r="Q31" s="36" t="s">
        <v>128</v>
      </c>
      <c r="R31" s="36" t="s">
        <v>209</v>
      </c>
      <c r="S31" s="4"/>
    </row>
    <row r="32" ht="16" spans="1:19">
      <c r="A32" s="4"/>
      <c r="D32" s="3"/>
      <c r="F32" s="1" t="s">
        <v>93</v>
      </c>
      <c r="G32" t="str">
        <f t="shared" ref="G32:I32" si="21">G31</f>
        <v>ACT_BND</v>
      </c>
      <c r="H32" t="str">
        <f t="shared" si="21"/>
        <v>UP</v>
      </c>
      <c r="I32">
        <f t="shared" si="21"/>
        <v>1</v>
      </c>
      <c r="J32" s="7">
        <v>2007</v>
      </c>
      <c r="K32" s="7" t="str">
        <f t="shared" si="8"/>
        <v>ELCSOL00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4"/>
    </row>
    <row r="33" ht="16" spans="4:18">
      <c r="D33" s="3"/>
      <c r="F33" s="1" t="s">
        <v>93</v>
      </c>
      <c r="G33" t="str">
        <f t="shared" ref="G33:I33" si="22">G32</f>
        <v>ACT_BND</v>
      </c>
      <c r="H33" t="str">
        <f t="shared" si="22"/>
        <v>UP</v>
      </c>
      <c r="I33">
        <f t="shared" si="22"/>
        <v>1</v>
      </c>
      <c r="J33" s="7">
        <v>2007</v>
      </c>
      <c r="K33" s="7" t="str">
        <f t="shared" si="8"/>
        <v>ELCWIN00</v>
      </c>
      <c r="L33" s="36" t="s">
        <v>210</v>
      </c>
      <c r="M33" s="36" t="s">
        <v>133</v>
      </c>
      <c r="N33" s="36" t="s">
        <v>211</v>
      </c>
      <c r="O33" s="36" t="s">
        <v>175</v>
      </c>
      <c r="P33" s="36" t="s">
        <v>212</v>
      </c>
      <c r="Q33" s="36" t="s">
        <v>213</v>
      </c>
      <c r="R33" s="36" t="s">
        <v>214</v>
      </c>
    </row>
    <row r="34" ht="16" spans="4:18">
      <c r="D34" s="3"/>
      <c r="F34" s="1" t="s">
        <v>93</v>
      </c>
      <c r="G34" t="str">
        <f t="shared" ref="G34:I34" si="23">G33</f>
        <v>ACT_BND</v>
      </c>
      <c r="H34" t="str">
        <f t="shared" si="23"/>
        <v>UP</v>
      </c>
      <c r="I34">
        <f t="shared" si="23"/>
        <v>1</v>
      </c>
      <c r="J34" s="7">
        <v>2007</v>
      </c>
      <c r="K34" s="7" t="str">
        <f t="shared" si="8"/>
        <v>ELCWOO00</v>
      </c>
      <c r="L34" s="36" t="s">
        <v>215</v>
      </c>
      <c r="M34" s="36" t="s">
        <v>180</v>
      </c>
      <c r="N34" s="7">
        <v>0</v>
      </c>
      <c r="O34" s="36" t="s">
        <v>216</v>
      </c>
      <c r="P34" s="36" t="s">
        <v>217</v>
      </c>
      <c r="Q34" s="36" t="s">
        <v>144</v>
      </c>
      <c r="R34" s="36" t="s">
        <v>218</v>
      </c>
    </row>
    <row r="35" ht="16" spans="4:18">
      <c r="D35" s="3"/>
      <c r="F35" s="1" t="s">
        <v>93</v>
      </c>
      <c r="G35" t="str">
        <f t="shared" ref="G35:I35" si="24">G34</f>
        <v>ACT_BND</v>
      </c>
      <c r="H35" t="str">
        <f t="shared" si="24"/>
        <v>UP</v>
      </c>
      <c r="I35">
        <f t="shared" si="24"/>
        <v>1</v>
      </c>
      <c r="J35" s="7">
        <v>2008</v>
      </c>
      <c r="K35" s="7" t="str">
        <f t="shared" si="8"/>
        <v>ELCCOH00</v>
      </c>
      <c r="L35" s="36" t="s">
        <v>219</v>
      </c>
      <c r="M35" s="7">
        <v>0</v>
      </c>
      <c r="N35" s="36" t="s">
        <v>220</v>
      </c>
      <c r="O35" s="36" t="s">
        <v>221</v>
      </c>
      <c r="P35" s="36" t="s">
        <v>222</v>
      </c>
      <c r="Q35" s="7">
        <v>0</v>
      </c>
      <c r="R35" s="36" t="s">
        <v>223</v>
      </c>
    </row>
    <row r="36" ht="16" spans="4:18">
      <c r="D36" s="3"/>
      <c r="F36" s="1" t="s">
        <v>93</v>
      </c>
      <c r="G36" t="str">
        <f t="shared" ref="G36:I36" si="25">G35</f>
        <v>ACT_BND</v>
      </c>
      <c r="H36" t="str">
        <f t="shared" si="25"/>
        <v>UP</v>
      </c>
      <c r="I36">
        <f t="shared" si="25"/>
        <v>1</v>
      </c>
      <c r="J36" s="7">
        <v>2008</v>
      </c>
      <c r="K36" s="7" t="str">
        <f t="shared" si="8"/>
        <v>ELCGAS00</v>
      </c>
      <c r="L36" s="36" t="s">
        <v>224</v>
      </c>
      <c r="M36" s="36" t="s">
        <v>225</v>
      </c>
      <c r="N36" s="36" t="s">
        <v>226</v>
      </c>
      <c r="O36" s="36" t="s">
        <v>227</v>
      </c>
      <c r="P36" s="36" t="s">
        <v>228</v>
      </c>
      <c r="Q36" s="36" t="s">
        <v>229</v>
      </c>
      <c r="R36" s="36" t="s">
        <v>230</v>
      </c>
    </row>
    <row r="37" ht="16" spans="4:18">
      <c r="D37" s="3"/>
      <c r="F37" s="1" t="s">
        <v>93</v>
      </c>
      <c r="G37" t="str">
        <f t="shared" ref="G37:I37" si="26">G36</f>
        <v>ACT_BND</v>
      </c>
      <c r="H37" t="str">
        <f t="shared" si="26"/>
        <v>UP</v>
      </c>
      <c r="I37">
        <f t="shared" si="26"/>
        <v>1</v>
      </c>
      <c r="J37" s="7">
        <v>2008</v>
      </c>
      <c r="K37" s="7" t="str">
        <f t="shared" si="8"/>
        <v>ELCHFO00</v>
      </c>
      <c r="L37" s="36" t="s">
        <v>231</v>
      </c>
      <c r="M37" s="36" t="s">
        <v>232</v>
      </c>
      <c r="N37" s="36" t="s">
        <v>233</v>
      </c>
      <c r="O37" s="36" t="s">
        <v>234</v>
      </c>
      <c r="P37" s="36" t="s">
        <v>235</v>
      </c>
      <c r="Q37" s="36" t="s">
        <v>236</v>
      </c>
      <c r="R37" s="36" t="s">
        <v>237</v>
      </c>
    </row>
    <row r="38" ht="16" spans="4:18">
      <c r="D38" s="3"/>
      <c r="F38" s="1" t="s">
        <v>93</v>
      </c>
      <c r="G38" t="str">
        <f t="shared" ref="G38:I38" si="27">G37</f>
        <v>ACT_BND</v>
      </c>
      <c r="H38" t="str">
        <f t="shared" si="27"/>
        <v>UP</v>
      </c>
      <c r="I38">
        <f t="shared" si="27"/>
        <v>1</v>
      </c>
      <c r="J38" s="7">
        <v>2008</v>
      </c>
      <c r="K38" s="7" t="str">
        <f t="shared" si="8"/>
        <v>ELCHYD00</v>
      </c>
      <c r="L38" s="36" t="s">
        <v>238</v>
      </c>
      <c r="M38" s="36" t="s">
        <v>239</v>
      </c>
      <c r="N38" s="36" t="s">
        <v>240</v>
      </c>
      <c r="O38" s="36" t="s">
        <v>241</v>
      </c>
      <c r="P38" s="36" t="s">
        <v>242</v>
      </c>
      <c r="Q38" s="36" t="s">
        <v>243</v>
      </c>
      <c r="R38" s="36" t="s">
        <v>244</v>
      </c>
    </row>
    <row r="39" ht="16" spans="4:18">
      <c r="D39" s="3"/>
      <c r="F39" s="1" t="s">
        <v>93</v>
      </c>
      <c r="G39" t="str">
        <f t="shared" ref="G39:I39" si="28">G38</f>
        <v>ACT_BND</v>
      </c>
      <c r="H39" t="str">
        <f t="shared" si="28"/>
        <v>UP</v>
      </c>
      <c r="I39">
        <f t="shared" si="28"/>
        <v>1</v>
      </c>
      <c r="J39" s="7">
        <v>2008</v>
      </c>
      <c r="K39" s="7" t="str">
        <f t="shared" si="8"/>
        <v>ELCNUC100</v>
      </c>
      <c r="L39" s="7">
        <v>0</v>
      </c>
      <c r="M39" s="7">
        <v>0</v>
      </c>
      <c r="N39" s="7">
        <v>0</v>
      </c>
      <c r="O39" s="7">
        <v>0</v>
      </c>
      <c r="P39" s="36" t="s">
        <v>245</v>
      </c>
      <c r="Q39" s="36" t="s">
        <v>246</v>
      </c>
      <c r="R39" s="36" t="s">
        <v>247</v>
      </c>
    </row>
    <row r="40" ht="16" spans="4:18">
      <c r="D40" s="3"/>
      <c r="F40" s="1" t="s">
        <v>93</v>
      </c>
      <c r="G40" t="str">
        <f t="shared" ref="G40:I40" si="29">G39</f>
        <v>ACT_BND</v>
      </c>
      <c r="H40" t="str">
        <f t="shared" si="29"/>
        <v>UP</v>
      </c>
      <c r="I40">
        <f t="shared" si="29"/>
        <v>1</v>
      </c>
      <c r="J40" s="7">
        <v>2008</v>
      </c>
      <c r="K40" s="7" t="str">
        <f t="shared" si="8"/>
        <v>ELCSOL00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ht="16" spans="4:18">
      <c r="D41" s="3"/>
      <c r="F41" s="1" t="s">
        <v>93</v>
      </c>
      <c r="G41" t="str">
        <f t="shared" ref="G41:I41" si="30">G40</f>
        <v>ACT_BND</v>
      </c>
      <c r="H41" t="str">
        <f t="shared" si="30"/>
        <v>UP</v>
      </c>
      <c r="I41">
        <f t="shared" si="30"/>
        <v>1</v>
      </c>
      <c r="J41" s="7">
        <v>2008</v>
      </c>
      <c r="K41" s="7" t="str">
        <f t="shared" si="8"/>
        <v>ELCWIN00</v>
      </c>
      <c r="L41" s="36" t="s">
        <v>248</v>
      </c>
      <c r="M41" s="36" t="s">
        <v>249</v>
      </c>
      <c r="N41" s="36" t="s">
        <v>250</v>
      </c>
      <c r="O41" s="36" t="s">
        <v>251</v>
      </c>
      <c r="P41" s="36" t="s">
        <v>252</v>
      </c>
      <c r="Q41" s="36" t="s">
        <v>253</v>
      </c>
      <c r="R41" s="36" t="s">
        <v>254</v>
      </c>
    </row>
    <row r="42" ht="16" spans="4:18">
      <c r="D42" s="3"/>
      <c r="F42" s="1" t="s">
        <v>93</v>
      </c>
      <c r="G42" t="str">
        <f t="shared" ref="G42:I42" si="31">G41</f>
        <v>ACT_BND</v>
      </c>
      <c r="H42" t="str">
        <f t="shared" si="31"/>
        <v>UP</v>
      </c>
      <c r="I42">
        <f t="shared" si="31"/>
        <v>1</v>
      </c>
      <c r="J42" s="7">
        <v>2008</v>
      </c>
      <c r="K42" s="7" t="str">
        <f t="shared" si="8"/>
        <v>ELCWOO00</v>
      </c>
      <c r="L42" s="36" t="s">
        <v>255</v>
      </c>
      <c r="M42" s="36" t="s">
        <v>256</v>
      </c>
      <c r="N42" s="7">
        <v>0</v>
      </c>
      <c r="O42" s="36" t="s">
        <v>257</v>
      </c>
      <c r="P42" s="36" t="s">
        <v>258</v>
      </c>
      <c r="Q42" s="36" t="s">
        <v>259</v>
      </c>
      <c r="R42" s="36" t="s">
        <v>260</v>
      </c>
    </row>
    <row r="43" ht="16" spans="4:18">
      <c r="D43" s="3"/>
      <c r="F43" s="1" t="s">
        <v>93</v>
      </c>
      <c r="G43" t="str">
        <f t="shared" ref="G43:I43" si="32">G42</f>
        <v>ACT_BND</v>
      </c>
      <c r="H43" t="str">
        <f t="shared" si="32"/>
        <v>UP</v>
      </c>
      <c r="I43">
        <f t="shared" si="32"/>
        <v>1</v>
      </c>
      <c r="J43" s="7">
        <v>2009</v>
      </c>
      <c r="K43" s="7" t="str">
        <f t="shared" si="8"/>
        <v>ELCCOH00</v>
      </c>
      <c r="L43" s="36" t="s">
        <v>261</v>
      </c>
      <c r="M43" s="7">
        <v>0</v>
      </c>
      <c r="N43" s="36" t="s">
        <v>262</v>
      </c>
      <c r="O43" s="36" t="s">
        <v>263</v>
      </c>
      <c r="P43" s="36" t="s">
        <v>264</v>
      </c>
      <c r="Q43" s="7">
        <v>0</v>
      </c>
      <c r="R43" s="36" t="s">
        <v>265</v>
      </c>
    </row>
    <row r="44" ht="16" spans="4:18">
      <c r="D44" s="3"/>
      <c r="F44" s="1" t="s">
        <v>93</v>
      </c>
      <c r="G44" t="str">
        <f t="shared" ref="G44:I44" si="33">G43</f>
        <v>ACT_BND</v>
      </c>
      <c r="H44" t="str">
        <f t="shared" si="33"/>
        <v>UP</v>
      </c>
      <c r="I44">
        <f t="shared" si="33"/>
        <v>1</v>
      </c>
      <c r="J44" s="7">
        <v>2009</v>
      </c>
      <c r="K44" s="7" t="str">
        <f t="shared" si="8"/>
        <v>ELCGAS00</v>
      </c>
      <c r="L44" s="36" t="s">
        <v>266</v>
      </c>
      <c r="M44" s="36" t="s">
        <v>267</v>
      </c>
      <c r="N44" s="36" t="s">
        <v>268</v>
      </c>
      <c r="O44" s="36" t="s">
        <v>269</v>
      </c>
      <c r="P44" s="36" t="s">
        <v>270</v>
      </c>
      <c r="Q44" s="36" t="s">
        <v>271</v>
      </c>
      <c r="R44" s="36" t="s">
        <v>272</v>
      </c>
    </row>
    <row r="45" ht="16" spans="4:18">
      <c r="D45" s="3"/>
      <c r="F45" s="1" t="s">
        <v>93</v>
      </c>
      <c r="G45" t="str">
        <f t="shared" ref="G45:I45" si="34">G44</f>
        <v>ACT_BND</v>
      </c>
      <c r="H45" t="str">
        <f t="shared" si="34"/>
        <v>UP</v>
      </c>
      <c r="I45">
        <f t="shared" si="34"/>
        <v>1</v>
      </c>
      <c r="J45" s="7">
        <v>2009</v>
      </c>
      <c r="K45" s="7" t="str">
        <f t="shared" si="8"/>
        <v>ELCHFO00</v>
      </c>
      <c r="L45" s="36" t="s">
        <v>273</v>
      </c>
      <c r="M45" s="36" t="s">
        <v>274</v>
      </c>
      <c r="N45" s="36" t="s">
        <v>113</v>
      </c>
      <c r="O45" s="36" t="s">
        <v>275</v>
      </c>
      <c r="P45" s="36" t="s">
        <v>276</v>
      </c>
      <c r="Q45" s="36" t="s">
        <v>277</v>
      </c>
      <c r="R45" s="36" t="s">
        <v>278</v>
      </c>
    </row>
    <row r="46" ht="16" spans="4:18">
      <c r="D46" s="3"/>
      <c r="F46" s="1" t="s">
        <v>93</v>
      </c>
      <c r="G46" t="str">
        <f t="shared" ref="G46:I46" si="35">G45</f>
        <v>ACT_BND</v>
      </c>
      <c r="H46" t="str">
        <f t="shared" si="35"/>
        <v>UP</v>
      </c>
      <c r="I46">
        <f t="shared" si="35"/>
        <v>1</v>
      </c>
      <c r="J46" s="7">
        <v>2009</v>
      </c>
      <c r="K46" s="7" t="str">
        <f t="shared" si="8"/>
        <v>ELCHYD00</v>
      </c>
      <c r="L46" s="36" t="s">
        <v>279</v>
      </c>
      <c r="M46" s="36" t="s">
        <v>280</v>
      </c>
      <c r="N46" s="36" t="s">
        <v>281</v>
      </c>
      <c r="O46" s="36" t="s">
        <v>282</v>
      </c>
      <c r="P46" s="36" t="s">
        <v>283</v>
      </c>
      <c r="Q46" s="36" t="s">
        <v>284</v>
      </c>
      <c r="R46" s="36" t="s">
        <v>285</v>
      </c>
    </row>
    <row r="47" ht="16" spans="4:18">
      <c r="D47" s="3"/>
      <c r="F47" s="1" t="s">
        <v>93</v>
      </c>
      <c r="G47" t="str">
        <f t="shared" ref="G47:I47" si="36">G46</f>
        <v>ACT_BND</v>
      </c>
      <c r="H47" t="str">
        <f t="shared" si="36"/>
        <v>UP</v>
      </c>
      <c r="I47">
        <f t="shared" si="36"/>
        <v>1</v>
      </c>
      <c r="J47" s="7">
        <v>2009</v>
      </c>
      <c r="K47" s="7" t="str">
        <f t="shared" si="8"/>
        <v>ELCNUC100</v>
      </c>
      <c r="L47" s="7">
        <v>0</v>
      </c>
      <c r="M47" s="7">
        <v>0</v>
      </c>
      <c r="N47" s="7">
        <v>0</v>
      </c>
      <c r="O47" s="7">
        <v>0</v>
      </c>
      <c r="P47" s="36" t="s">
        <v>286</v>
      </c>
      <c r="Q47" s="36" t="s">
        <v>287</v>
      </c>
      <c r="R47" s="7">
        <v>0</v>
      </c>
    </row>
    <row r="48" ht="16" spans="4:18">
      <c r="D48" s="3"/>
      <c r="F48" s="1" t="s">
        <v>93</v>
      </c>
      <c r="G48" t="str">
        <f t="shared" ref="G48:I48" si="37">G47</f>
        <v>ACT_BND</v>
      </c>
      <c r="H48" t="str">
        <f t="shared" si="37"/>
        <v>UP</v>
      </c>
      <c r="I48">
        <f t="shared" si="37"/>
        <v>1</v>
      </c>
      <c r="J48" s="7">
        <v>2009</v>
      </c>
      <c r="K48" s="7" t="str">
        <f t="shared" si="8"/>
        <v>ELCSOL00</v>
      </c>
      <c r="L48" s="7">
        <v>0</v>
      </c>
      <c r="M48" s="7">
        <v>0</v>
      </c>
      <c r="N48" s="7">
        <v>0</v>
      </c>
      <c r="O48" s="7">
        <v>0</v>
      </c>
      <c r="P48" s="36" t="s">
        <v>288</v>
      </c>
      <c r="Q48" s="7">
        <v>0</v>
      </c>
      <c r="R48" s="7">
        <v>0</v>
      </c>
    </row>
    <row r="49" ht="16" spans="4:18">
      <c r="D49" s="3"/>
      <c r="F49" s="1" t="s">
        <v>93</v>
      </c>
      <c r="G49" t="str">
        <f t="shared" ref="G49:I49" si="38">G48</f>
        <v>ACT_BND</v>
      </c>
      <c r="H49" t="str">
        <f t="shared" si="38"/>
        <v>UP</v>
      </c>
      <c r="I49">
        <f t="shared" si="38"/>
        <v>1</v>
      </c>
      <c r="J49" s="7">
        <v>2009</v>
      </c>
      <c r="K49" s="7" t="str">
        <f t="shared" si="8"/>
        <v>ELCWIN00</v>
      </c>
      <c r="L49" s="36" t="s">
        <v>289</v>
      </c>
      <c r="M49" s="36" t="s">
        <v>290</v>
      </c>
      <c r="N49" s="36" t="s">
        <v>291</v>
      </c>
      <c r="O49" s="36" t="s">
        <v>292</v>
      </c>
      <c r="P49" s="36" t="s">
        <v>293</v>
      </c>
      <c r="Q49" s="36" t="s">
        <v>294</v>
      </c>
      <c r="R49" s="36" t="s">
        <v>295</v>
      </c>
    </row>
    <row r="50" ht="16" spans="4:18">
      <c r="D50" s="3"/>
      <c r="F50" s="1" t="s">
        <v>93</v>
      </c>
      <c r="G50" t="str">
        <f t="shared" ref="G50:I50" si="39">G49</f>
        <v>ACT_BND</v>
      </c>
      <c r="H50" t="str">
        <f t="shared" si="39"/>
        <v>UP</v>
      </c>
      <c r="I50">
        <f t="shared" si="39"/>
        <v>1</v>
      </c>
      <c r="J50" s="7">
        <v>2009</v>
      </c>
      <c r="K50" s="7" t="str">
        <f t="shared" si="8"/>
        <v>ELCWOO00</v>
      </c>
      <c r="L50" s="36" t="s">
        <v>296</v>
      </c>
      <c r="M50" s="36" t="s">
        <v>297</v>
      </c>
      <c r="N50" s="7">
        <v>0</v>
      </c>
      <c r="O50" s="7">
        <v>0</v>
      </c>
      <c r="P50" s="36" t="s">
        <v>298</v>
      </c>
      <c r="Q50" s="36" t="s">
        <v>299</v>
      </c>
      <c r="R50" s="36" t="s">
        <v>300</v>
      </c>
    </row>
    <row r="51" ht="16" spans="4:18">
      <c r="D51" s="3"/>
      <c r="F51" s="1" t="s">
        <v>93</v>
      </c>
      <c r="G51" t="str">
        <f t="shared" ref="G51:I51" si="40">G50</f>
        <v>ACT_BND</v>
      </c>
      <c r="H51" t="str">
        <f t="shared" si="40"/>
        <v>UP</v>
      </c>
      <c r="I51">
        <f t="shared" si="40"/>
        <v>1</v>
      </c>
      <c r="J51" s="7">
        <v>2010</v>
      </c>
      <c r="K51" s="7" t="str">
        <f t="shared" si="8"/>
        <v>ELCCOH00</v>
      </c>
      <c r="L51" s="36" t="s">
        <v>301</v>
      </c>
      <c r="M51" s="7">
        <v>0</v>
      </c>
      <c r="N51" s="36" t="s">
        <v>302</v>
      </c>
      <c r="O51" s="36" t="s">
        <v>303</v>
      </c>
      <c r="P51" s="36" t="s">
        <v>304</v>
      </c>
      <c r="Q51" s="7">
        <v>0</v>
      </c>
      <c r="R51" s="36" t="s">
        <v>305</v>
      </c>
    </row>
    <row r="52" ht="16" spans="4:18">
      <c r="D52" s="3"/>
      <c r="F52" s="1" t="s">
        <v>93</v>
      </c>
      <c r="G52" t="str">
        <f t="shared" ref="G52:I52" si="41">G51</f>
        <v>ACT_BND</v>
      </c>
      <c r="H52" t="str">
        <f t="shared" si="41"/>
        <v>UP</v>
      </c>
      <c r="I52">
        <f t="shared" si="41"/>
        <v>1</v>
      </c>
      <c r="J52" s="7">
        <v>2010</v>
      </c>
      <c r="K52" s="7" t="str">
        <f t="shared" si="8"/>
        <v>ELCGAS00</v>
      </c>
      <c r="L52" s="36" t="s">
        <v>306</v>
      </c>
      <c r="M52" s="36" t="s">
        <v>307</v>
      </c>
      <c r="N52" s="36" t="s">
        <v>308</v>
      </c>
      <c r="O52" s="36" t="s">
        <v>309</v>
      </c>
      <c r="P52" s="36" t="s">
        <v>310</v>
      </c>
      <c r="Q52" s="36" t="s">
        <v>311</v>
      </c>
      <c r="R52" s="36" t="s">
        <v>312</v>
      </c>
    </row>
    <row r="53" ht="16" spans="4:18">
      <c r="D53" s="3"/>
      <c r="F53" s="1" t="s">
        <v>93</v>
      </c>
      <c r="G53" t="str">
        <f t="shared" ref="G53:I53" si="42">G52</f>
        <v>ACT_BND</v>
      </c>
      <c r="H53" t="str">
        <f t="shared" si="42"/>
        <v>UP</v>
      </c>
      <c r="I53">
        <f t="shared" si="42"/>
        <v>1</v>
      </c>
      <c r="J53" s="7">
        <v>2010</v>
      </c>
      <c r="K53" s="7" t="str">
        <f t="shared" si="8"/>
        <v>ELCHFO00</v>
      </c>
      <c r="L53" s="36" t="s">
        <v>313</v>
      </c>
      <c r="M53" s="36" t="s">
        <v>314</v>
      </c>
      <c r="N53" s="36" t="s">
        <v>315</v>
      </c>
      <c r="O53" s="36" t="s">
        <v>316</v>
      </c>
      <c r="P53" s="36" t="s">
        <v>317</v>
      </c>
      <c r="Q53" s="36" t="s">
        <v>318</v>
      </c>
      <c r="R53" s="36" t="s">
        <v>319</v>
      </c>
    </row>
    <row r="54" ht="16" spans="4:18">
      <c r="D54" s="3"/>
      <c r="F54" s="1" t="s">
        <v>93</v>
      </c>
      <c r="G54" t="str">
        <f t="shared" ref="G54:I54" si="43">G53</f>
        <v>ACT_BND</v>
      </c>
      <c r="H54" t="str">
        <f t="shared" si="43"/>
        <v>UP</v>
      </c>
      <c r="I54">
        <f t="shared" si="43"/>
        <v>1</v>
      </c>
      <c r="J54" s="7">
        <v>2010</v>
      </c>
      <c r="K54" s="7" t="str">
        <f t="shared" si="8"/>
        <v>ELCHYD00</v>
      </c>
      <c r="L54" s="36" t="s">
        <v>320</v>
      </c>
      <c r="M54" s="36" t="s">
        <v>321</v>
      </c>
      <c r="N54" s="36" t="s">
        <v>322</v>
      </c>
      <c r="O54" s="36" t="s">
        <v>323</v>
      </c>
      <c r="P54" s="36" t="s">
        <v>324</v>
      </c>
      <c r="Q54" s="36" t="s">
        <v>325</v>
      </c>
      <c r="R54" s="36" t="s">
        <v>326</v>
      </c>
    </row>
    <row r="55" ht="16" spans="4:18">
      <c r="D55" s="3"/>
      <c r="F55" s="1" t="s">
        <v>93</v>
      </c>
      <c r="G55" t="str">
        <f t="shared" ref="G55:I55" si="44">G54</f>
        <v>ACT_BND</v>
      </c>
      <c r="H55" t="str">
        <f t="shared" si="44"/>
        <v>UP</v>
      </c>
      <c r="I55">
        <f t="shared" si="44"/>
        <v>1</v>
      </c>
      <c r="J55" s="7">
        <v>2010</v>
      </c>
      <c r="K55" s="7" t="str">
        <f t="shared" si="8"/>
        <v>ELCNUC100</v>
      </c>
      <c r="L55" s="7">
        <v>0</v>
      </c>
      <c r="M55" s="7">
        <v>0</v>
      </c>
      <c r="N55" s="7">
        <v>0</v>
      </c>
      <c r="O55" s="7">
        <v>0</v>
      </c>
      <c r="P55" s="36" t="s">
        <v>327</v>
      </c>
      <c r="Q55" s="36" t="s">
        <v>328</v>
      </c>
      <c r="R55" s="7">
        <v>0</v>
      </c>
    </row>
    <row r="56" ht="16" spans="4:18">
      <c r="D56" s="3"/>
      <c r="F56" s="1" t="s">
        <v>93</v>
      </c>
      <c r="G56" t="str">
        <f t="shared" ref="G56:I56" si="45">G55</f>
        <v>ACT_BND</v>
      </c>
      <c r="H56" t="str">
        <f t="shared" si="45"/>
        <v>UP</v>
      </c>
      <c r="I56">
        <f t="shared" si="45"/>
        <v>1</v>
      </c>
      <c r="J56" s="7">
        <v>2010</v>
      </c>
      <c r="K56" s="7" t="str">
        <f t="shared" si="8"/>
        <v>ELCSOL00</v>
      </c>
      <c r="L56" s="7">
        <v>0</v>
      </c>
      <c r="M56" s="7">
        <v>0</v>
      </c>
      <c r="N56" s="7">
        <v>0</v>
      </c>
      <c r="O56" s="7">
        <v>0</v>
      </c>
      <c r="P56" s="36" t="s">
        <v>329</v>
      </c>
      <c r="Q56" s="7">
        <v>0</v>
      </c>
      <c r="R56" s="7">
        <v>0</v>
      </c>
    </row>
    <row r="57" ht="16" spans="4:18">
      <c r="D57" s="3"/>
      <c r="F57" s="1" t="s">
        <v>93</v>
      </c>
      <c r="G57" t="str">
        <f t="shared" ref="G57:I57" si="46">G56</f>
        <v>ACT_BND</v>
      </c>
      <c r="H57" t="str">
        <f t="shared" si="46"/>
        <v>UP</v>
      </c>
      <c r="I57">
        <f t="shared" si="46"/>
        <v>1</v>
      </c>
      <c r="J57" s="7">
        <v>2010</v>
      </c>
      <c r="K57" s="7" t="str">
        <f t="shared" si="8"/>
        <v>ELCWIN00</v>
      </c>
      <c r="L57" s="36" t="s">
        <v>330</v>
      </c>
      <c r="M57" s="36" t="s">
        <v>331</v>
      </c>
      <c r="N57" s="36" t="s">
        <v>332</v>
      </c>
      <c r="O57" s="36" t="s">
        <v>333</v>
      </c>
      <c r="P57" s="36" t="s">
        <v>334</v>
      </c>
      <c r="Q57" s="36" t="s">
        <v>335</v>
      </c>
      <c r="R57" s="36" t="s">
        <v>336</v>
      </c>
    </row>
    <row r="58" ht="16" spans="4:18">
      <c r="D58" s="3"/>
      <c r="F58" s="1" t="s">
        <v>93</v>
      </c>
      <c r="G58" t="str">
        <f t="shared" ref="G58:I58" si="47">G57</f>
        <v>ACT_BND</v>
      </c>
      <c r="H58" t="str">
        <f t="shared" si="47"/>
        <v>UP</v>
      </c>
      <c r="I58">
        <f t="shared" si="47"/>
        <v>1</v>
      </c>
      <c r="J58" s="7">
        <v>2010</v>
      </c>
      <c r="K58" s="7" t="str">
        <f t="shared" si="8"/>
        <v>ELCWOO00</v>
      </c>
      <c r="L58" s="36" t="s">
        <v>337</v>
      </c>
      <c r="M58" s="36" t="s">
        <v>338</v>
      </c>
      <c r="N58" s="7">
        <v>0</v>
      </c>
      <c r="O58" s="7">
        <v>0</v>
      </c>
      <c r="P58" s="36" t="s">
        <v>339</v>
      </c>
      <c r="Q58" s="36" t="s">
        <v>340</v>
      </c>
      <c r="R58" s="36" t="s">
        <v>341</v>
      </c>
    </row>
    <row r="59" ht="16" spans="4:18">
      <c r="D59" s="3"/>
      <c r="F59" s="1" t="s">
        <v>93</v>
      </c>
      <c r="G59" t="str">
        <f t="shared" ref="G59:I59" si="48">G58</f>
        <v>ACT_BND</v>
      </c>
      <c r="H59" t="str">
        <f t="shared" si="48"/>
        <v>UP</v>
      </c>
      <c r="I59">
        <f t="shared" si="48"/>
        <v>1</v>
      </c>
      <c r="J59" s="7">
        <v>2011</v>
      </c>
      <c r="K59" s="7" t="str">
        <f t="shared" si="8"/>
        <v>ELCCOH00</v>
      </c>
      <c r="L59" s="36" t="s">
        <v>342</v>
      </c>
      <c r="M59" s="7">
        <v>0</v>
      </c>
      <c r="N59" s="36" t="s">
        <v>343</v>
      </c>
      <c r="O59" s="36" t="s">
        <v>344</v>
      </c>
      <c r="P59" s="36" t="s">
        <v>345</v>
      </c>
      <c r="Q59" s="7">
        <v>0</v>
      </c>
      <c r="R59" s="36" t="s">
        <v>346</v>
      </c>
    </row>
    <row r="60" ht="16" spans="4:18">
      <c r="D60" s="3"/>
      <c r="F60" s="1" t="s">
        <v>93</v>
      </c>
      <c r="G60" t="str">
        <f t="shared" ref="G60:I60" si="49">G59</f>
        <v>ACT_BND</v>
      </c>
      <c r="H60" t="str">
        <f t="shared" si="49"/>
        <v>UP</v>
      </c>
      <c r="I60">
        <f t="shared" si="49"/>
        <v>1</v>
      </c>
      <c r="J60" s="7">
        <v>2011</v>
      </c>
      <c r="K60" s="7" t="str">
        <f t="shared" si="8"/>
        <v>ELCGAS00</v>
      </c>
      <c r="L60" s="36" t="s">
        <v>347</v>
      </c>
      <c r="M60" s="36" t="s">
        <v>348</v>
      </c>
      <c r="N60" s="36" t="s">
        <v>349</v>
      </c>
      <c r="O60" s="36" t="s">
        <v>350</v>
      </c>
      <c r="P60" s="36" t="s">
        <v>351</v>
      </c>
      <c r="Q60" s="36" t="s">
        <v>352</v>
      </c>
      <c r="R60" s="36" t="s">
        <v>353</v>
      </c>
    </row>
    <row r="61" ht="16" spans="4:18">
      <c r="D61" s="3"/>
      <c r="F61" s="1" t="s">
        <v>93</v>
      </c>
      <c r="G61" t="str">
        <f t="shared" ref="G61:I61" si="50">G60</f>
        <v>ACT_BND</v>
      </c>
      <c r="H61" t="str">
        <f t="shared" si="50"/>
        <v>UP</v>
      </c>
      <c r="I61">
        <f t="shared" si="50"/>
        <v>1</v>
      </c>
      <c r="J61" s="7">
        <v>2011</v>
      </c>
      <c r="K61" s="7" t="str">
        <f t="shared" si="8"/>
        <v>ELCHFO00</v>
      </c>
      <c r="L61" s="36" t="s">
        <v>354</v>
      </c>
      <c r="M61" s="36" t="s">
        <v>355</v>
      </c>
      <c r="N61" s="36" t="s">
        <v>356</v>
      </c>
      <c r="O61" s="36" t="s">
        <v>357</v>
      </c>
      <c r="P61" s="36" t="s">
        <v>358</v>
      </c>
      <c r="Q61" s="36" t="s">
        <v>359</v>
      </c>
      <c r="R61" s="36" t="s">
        <v>360</v>
      </c>
    </row>
    <row r="62" ht="16" spans="4:18">
      <c r="D62" s="3"/>
      <c r="F62" s="1" t="s">
        <v>93</v>
      </c>
      <c r="G62" t="str">
        <f t="shared" ref="G62:I62" si="51">G61</f>
        <v>ACT_BND</v>
      </c>
      <c r="H62" t="str">
        <f t="shared" si="51"/>
        <v>UP</v>
      </c>
      <c r="I62">
        <f t="shared" si="51"/>
        <v>1</v>
      </c>
      <c r="J62" s="7">
        <v>2011</v>
      </c>
      <c r="K62" s="7" t="str">
        <f t="shared" si="8"/>
        <v>ELCHYD00</v>
      </c>
      <c r="L62" s="36" t="s">
        <v>361</v>
      </c>
      <c r="M62" s="36" t="s">
        <v>362</v>
      </c>
      <c r="N62" s="36" t="s">
        <v>363</v>
      </c>
      <c r="O62" s="36" t="s">
        <v>364</v>
      </c>
      <c r="P62" s="36" t="s">
        <v>365</v>
      </c>
      <c r="Q62" s="36" t="s">
        <v>366</v>
      </c>
      <c r="R62" s="36" t="s">
        <v>367</v>
      </c>
    </row>
    <row r="63" ht="16" spans="4:18">
      <c r="D63" s="3"/>
      <c r="F63" s="1" t="s">
        <v>93</v>
      </c>
      <c r="G63" t="str">
        <f t="shared" ref="G63:I63" si="52">G62</f>
        <v>ACT_BND</v>
      </c>
      <c r="H63" t="str">
        <f t="shared" si="52"/>
        <v>UP</v>
      </c>
      <c r="I63">
        <f t="shared" si="52"/>
        <v>1</v>
      </c>
      <c r="J63" s="7">
        <v>2011</v>
      </c>
      <c r="K63" s="7" t="str">
        <f t="shared" si="8"/>
        <v>ELCNUC100</v>
      </c>
      <c r="L63" s="7">
        <v>0</v>
      </c>
      <c r="M63" s="7">
        <v>0</v>
      </c>
      <c r="N63" s="7">
        <v>0</v>
      </c>
      <c r="O63" s="7">
        <v>0</v>
      </c>
      <c r="P63" s="36" t="s">
        <v>368</v>
      </c>
      <c r="Q63" s="36" t="s">
        <v>369</v>
      </c>
      <c r="R63" s="7">
        <v>0</v>
      </c>
    </row>
    <row r="64" ht="16" spans="4:18">
      <c r="D64" s="3"/>
      <c r="F64" s="1" t="s">
        <v>93</v>
      </c>
      <c r="G64" t="str">
        <f t="shared" ref="G64:I64" si="53">G63</f>
        <v>ACT_BND</v>
      </c>
      <c r="H64" t="str">
        <f t="shared" si="53"/>
        <v>UP</v>
      </c>
      <c r="I64">
        <f t="shared" si="53"/>
        <v>1</v>
      </c>
      <c r="J64" s="7">
        <v>2011</v>
      </c>
      <c r="K64" s="7" t="str">
        <f t="shared" si="8"/>
        <v>ELCSOL00</v>
      </c>
      <c r="L64" s="7">
        <v>0</v>
      </c>
      <c r="M64" s="7">
        <v>0</v>
      </c>
      <c r="N64" s="7">
        <v>0</v>
      </c>
      <c r="O64" s="7">
        <v>0</v>
      </c>
      <c r="P64" s="36" t="s">
        <v>370</v>
      </c>
      <c r="Q64" s="7">
        <v>0</v>
      </c>
      <c r="R64" s="7">
        <v>0</v>
      </c>
    </row>
    <row r="65" ht="16" spans="4:18">
      <c r="D65" s="3"/>
      <c r="F65" s="1" t="s">
        <v>93</v>
      </c>
      <c r="G65" t="str">
        <f t="shared" ref="G65:I65" si="54">G64</f>
        <v>ACT_BND</v>
      </c>
      <c r="H65" t="str">
        <f t="shared" si="54"/>
        <v>UP</v>
      </c>
      <c r="I65">
        <f t="shared" si="54"/>
        <v>1</v>
      </c>
      <c r="J65" s="7">
        <v>2011</v>
      </c>
      <c r="K65" s="7" t="str">
        <f t="shared" si="8"/>
        <v>ELCWIN00</v>
      </c>
      <c r="L65" s="36" t="s">
        <v>371</v>
      </c>
      <c r="M65" s="36" t="s">
        <v>372</v>
      </c>
      <c r="N65" s="36" t="s">
        <v>373</v>
      </c>
      <c r="O65" s="36" t="s">
        <v>374</v>
      </c>
      <c r="P65" s="36" t="s">
        <v>375</v>
      </c>
      <c r="Q65" s="36" t="s">
        <v>376</v>
      </c>
      <c r="R65" s="36" t="s">
        <v>377</v>
      </c>
    </row>
    <row r="66" ht="16" spans="4:18">
      <c r="D66" s="3"/>
      <c r="F66" s="1" t="s">
        <v>93</v>
      </c>
      <c r="G66" t="str">
        <f t="shared" ref="G66:I66" si="55">G65</f>
        <v>ACT_BND</v>
      </c>
      <c r="H66" t="str">
        <f t="shared" si="55"/>
        <v>UP</v>
      </c>
      <c r="I66">
        <f t="shared" si="55"/>
        <v>1</v>
      </c>
      <c r="J66" s="7">
        <v>2011</v>
      </c>
      <c r="K66" s="7" t="str">
        <f t="shared" si="8"/>
        <v>ELCWOO00</v>
      </c>
      <c r="L66" s="36" t="s">
        <v>378</v>
      </c>
      <c r="M66" s="36" t="s">
        <v>379</v>
      </c>
      <c r="N66" s="7">
        <v>0</v>
      </c>
      <c r="O66" s="7">
        <v>0</v>
      </c>
      <c r="P66" s="36" t="s">
        <v>380</v>
      </c>
      <c r="Q66" s="36" t="s">
        <v>381</v>
      </c>
      <c r="R66" s="36" t="s">
        <v>382</v>
      </c>
    </row>
    <row r="67" ht="16" spans="4:18">
      <c r="D67" s="3"/>
      <c r="F67" s="1" t="s">
        <v>93</v>
      </c>
      <c r="G67" t="str">
        <f t="shared" ref="G67:I67" si="56">G66</f>
        <v>ACT_BND</v>
      </c>
      <c r="H67" t="str">
        <f t="shared" si="56"/>
        <v>UP</v>
      </c>
      <c r="I67">
        <f t="shared" si="56"/>
        <v>1</v>
      </c>
      <c r="J67" s="7">
        <v>2012</v>
      </c>
      <c r="K67" s="7" t="str">
        <f t="shared" si="8"/>
        <v>ELCCOH00</v>
      </c>
      <c r="L67" s="36" t="s">
        <v>383</v>
      </c>
      <c r="M67" s="7">
        <v>0</v>
      </c>
      <c r="N67" s="36" t="s">
        <v>384</v>
      </c>
      <c r="O67" s="36" t="s">
        <v>385</v>
      </c>
      <c r="P67" s="36" t="s">
        <v>386</v>
      </c>
      <c r="Q67" s="7">
        <v>0</v>
      </c>
      <c r="R67" s="36" t="s">
        <v>387</v>
      </c>
    </row>
    <row r="68" ht="16" spans="4:18">
      <c r="D68" s="3"/>
      <c r="F68" s="1" t="s">
        <v>93</v>
      </c>
      <c r="G68" t="str">
        <f t="shared" ref="G68:I68" si="57">G67</f>
        <v>ACT_BND</v>
      </c>
      <c r="H68" t="str">
        <f t="shared" si="57"/>
        <v>UP</v>
      </c>
      <c r="I68">
        <f t="shared" si="57"/>
        <v>1</v>
      </c>
      <c r="J68" s="7">
        <v>2012</v>
      </c>
      <c r="K68" s="7" t="str">
        <f t="shared" si="8"/>
        <v>ELCGAS00</v>
      </c>
      <c r="L68" s="36" t="s">
        <v>388</v>
      </c>
      <c r="M68" s="36" t="s">
        <v>389</v>
      </c>
      <c r="N68" s="36" t="s">
        <v>390</v>
      </c>
      <c r="O68" s="36" t="s">
        <v>391</v>
      </c>
      <c r="P68" s="36" t="s">
        <v>392</v>
      </c>
      <c r="Q68" s="36" t="s">
        <v>393</v>
      </c>
      <c r="R68" s="36" t="s">
        <v>394</v>
      </c>
    </row>
    <row r="69" ht="16" spans="4:18">
      <c r="D69" s="3"/>
      <c r="F69" s="1" t="s">
        <v>93</v>
      </c>
      <c r="G69" t="str">
        <f t="shared" ref="G69:I69" si="58">G68</f>
        <v>ACT_BND</v>
      </c>
      <c r="H69" t="str">
        <f t="shared" si="58"/>
        <v>UP</v>
      </c>
      <c r="I69">
        <f t="shared" si="58"/>
        <v>1</v>
      </c>
      <c r="J69" s="7">
        <v>2012</v>
      </c>
      <c r="K69" s="7" t="str">
        <f t="shared" si="8"/>
        <v>ELCHFO00</v>
      </c>
      <c r="L69" s="36" t="s">
        <v>395</v>
      </c>
      <c r="M69" s="36" t="s">
        <v>396</v>
      </c>
      <c r="N69" s="36" t="s">
        <v>397</v>
      </c>
      <c r="O69" s="36" t="s">
        <v>398</v>
      </c>
      <c r="P69" s="36" t="s">
        <v>399</v>
      </c>
      <c r="Q69" s="36" t="s">
        <v>400</v>
      </c>
      <c r="R69" s="36" t="s">
        <v>401</v>
      </c>
    </row>
    <row r="70" ht="16" spans="4:18">
      <c r="D70" s="3"/>
      <c r="F70" s="1" t="s">
        <v>93</v>
      </c>
      <c r="G70" t="str">
        <f t="shared" ref="G70:I70" si="59">G69</f>
        <v>ACT_BND</v>
      </c>
      <c r="H70" t="str">
        <f t="shared" si="59"/>
        <v>UP</v>
      </c>
      <c r="I70">
        <f t="shared" si="59"/>
        <v>1</v>
      </c>
      <c r="J70" s="7">
        <v>2012</v>
      </c>
      <c r="K70" s="7" t="str">
        <f t="shared" si="8"/>
        <v>ELCHYD00</v>
      </c>
      <c r="L70" s="36" t="s">
        <v>402</v>
      </c>
      <c r="M70" s="36" t="s">
        <v>403</v>
      </c>
      <c r="N70" s="36" t="s">
        <v>404</v>
      </c>
      <c r="O70" s="36" t="s">
        <v>405</v>
      </c>
      <c r="P70" s="36" t="s">
        <v>406</v>
      </c>
      <c r="Q70" s="36" t="s">
        <v>407</v>
      </c>
      <c r="R70" s="36" t="s">
        <v>408</v>
      </c>
    </row>
    <row r="71" ht="16" spans="4:18">
      <c r="D71" s="3"/>
      <c r="F71" s="1" t="s">
        <v>93</v>
      </c>
      <c r="G71" t="str">
        <f t="shared" ref="G71:I71" si="60">G70</f>
        <v>ACT_BND</v>
      </c>
      <c r="H71" t="str">
        <f t="shared" si="60"/>
        <v>UP</v>
      </c>
      <c r="I71">
        <f t="shared" si="60"/>
        <v>1</v>
      </c>
      <c r="J71" s="7">
        <v>2012</v>
      </c>
      <c r="K71" s="7" t="str">
        <f t="shared" si="8"/>
        <v>ELCNUC100</v>
      </c>
      <c r="L71" s="7">
        <v>0</v>
      </c>
      <c r="M71" s="7">
        <v>0</v>
      </c>
      <c r="N71" s="7">
        <v>0</v>
      </c>
      <c r="O71" s="7">
        <v>0</v>
      </c>
      <c r="P71" s="36" t="s">
        <v>409</v>
      </c>
      <c r="Q71" s="36" t="s">
        <v>410</v>
      </c>
      <c r="R71" s="36" t="s">
        <v>411</v>
      </c>
    </row>
    <row r="72" ht="16" spans="4:18">
      <c r="D72" s="3"/>
      <c r="F72" s="1" t="s">
        <v>93</v>
      </c>
      <c r="G72" t="str">
        <f t="shared" ref="G72:I72" si="61">G71</f>
        <v>ACT_BND</v>
      </c>
      <c r="H72" t="str">
        <f t="shared" si="61"/>
        <v>UP</v>
      </c>
      <c r="I72">
        <f t="shared" si="61"/>
        <v>1</v>
      </c>
      <c r="J72" s="7">
        <v>2012</v>
      </c>
      <c r="K72" s="7" t="str">
        <f t="shared" si="8"/>
        <v>ELCSOL00</v>
      </c>
      <c r="L72" s="7">
        <v>0</v>
      </c>
      <c r="M72" s="7">
        <v>0</v>
      </c>
      <c r="N72" s="7">
        <v>0</v>
      </c>
      <c r="O72" s="7">
        <v>0</v>
      </c>
      <c r="P72" s="36" t="s">
        <v>412</v>
      </c>
      <c r="Q72" s="7">
        <v>0</v>
      </c>
      <c r="R72" s="7">
        <v>0</v>
      </c>
    </row>
    <row r="73" ht="16" spans="4:18">
      <c r="D73" s="3"/>
      <c r="F73" s="1" t="s">
        <v>93</v>
      </c>
      <c r="G73" t="str">
        <f t="shared" ref="G73:I73" si="62">G72</f>
        <v>ACT_BND</v>
      </c>
      <c r="H73" t="str">
        <f t="shared" si="62"/>
        <v>UP</v>
      </c>
      <c r="I73">
        <f t="shared" si="62"/>
        <v>1</v>
      </c>
      <c r="J73" s="7">
        <v>2012</v>
      </c>
      <c r="K73" s="7" t="str">
        <f t="shared" si="8"/>
        <v>ELCWIN00</v>
      </c>
      <c r="L73" s="36" t="s">
        <v>413</v>
      </c>
      <c r="M73" s="36" t="s">
        <v>414</v>
      </c>
      <c r="N73" s="36" t="s">
        <v>415</v>
      </c>
      <c r="O73" s="36" t="s">
        <v>416</v>
      </c>
      <c r="P73" s="36" t="s">
        <v>417</v>
      </c>
      <c r="Q73" s="36" t="s">
        <v>418</v>
      </c>
      <c r="R73" s="36" t="s">
        <v>419</v>
      </c>
    </row>
    <row r="74" ht="16" spans="4:18">
      <c r="D74" s="3"/>
      <c r="F74" s="1" t="s">
        <v>93</v>
      </c>
      <c r="G74" t="str">
        <f t="shared" ref="G74:I74" si="63">G73</f>
        <v>ACT_BND</v>
      </c>
      <c r="H74" t="str">
        <f t="shared" si="63"/>
        <v>UP</v>
      </c>
      <c r="I74">
        <f t="shared" si="63"/>
        <v>1</v>
      </c>
      <c r="J74" s="7">
        <v>2012</v>
      </c>
      <c r="K74" s="7" t="str">
        <f t="shared" si="8"/>
        <v>ELCWOO00</v>
      </c>
      <c r="L74" s="36" t="s">
        <v>420</v>
      </c>
      <c r="M74" s="7">
        <v>14.52156587473</v>
      </c>
      <c r="N74" s="7">
        <v>0</v>
      </c>
      <c r="O74" s="36" t="s">
        <v>421</v>
      </c>
      <c r="P74" s="7">
        <v>2.422094312455</v>
      </c>
      <c r="Q74" s="36" t="s">
        <v>422</v>
      </c>
      <c r="R74" s="36" t="s">
        <v>423</v>
      </c>
    </row>
    <row r="75" ht="16" spans="4:18">
      <c r="D75" s="3"/>
      <c r="F75" s="1" t="s">
        <v>93</v>
      </c>
      <c r="G75" t="str">
        <f t="shared" ref="G75:I75" si="64">G74</f>
        <v>ACT_BND</v>
      </c>
      <c r="H75" t="str">
        <f t="shared" si="64"/>
        <v>UP</v>
      </c>
      <c r="I75">
        <f t="shared" si="64"/>
        <v>1</v>
      </c>
      <c r="J75" s="7">
        <v>2013</v>
      </c>
      <c r="K75" s="7" t="str">
        <f t="shared" si="8"/>
        <v>ELCCOH00</v>
      </c>
      <c r="L75" s="36" t="s">
        <v>424</v>
      </c>
      <c r="M75" s="7">
        <v>0</v>
      </c>
      <c r="N75" s="36" t="s">
        <v>425</v>
      </c>
      <c r="O75" s="36" t="s">
        <v>426</v>
      </c>
      <c r="P75" s="36" t="s">
        <v>427</v>
      </c>
      <c r="Q75" s="7">
        <v>0</v>
      </c>
      <c r="R75" s="36" t="s">
        <v>428</v>
      </c>
    </row>
    <row r="76" ht="16" spans="4:18">
      <c r="D76" s="3"/>
      <c r="F76" s="1" t="s">
        <v>93</v>
      </c>
      <c r="G76" t="str">
        <f t="shared" ref="G76:I76" si="65">G75</f>
        <v>ACT_BND</v>
      </c>
      <c r="H76" t="str">
        <f t="shared" si="65"/>
        <v>UP</v>
      </c>
      <c r="I76">
        <f t="shared" si="65"/>
        <v>1</v>
      </c>
      <c r="J76" s="7">
        <v>2013</v>
      </c>
      <c r="K76" s="7" t="str">
        <f t="shared" si="8"/>
        <v>ELCGAS00</v>
      </c>
      <c r="L76" s="36" t="s">
        <v>429</v>
      </c>
      <c r="M76" s="36" t="s">
        <v>430</v>
      </c>
      <c r="N76" s="36" t="s">
        <v>431</v>
      </c>
      <c r="O76" s="36" t="s">
        <v>432</v>
      </c>
      <c r="P76" s="36" t="s">
        <v>433</v>
      </c>
      <c r="Q76" s="36" t="s">
        <v>434</v>
      </c>
      <c r="R76" s="36" t="s">
        <v>435</v>
      </c>
    </row>
    <row r="77" ht="16" spans="4:18">
      <c r="D77" s="3"/>
      <c r="F77" s="1" t="s">
        <v>93</v>
      </c>
      <c r="G77" t="str">
        <f t="shared" ref="G77:I77" si="66">G76</f>
        <v>ACT_BND</v>
      </c>
      <c r="H77" t="str">
        <f t="shared" si="66"/>
        <v>UP</v>
      </c>
      <c r="I77">
        <f t="shared" si="66"/>
        <v>1</v>
      </c>
      <c r="J77" s="7">
        <v>2013</v>
      </c>
      <c r="K77" s="7" t="str">
        <f t="shared" si="8"/>
        <v>ELCHFO00</v>
      </c>
      <c r="L77" s="36" t="s">
        <v>436</v>
      </c>
      <c r="M77" s="36" t="s">
        <v>437</v>
      </c>
      <c r="N77" s="36" t="s">
        <v>438</v>
      </c>
      <c r="O77" s="36" t="s">
        <v>439</v>
      </c>
      <c r="P77" s="36" t="s">
        <v>440</v>
      </c>
      <c r="Q77" s="36" t="s">
        <v>441</v>
      </c>
      <c r="R77" s="36" t="s">
        <v>442</v>
      </c>
    </row>
    <row r="78" ht="16" spans="4:18">
      <c r="D78" s="3"/>
      <c r="F78" s="1" t="s">
        <v>93</v>
      </c>
      <c r="G78" t="str">
        <f t="shared" ref="G78:I78" si="67">G77</f>
        <v>ACT_BND</v>
      </c>
      <c r="H78" t="str">
        <f t="shared" si="67"/>
        <v>UP</v>
      </c>
      <c r="I78">
        <f t="shared" si="67"/>
        <v>1</v>
      </c>
      <c r="J78" s="7">
        <v>2013</v>
      </c>
      <c r="K78" s="7" t="str">
        <f t="shared" si="8"/>
        <v>ELCHYD00</v>
      </c>
      <c r="L78" s="36" t="s">
        <v>443</v>
      </c>
      <c r="M78" s="36" t="s">
        <v>444</v>
      </c>
      <c r="N78" s="36" t="s">
        <v>445</v>
      </c>
      <c r="O78" s="36" t="s">
        <v>446</v>
      </c>
      <c r="P78" s="36" t="s">
        <v>447</v>
      </c>
      <c r="Q78" s="36" t="s">
        <v>448</v>
      </c>
      <c r="R78" s="36" t="s">
        <v>449</v>
      </c>
    </row>
    <row r="79" ht="16" spans="4:18">
      <c r="D79" s="3"/>
      <c r="F79" s="1" t="s">
        <v>93</v>
      </c>
      <c r="G79" t="str">
        <f t="shared" ref="G79:I79" si="68">G78</f>
        <v>ACT_BND</v>
      </c>
      <c r="H79" t="str">
        <f t="shared" si="68"/>
        <v>UP</v>
      </c>
      <c r="I79">
        <f t="shared" si="68"/>
        <v>1</v>
      </c>
      <c r="J79" s="7">
        <v>2013</v>
      </c>
      <c r="K79" s="7" t="str">
        <f t="shared" si="8"/>
        <v>ELCNUC100</v>
      </c>
      <c r="L79" s="7">
        <v>0</v>
      </c>
      <c r="M79" s="7">
        <v>0</v>
      </c>
      <c r="N79" s="7">
        <v>0</v>
      </c>
      <c r="O79" s="7">
        <v>0</v>
      </c>
      <c r="P79" s="36" t="s">
        <v>450</v>
      </c>
      <c r="Q79" s="7">
        <v>0</v>
      </c>
      <c r="R79" s="36" t="s">
        <v>451</v>
      </c>
    </row>
    <row r="80" ht="16" spans="4:18">
      <c r="D80" s="3"/>
      <c r="F80" s="1" t="s">
        <v>93</v>
      </c>
      <c r="G80" t="str">
        <f t="shared" ref="G80:I80" si="69">G79</f>
        <v>ACT_BND</v>
      </c>
      <c r="H80" t="str">
        <f t="shared" si="69"/>
        <v>UP</v>
      </c>
      <c r="I80">
        <f t="shared" si="69"/>
        <v>1</v>
      </c>
      <c r="J80" s="7">
        <v>2013</v>
      </c>
      <c r="K80" s="7" t="str">
        <f t="shared" si="8"/>
        <v>ELCSOL00</v>
      </c>
      <c r="L80" s="7">
        <v>0</v>
      </c>
      <c r="M80" s="7">
        <v>0</v>
      </c>
      <c r="N80" s="7">
        <v>0</v>
      </c>
      <c r="O80" s="7">
        <v>0</v>
      </c>
      <c r="P80" s="36" t="s">
        <v>452</v>
      </c>
      <c r="Q80" s="7">
        <v>0</v>
      </c>
      <c r="R80" s="7">
        <v>0</v>
      </c>
    </row>
    <row r="81" ht="16" spans="4:18">
      <c r="D81" s="3"/>
      <c r="F81" s="1" t="s">
        <v>93</v>
      </c>
      <c r="G81" t="str">
        <f t="shared" ref="G81:I81" si="70">G80</f>
        <v>ACT_BND</v>
      </c>
      <c r="H81" t="str">
        <f t="shared" si="70"/>
        <v>UP</v>
      </c>
      <c r="I81">
        <f t="shared" si="70"/>
        <v>1</v>
      </c>
      <c r="J81" s="7">
        <v>2013</v>
      </c>
      <c r="K81" s="7" t="str">
        <f t="shared" si="8"/>
        <v>ELCWIN00</v>
      </c>
      <c r="L81" s="36" t="s">
        <v>453</v>
      </c>
      <c r="M81" s="36" t="s">
        <v>454</v>
      </c>
      <c r="N81" s="36" t="s">
        <v>144</v>
      </c>
      <c r="O81" s="36" t="s">
        <v>455</v>
      </c>
      <c r="P81" s="36" t="s">
        <v>456</v>
      </c>
      <c r="Q81" s="36" t="s">
        <v>457</v>
      </c>
      <c r="R81" s="36" t="s">
        <v>458</v>
      </c>
    </row>
    <row r="82" ht="16" spans="4:18">
      <c r="D82" s="3"/>
      <c r="F82" s="1" t="s">
        <v>93</v>
      </c>
      <c r="G82" t="str">
        <f t="shared" ref="G82:I82" si="71">G81</f>
        <v>ACT_BND</v>
      </c>
      <c r="H82" t="str">
        <f t="shared" si="71"/>
        <v>UP</v>
      </c>
      <c r="I82">
        <f t="shared" si="71"/>
        <v>1</v>
      </c>
      <c r="J82" s="7">
        <v>2013</v>
      </c>
      <c r="K82" s="7" t="str">
        <f t="shared" si="8"/>
        <v>ELCWOO00</v>
      </c>
      <c r="L82" s="36" t="s">
        <v>459</v>
      </c>
      <c r="M82" s="36" t="s">
        <v>460</v>
      </c>
      <c r="N82" s="7">
        <v>0</v>
      </c>
      <c r="O82" s="36" t="s">
        <v>461</v>
      </c>
      <c r="P82" s="36" t="s">
        <v>462</v>
      </c>
      <c r="Q82" s="36" t="s">
        <v>463</v>
      </c>
      <c r="R82" s="36" t="s">
        <v>464</v>
      </c>
    </row>
    <row r="83" ht="16" spans="4:18">
      <c r="D83" s="3"/>
      <c r="F83" s="1" t="s">
        <v>93</v>
      </c>
      <c r="G83" t="str">
        <f t="shared" ref="G83:I83" si="72">G82</f>
        <v>ACT_BND</v>
      </c>
      <c r="H83" t="str">
        <f t="shared" si="72"/>
        <v>UP</v>
      </c>
      <c r="I83">
        <f t="shared" si="72"/>
        <v>1</v>
      </c>
      <c r="J83" s="7">
        <v>2014</v>
      </c>
      <c r="K83" s="7" t="str">
        <f t="shared" ref="K83:K146" si="73">K75</f>
        <v>ELCCOH00</v>
      </c>
      <c r="L83" s="36" t="s">
        <v>465</v>
      </c>
      <c r="M83" s="7">
        <v>0</v>
      </c>
      <c r="N83" s="36" t="s">
        <v>466</v>
      </c>
      <c r="O83" s="36" t="s">
        <v>467</v>
      </c>
      <c r="P83" s="36" t="s">
        <v>468</v>
      </c>
      <c r="Q83" s="7">
        <v>0</v>
      </c>
      <c r="R83" s="36" t="s">
        <v>469</v>
      </c>
    </row>
    <row r="84" ht="16" spans="4:18">
      <c r="D84" s="3"/>
      <c r="F84" s="1" t="s">
        <v>93</v>
      </c>
      <c r="G84" t="str">
        <f t="shared" ref="G84:I84" si="74">G83</f>
        <v>ACT_BND</v>
      </c>
      <c r="H84" t="str">
        <f t="shared" si="74"/>
        <v>UP</v>
      </c>
      <c r="I84">
        <f t="shared" si="74"/>
        <v>1</v>
      </c>
      <c r="J84" s="7">
        <v>2014</v>
      </c>
      <c r="K84" s="7" t="str">
        <f t="shared" si="73"/>
        <v>ELCGAS00</v>
      </c>
      <c r="L84" s="36" t="s">
        <v>470</v>
      </c>
      <c r="M84" s="36" t="s">
        <v>471</v>
      </c>
      <c r="N84" s="36" t="s">
        <v>472</v>
      </c>
      <c r="O84" s="36" t="s">
        <v>473</v>
      </c>
      <c r="P84" s="36" t="s">
        <v>474</v>
      </c>
      <c r="Q84" s="36" t="s">
        <v>475</v>
      </c>
      <c r="R84" s="36" t="s">
        <v>476</v>
      </c>
    </row>
    <row r="85" ht="16" spans="4:18">
      <c r="D85" s="3"/>
      <c r="F85" s="1" t="s">
        <v>93</v>
      </c>
      <c r="G85" t="str">
        <f t="shared" ref="G85:I85" si="75">G84</f>
        <v>ACT_BND</v>
      </c>
      <c r="H85" t="str">
        <f t="shared" si="75"/>
        <v>UP</v>
      </c>
      <c r="I85">
        <f t="shared" si="75"/>
        <v>1</v>
      </c>
      <c r="J85" s="7">
        <v>2014</v>
      </c>
      <c r="K85" s="7" t="str">
        <f t="shared" si="73"/>
        <v>ELCHFO00</v>
      </c>
      <c r="L85" s="36" t="s">
        <v>477</v>
      </c>
      <c r="M85" s="36" t="s">
        <v>478</v>
      </c>
      <c r="N85" s="36" t="s">
        <v>479</v>
      </c>
      <c r="O85" s="36" t="s">
        <v>480</v>
      </c>
      <c r="P85" s="36" t="s">
        <v>481</v>
      </c>
      <c r="Q85" s="36" t="s">
        <v>482</v>
      </c>
      <c r="R85" s="36" t="s">
        <v>483</v>
      </c>
    </row>
    <row r="86" ht="16" spans="4:18">
      <c r="D86" s="3"/>
      <c r="F86" s="1" t="s">
        <v>93</v>
      </c>
      <c r="G86" t="str">
        <f t="shared" ref="G86:I86" si="76">G85</f>
        <v>ACT_BND</v>
      </c>
      <c r="H86" t="str">
        <f t="shared" si="76"/>
        <v>UP</v>
      </c>
      <c r="I86">
        <f t="shared" si="76"/>
        <v>1</v>
      </c>
      <c r="J86" s="7">
        <v>2014</v>
      </c>
      <c r="K86" s="7" t="str">
        <f t="shared" si="73"/>
        <v>ELCHYD00</v>
      </c>
      <c r="L86" s="36" t="s">
        <v>484</v>
      </c>
      <c r="M86" s="36" t="s">
        <v>485</v>
      </c>
      <c r="N86" s="36" t="s">
        <v>486</v>
      </c>
      <c r="O86" s="36" t="s">
        <v>487</v>
      </c>
      <c r="P86" s="36" t="s">
        <v>488</v>
      </c>
      <c r="Q86" s="36" t="s">
        <v>489</v>
      </c>
      <c r="R86" s="36" t="s">
        <v>490</v>
      </c>
    </row>
    <row r="87" ht="16" spans="4:18">
      <c r="D87" s="3"/>
      <c r="F87" s="1" t="s">
        <v>93</v>
      </c>
      <c r="G87" t="str">
        <f t="shared" ref="G87:I87" si="77">G86</f>
        <v>ACT_BND</v>
      </c>
      <c r="H87" t="str">
        <f t="shared" si="77"/>
        <v>UP</v>
      </c>
      <c r="I87">
        <f t="shared" si="77"/>
        <v>1</v>
      </c>
      <c r="J87" s="7">
        <v>2014</v>
      </c>
      <c r="K87" s="7" t="str">
        <f t="shared" si="73"/>
        <v>ELCNUC100</v>
      </c>
      <c r="L87" s="7">
        <v>0</v>
      </c>
      <c r="M87" s="7">
        <v>0</v>
      </c>
      <c r="N87" s="7">
        <v>0</v>
      </c>
      <c r="O87" s="7">
        <v>0</v>
      </c>
      <c r="P87" s="36" t="s">
        <v>491</v>
      </c>
      <c r="Q87" s="7">
        <v>0</v>
      </c>
      <c r="R87" s="36" t="s">
        <v>492</v>
      </c>
    </row>
    <row r="88" ht="16" spans="4:18">
      <c r="D88" s="3"/>
      <c r="F88" s="1" t="s">
        <v>93</v>
      </c>
      <c r="G88" t="str">
        <f t="shared" ref="G88:I88" si="78">G87</f>
        <v>ACT_BND</v>
      </c>
      <c r="H88" t="str">
        <f t="shared" si="78"/>
        <v>UP</v>
      </c>
      <c r="I88">
        <f t="shared" si="78"/>
        <v>1</v>
      </c>
      <c r="J88" s="7">
        <v>2014</v>
      </c>
      <c r="K88" s="7" t="str">
        <f t="shared" si="73"/>
        <v>ELCSOL00</v>
      </c>
      <c r="L88" s="7">
        <v>0</v>
      </c>
      <c r="M88" s="7">
        <v>0</v>
      </c>
      <c r="N88" s="7">
        <v>0</v>
      </c>
      <c r="O88" s="7">
        <v>0</v>
      </c>
      <c r="P88" s="36" t="s">
        <v>493</v>
      </c>
      <c r="Q88" s="7">
        <v>0</v>
      </c>
      <c r="R88" s="7">
        <v>0</v>
      </c>
    </row>
    <row r="89" ht="16" spans="4:18">
      <c r="D89" s="3"/>
      <c r="F89" s="1" t="s">
        <v>93</v>
      </c>
      <c r="G89" t="str">
        <f t="shared" ref="G89:I89" si="79">G88</f>
        <v>ACT_BND</v>
      </c>
      <c r="H89" t="str">
        <f t="shared" si="79"/>
        <v>UP</v>
      </c>
      <c r="I89">
        <f t="shared" si="79"/>
        <v>1</v>
      </c>
      <c r="J89" s="7">
        <v>2014</v>
      </c>
      <c r="K89" s="7" t="str">
        <f t="shared" si="73"/>
        <v>ELCWIN00</v>
      </c>
      <c r="L89" s="36" t="s">
        <v>494</v>
      </c>
      <c r="M89" s="36" t="s">
        <v>495</v>
      </c>
      <c r="N89" s="36" t="s">
        <v>496</v>
      </c>
      <c r="O89" s="36" t="s">
        <v>497</v>
      </c>
      <c r="P89" s="36" t="s">
        <v>498</v>
      </c>
      <c r="Q89" s="36" t="s">
        <v>499</v>
      </c>
      <c r="R89" s="36" t="s">
        <v>500</v>
      </c>
    </row>
    <row r="90" ht="16" spans="4:18">
      <c r="D90" s="3"/>
      <c r="F90" s="1" t="s">
        <v>93</v>
      </c>
      <c r="G90" t="str">
        <f t="shared" ref="G90:I90" si="80">G89</f>
        <v>ACT_BND</v>
      </c>
      <c r="H90" t="str">
        <f t="shared" si="80"/>
        <v>UP</v>
      </c>
      <c r="I90">
        <f t="shared" si="80"/>
        <v>1</v>
      </c>
      <c r="J90" s="7">
        <v>2014</v>
      </c>
      <c r="K90" s="7" t="str">
        <f t="shared" si="73"/>
        <v>ELCWOO00</v>
      </c>
      <c r="L90" s="36" t="s">
        <v>501</v>
      </c>
      <c r="M90" s="36" t="s">
        <v>502</v>
      </c>
      <c r="N90" s="7">
        <v>0</v>
      </c>
      <c r="O90" s="36" t="s">
        <v>503</v>
      </c>
      <c r="P90" s="36" t="s">
        <v>504</v>
      </c>
      <c r="Q90" s="36" t="s">
        <v>505</v>
      </c>
      <c r="R90" s="36" t="s">
        <v>506</v>
      </c>
    </row>
    <row r="91" ht="16" spans="4:18">
      <c r="D91" s="3"/>
      <c r="F91" s="1" t="s">
        <v>93</v>
      </c>
      <c r="G91" t="str">
        <f t="shared" ref="G91:I91" si="81">G90</f>
        <v>ACT_BND</v>
      </c>
      <c r="H91" t="str">
        <f t="shared" si="81"/>
        <v>UP</v>
      </c>
      <c r="I91">
        <f t="shared" si="81"/>
        <v>1</v>
      </c>
      <c r="J91" s="7">
        <v>2015</v>
      </c>
      <c r="K91" s="7" t="str">
        <f t="shared" si="73"/>
        <v>ELCCOH00</v>
      </c>
      <c r="L91" s="36" t="s">
        <v>507</v>
      </c>
      <c r="M91" s="7">
        <v>0</v>
      </c>
      <c r="N91" s="36" t="s">
        <v>508</v>
      </c>
      <c r="O91" s="36" t="s">
        <v>509</v>
      </c>
      <c r="P91" s="7">
        <v>0</v>
      </c>
      <c r="Q91" s="7">
        <v>0</v>
      </c>
      <c r="R91" s="36" t="s">
        <v>510</v>
      </c>
    </row>
    <row r="92" ht="16" spans="4:18">
      <c r="D92" s="3"/>
      <c r="F92" s="1" t="s">
        <v>93</v>
      </c>
      <c r="G92" t="str">
        <f t="shared" ref="G92:I92" si="82">G91</f>
        <v>ACT_BND</v>
      </c>
      <c r="H92" t="str">
        <f t="shared" si="82"/>
        <v>UP</v>
      </c>
      <c r="I92">
        <f t="shared" si="82"/>
        <v>1</v>
      </c>
      <c r="J92" s="7">
        <v>2015</v>
      </c>
      <c r="K92" s="7" t="str">
        <f t="shared" si="73"/>
        <v>ELCGAS00</v>
      </c>
      <c r="L92" s="36" t="s">
        <v>511</v>
      </c>
      <c r="M92" s="36" t="s">
        <v>512</v>
      </c>
      <c r="N92" s="36" t="s">
        <v>513</v>
      </c>
      <c r="O92" s="36" t="s">
        <v>514</v>
      </c>
      <c r="P92" s="36" t="s">
        <v>515</v>
      </c>
      <c r="Q92" s="36" t="s">
        <v>516</v>
      </c>
      <c r="R92" s="36" t="s">
        <v>517</v>
      </c>
    </row>
    <row r="93" ht="16" spans="4:18">
      <c r="D93" s="3"/>
      <c r="F93" s="1" t="s">
        <v>93</v>
      </c>
      <c r="G93" t="str">
        <f t="shared" ref="G93:I93" si="83">G92</f>
        <v>ACT_BND</v>
      </c>
      <c r="H93" t="str">
        <f t="shared" si="83"/>
        <v>UP</v>
      </c>
      <c r="I93">
        <f t="shared" si="83"/>
        <v>1</v>
      </c>
      <c r="J93" s="7">
        <v>2015</v>
      </c>
      <c r="K93" s="7" t="str">
        <f t="shared" si="73"/>
        <v>ELCHFO00</v>
      </c>
      <c r="L93" s="36" t="s">
        <v>518</v>
      </c>
      <c r="M93" s="36" t="s">
        <v>519</v>
      </c>
      <c r="N93" s="36" t="s">
        <v>520</v>
      </c>
      <c r="O93" s="36" t="s">
        <v>521</v>
      </c>
      <c r="P93" s="36" t="s">
        <v>522</v>
      </c>
      <c r="Q93" s="36" t="s">
        <v>523</v>
      </c>
      <c r="R93" s="36" t="s">
        <v>524</v>
      </c>
    </row>
    <row r="94" ht="16" spans="4:18">
      <c r="D94" s="3"/>
      <c r="F94" s="1" t="s">
        <v>93</v>
      </c>
      <c r="G94" t="str">
        <f t="shared" ref="G94:I94" si="84">G93</f>
        <v>ACT_BND</v>
      </c>
      <c r="H94" t="str">
        <f t="shared" si="84"/>
        <v>UP</v>
      </c>
      <c r="I94">
        <f t="shared" si="84"/>
        <v>1</v>
      </c>
      <c r="J94" s="7">
        <v>2015</v>
      </c>
      <c r="K94" s="7" t="str">
        <f t="shared" si="73"/>
        <v>ELCHYD00</v>
      </c>
      <c r="L94" s="36" t="s">
        <v>525</v>
      </c>
      <c r="M94" s="36" t="s">
        <v>526</v>
      </c>
      <c r="N94" s="36" t="s">
        <v>527</v>
      </c>
      <c r="O94" s="36" t="s">
        <v>528</v>
      </c>
      <c r="P94" s="36" t="s">
        <v>529</v>
      </c>
      <c r="Q94" s="36" t="s">
        <v>530</v>
      </c>
      <c r="R94" s="36" t="s">
        <v>531</v>
      </c>
    </row>
    <row r="95" ht="16" spans="4:18">
      <c r="D95" s="3"/>
      <c r="F95" s="1" t="s">
        <v>93</v>
      </c>
      <c r="G95" t="str">
        <f t="shared" ref="G95:I95" si="85">G94</f>
        <v>ACT_BND</v>
      </c>
      <c r="H95" t="str">
        <f t="shared" si="85"/>
        <v>UP</v>
      </c>
      <c r="I95">
        <f t="shared" si="85"/>
        <v>1</v>
      </c>
      <c r="J95" s="7">
        <v>2015</v>
      </c>
      <c r="K95" s="7" t="str">
        <f t="shared" si="73"/>
        <v>ELCNUC100</v>
      </c>
      <c r="L95" s="7">
        <v>0</v>
      </c>
      <c r="M95" s="7">
        <v>0</v>
      </c>
      <c r="N95" s="7">
        <v>0</v>
      </c>
      <c r="O95" s="7">
        <v>0</v>
      </c>
      <c r="P95" s="36" t="s">
        <v>532</v>
      </c>
      <c r="Q95" s="7">
        <v>0</v>
      </c>
      <c r="R95" s="36" t="s">
        <v>533</v>
      </c>
    </row>
    <row r="96" ht="16" spans="4:18">
      <c r="D96" s="3"/>
      <c r="F96" s="1" t="s">
        <v>93</v>
      </c>
      <c r="G96" t="str">
        <f t="shared" ref="G96:I96" si="86">G95</f>
        <v>ACT_BND</v>
      </c>
      <c r="H96" t="str">
        <f t="shared" si="86"/>
        <v>UP</v>
      </c>
      <c r="I96">
        <f t="shared" si="86"/>
        <v>1</v>
      </c>
      <c r="J96" s="7">
        <v>2015</v>
      </c>
      <c r="K96" s="7" t="str">
        <f t="shared" si="73"/>
        <v>ELCSOL00</v>
      </c>
      <c r="L96" s="7">
        <v>0</v>
      </c>
      <c r="M96" s="7">
        <v>0</v>
      </c>
      <c r="N96" s="7">
        <v>0</v>
      </c>
      <c r="O96" s="7">
        <v>0</v>
      </c>
      <c r="P96" s="36" t="s">
        <v>534</v>
      </c>
      <c r="Q96" s="36" t="s">
        <v>535</v>
      </c>
      <c r="R96" s="7">
        <v>0</v>
      </c>
    </row>
    <row r="97" ht="16" spans="4:18">
      <c r="D97" s="3"/>
      <c r="F97" s="1" t="s">
        <v>93</v>
      </c>
      <c r="G97" t="str">
        <f t="shared" ref="G97:I97" si="87">G96</f>
        <v>ACT_BND</v>
      </c>
      <c r="H97" t="str">
        <f t="shared" si="87"/>
        <v>UP</v>
      </c>
      <c r="I97">
        <f t="shared" si="87"/>
        <v>1</v>
      </c>
      <c r="J97" s="7">
        <v>2015</v>
      </c>
      <c r="K97" s="7" t="str">
        <f t="shared" si="73"/>
        <v>ELCWIN00</v>
      </c>
      <c r="L97" s="36" t="s">
        <v>536</v>
      </c>
      <c r="M97" s="36" t="s">
        <v>537</v>
      </c>
      <c r="N97" s="36" t="s">
        <v>538</v>
      </c>
      <c r="O97" s="36" t="s">
        <v>539</v>
      </c>
      <c r="P97" s="36" t="s">
        <v>540</v>
      </c>
      <c r="Q97" s="36" t="s">
        <v>541</v>
      </c>
      <c r="R97" s="36" t="s">
        <v>542</v>
      </c>
    </row>
    <row r="98" ht="16" spans="4:18">
      <c r="D98" s="3"/>
      <c r="F98" s="1" t="s">
        <v>93</v>
      </c>
      <c r="G98" t="str">
        <f t="shared" ref="G98:I98" si="88">G97</f>
        <v>ACT_BND</v>
      </c>
      <c r="H98" t="str">
        <f t="shared" si="88"/>
        <v>UP</v>
      </c>
      <c r="I98">
        <f t="shared" si="88"/>
        <v>1</v>
      </c>
      <c r="J98" s="7">
        <v>2015</v>
      </c>
      <c r="K98" s="7" t="str">
        <f t="shared" si="73"/>
        <v>ELCWOO00</v>
      </c>
      <c r="L98" s="36" t="s">
        <v>543</v>
      </c>
      <c r="M98" s="36" t="s">
        <v>544</v>
      </c>
      <c r="N98" s="7">
        <v>0</v>
      </c>
      <c r="O98" s="36" t="s">
        <v>545</v>
      </c>
      <c r="P98" s="36" t="s">
        <v>546</v>
      </c>
      <c r="Q98" s="36" t="s">
        <v>547</v>
      </c>
      <c r="R98" s="36" t="s">
        <v>548</v>
      </c>
    </row>
    <row r="99" ht="16" spans="4:18">
      <c r="D99" s="3"/>
      <c r="F99" s="1" t="s">
        <v>93</v>
      </c>
      <c r="G99" t="str">
        <f t="shared" ref="G99:I99" si="89">G98</f>
        <v>ACT_BND</v>
      </c>
      <c r="H99" t="str">
        <f t="shared" si="89"/>
        <v>UP</v>
      </c>
      <c r="I99">
        <f t="shared" si="89"/>
        <v>1</v>
      </c>
      <c r="J99" s="7">
        <v>2016</v>
      </c>
      <c r="K99" s="7" t="str">
        <f t="shared" si="73"/>
        <v>ELCCOH00</v>
      </c>
      <c r="L99" s="36" t="s">
        <v>549</v>
      </c>
      <c r="M99" s="7">
        <v>0</v>
      </c>
      <c r="N99" s="36" t="s">
        <v>550</v>
      </c>
      <c r="O99" s="36" t="s">
        <v>551</v>
      </c>
      <c r="P99" s="7">
        <v>0</v>
      </c>
      <c r="Q99" s="7">
        <v>0</v>
      </c>
      <c r="R99" s="36" t="s">
        <v>552</v>
      </c>
    </row>
    <row r="100" ht="16" spans="4:18">
      <c r="D100" s="3"/>
      <c r="F100" s="1" t="s">
        <v>93</v>
      </c>
      <c r="G100" t="str">
        <f t="shared" ref="G100:I100" si="90">G99</f>
        <v>ACT_BND</v>
      </c>
      <c r="H100" t="str">
        <f t="shared" si="90"/>
        <v>UP</v>
      </c>
      <c r="I100">
        <f t="shared" si="90"/>
        <v>1</v>
      </c>
      <c r="J100" s="7">
        <v>2016</v>
      </c>
      <c r="K100" s="7" t="str">
        <f t="shared" si="73"/>
        <v>ELCGAS00</v>
      </c>
      <c r="L100" s="36" t="s">
        <v>553</v>
      </c>
      <c r="M100" s="36" t="s">
        <v>554</v>
      </c>
      <c r="N100" s="36" t="s">
        <v>555</v>
      </c>
      <c r="O100" s="36" t="s">
        <v>556</v>
      </c>
      <c r="P100" s="36" t="s">
        <v>557</v>
      </c>
      <c r="Q100" s="36" t="s">
        <v>558</v>
      </c>
      <c r="R100" s="36" t="s">
        <v>559</v>
      </c>
    </row>
    <row r="101" ht="16" spans="4:18">
      <c r="D101" s="3"/>
      <c r="F101" s="1" t="s">
        <v>93</v>
      </c>
      <c r="G101" t="str">
        <f t="shared" ref="G101:I101" si="91">G100</f>
        <v>ACT_BND</v>
      </c>
      <c r="H101" t="str">
        <f t="shared" si="91"/>
        <v>UP</v>
      </c>
      <c r="I101">
        <f t="shared" si="91"/>
        <v>1</v>
      </c>
      <c r="J101" s="7">
        <v>2016</v>
      </c>
      <c r="K101" s="7" t="str">
        <f t="shared" si="73"/>
        <v>ELCHFO00</v>
      </c>
      <c r="L101" s="36" t="s">
        <v>560</v>
      </c>
      <c r="M101" s="36" t="s">
        <v>561</v>
      </c>
      <c r="N101" s="36" t="s">
        <v>535</v>
      </c>
      <c r="O101" s="36" t="s">
        <v>562</v>
      </c>
      <c r="P101" s="36" t="s">
        <v>563</v>
      </c>
      <c r="Q101" s="7">
        <v>2.376032037437</v>
      </c>
      <c r="R101" s="36" t="s">
        <v>564</v>
      </c>
    </row>
    <row r="102" ht="16" spans="4:18">
      <c r="D102" s="3"/>
      <c r="F102" s="1" t="s">
        <v>93</v>
      </c>
      <c r="G102" t="str">
        <f t="shared" ref="G102:I102" si="92">G101</f>
        <v>ACT_BND</v>
      </c>
      <c r="H102" t="str">
        <f t="shared" si="92"/>
        <v>UP</v>
      </c>
      <c r="I102">
        <f t="shared" si="92"/>
        <v>1</v>
      </c>
      <c r="J102" s="7">
        <v>2016</v>
      </c>
      <c r="K102" s="7" t="str">
        <f t="shared" si="73"/>
        <v>ELCHYD00</v>
      </c>
      <c r="L102" s="36" t="s">
        <v>565</v>
      </c>
      <c r="M102" s="36" t="s">
        <v>566</v>
      </c>
      <c r="N102" s="36" t="s">
        <v>567</v>
      </c>
      <c r="O102" s="36" t="s">
        <v>568</v>
      </c>
      <c r="P102" s="36" t="s">
        <v>569</v>
      </c>
      <c r="Q102" s="36" t="s">
        <v>570</v>
      </c>
      <c r="R102" s="36" t="s">
        <v>571</v>
      </c>
    </row>
    <row r="103" ht="16" spans="4:18">
      <c r="D103" s="3"/>
      <c r="F103" s="1" t="s">
        <v>93</v>
      </c>
      <c r="G103" t="str">
        <f t="shared" ref="G103:I103" si="93">G102</f>
        <v>ACT_BND</v>
      </c>
      <c r="H103" t="str">
        <f t="shared" si="93"/>
        <v>UP</v>
      </c>
      <c r="I103">
        <f t="shared" si="93"/>
        <v>1</v>
      </c>
      <c r="J103" s="7">
        <v>2016</v>
      </c>
      <c r="K103" s="7" t="str">
        <f t="shared" si="73"/>
        <v>ELCNUC100</v>
      </c>
      <c r="L103" s="7">
        <v>0</v>
      </c>
      <c r="M103" s="7">
        <v>0</v>
      </c>
      <c r="N103" s="7">
        <v>0</v>
      </c>
      <c r="O103" s="7">
        <v>0</v>
      </c>
      <c r="P103" s="36" t="s">
        <v>572</v>
      </c>
      <c r="Q103" s="7">
        <v>0</v>
      </c>
      <c r="R103" s="36" t="s">
        <v>573</v>
      </c>
    </row>
    <row r="104" ht="16" spans="4:18">
      <c r="D104" s="3"/>
      <c r="F104" s="1" t="s">
        <v>93</v>
      </c>
      <c r="G104" t="str">
        <f t="shared" ref="G104:I104" si="94">G103</f>
        <v>ACT_BND</v>
      </c>
      <c r="H104" t="str">
        <f t="shared" si="94"/>
        <v>UP</v>
      </c>
      <c r="I104">
        <f t="shared" si="94"/>
        <v>1</v>
      </c>
      <c r="J104" s="7">
        <v>2016</v>
      </c>
      <c r="K104" s="7" t="str">
        <f t="shared" si="73"/>
        <v>ELCSOL00</v>
      </c>
      <c r="L104" s="36" t="s">
        <v>520</v>
      </c>
      <c r="M104" s="7">
        <v>0</v>
      </c>
      <c r="N104" s="7">
        <v>0</v>
      </c>
      <c r="O104" s="7">
        <v>0</v>
      </c>
      <c r="P104" s="36" t="s">
        <v>574</v>
      </c>
      <c r="Q104" s="36" t="s">
        <v>535</v>
      </c>
      <c r="R104" s="7">
        <v>0</v>
      </c>
    </row>
    <row r="105" ht="16" spans="4:18">
      <c r="D105" s="3"/>
      <c r="F105" s="1" t="s">
        <v>93</v>
      </c>
      <c r="G105" t="str">
        <f t="shared" ref="G105:I105" si="95">G104</f>
        <v>ACT_BND</v>
      </c>
      <c r="H105" t="str">
        <f t="shared" si="95"/>
        <v>UP</v>
      </c>
      <c r="I105">
        <f t="shared" si="95"/>
        <v>1</v>
      </c>
      <c r="J105" s="7">
        <v>2016</v>
      </c>
      <c r="K105" s="7" t="str">
        <f t="shared" si="73"/>
        <v>ELCWIN00</v>
      </c>
      <c r="L105" s="36" t="s">
        <v>575</v>
      </c>
      <c r="M105" s="36" t="s">
        <v>576</v>
      </c>
      <c r="N105" s="36" t="s">
        <v>577</v>
      </c>
      <c r="O105" s="36" t="s">
        <v>578</v>
      </c>
      <c r="P105" s="36" t="s">
        <v>579</v>
      </c>
      <c r="Q105" s="36" t="s">
        <v>580</v>
      </c>
      <c r="R105" s="36" t="s">
        <v>581</v>
      </c>
    </row>
    <row r="106" ht="16" spans="4:18">
      <c r="D106" s="3"/>
      <c r="F106" s="1" t="s">
        <v>93</v>
      </c>
      <c r="G106" t="str">
        <f t="shared" ref="G106:I106" si="96">G105</f>
        <v>ACT_BND</v>
      </c>
      <c r="H106" t="str">
        <f t="shared" si="96"/>
        <v>UP</v>
      </c>
      <c r="I106">
        <f t="shared" si="96"/>
        <v>1</v>
      </c>
      <c r="J106" s="7">
        <v>2016</v>
      </c>
      <c r="K106" s="7" t="str">
        <f t="shared" si="73"/>
        <v>ELCWOO00</v>
      </c>
      <c r="L106" s="36" t="s">
        <v>582</v>
      </c>
      <c r="M106" s="36" t="s">
        <v>583</v>
      </c>
      <c r="N106" s="7">
        <v>0</v>
      </c>
      <c r="O106" s="36" t="s">
        <v>584</v>
      </c>
      <c r="P106" s="36" t="s">
        <v>585</v>
      </c>
      <c r="Q106" s="36" t="s">
        <v>586</v>
      </c>
      <c r="R106" s="36" t="s">
        <v>587</v>
      </c>
    </row>
    <row r="107" ht="16" spans="4:18">
      <c r="D107" s="3"/>
      <c r="F107" s="1" t="s">
        <v>93</v>
      </c>
      <c r="G107" t="str">
        <f t="shared" ref="G107:I107" si="97">G106</f>
        <v>ACT_BND</v>
      </c>
      <c r="H107" t="str">
        <f t="shared" si="97"/>
        <v>UP</v>
      </c>
      <c r="I107">
        <f t="shared" si="97"/>
        <v>1</v>
      </c>
      <c r="J107" s="7">
        <v>2017</v>
      </c>
      <c r="K107" s="7" t="str">
        <f t="shared" si="73"/>
        <v>ELCCOH00</v>
      </c>
      <c r="L107" s="36" t="s">
        <v>588</v>
      </c>
      <c r="M107" s="7">
        <v>0</v>
      </c>
      <c r="N107" s="36" t="s">
        <v>589</v>
      </c>
      <c r="O107" s="36" t="s">
        <v>590</v>
      </c>
      <c r="P107" s="7">
        <v>0</v>
      </c>
      <c r="Q107" s="7">
        <v>0</v>
      </c>
      <c r="R107" s="36" t="s">
        <v>591</v>
      </c>
    </row>
    <row r="108" ht="16" spans="4:18">
      <c r="D108" s="3"/>
      <c r="F108" s="1" t="s">
        <v>93</v>
      </c>
      <c r="G108" t="str">
        <f t="shared" ref="G108:I108" si="98">G107</f>
        <v>ACT_BND</v>
      </c>
      <c r="H108" t="str">
        <f t="shared" si="98"/>
        <v>UP</v>
      </c>
      <c r="I108">
        <f t="shared" si="98"/>
        <v>1</v>
      </c>
      <c r="J108" s="7">
        <v>2017</v>
      </c>
      <c r="K108" s="7" t="str">
        <f t="shared" si="73"/>
        <v>ELCGAS00</v>
      </c>
      <c r="L108" s="36" t="s">
        <v>592</v>
      </c>
      <c r="M108" s="36" t="s">
        <v>593</v>
      </c>
      <c r="N108" s="36" t="s">
        <v>594</v>
      </c>
      <c r="O108" s="36" t="s">
        <v>595</v>
      </c>
      <c r="P108" s="36" t="s">
        <v>596</v>
      </c>
      <c r="Q108" s="36" t="s">
        <v>597</v>
      </c>
      <c r="R108" s="36" t="s">
        <v>598</v>
      </c>
    </row>
    <row r="109" ht="16" spans="4:18">
      <c r="D109" s="3"/>
      <c r="F109" s="1" t="s">
        <v>93</v>
      </c>
      <c r="G109" t="str">
        <f t="shared" ref="G109:I109" si="99">G108</f>
        <v>ACT_BND</v>
      </c>
      <c r="H109" t="str">
        <f t="shared" si="99"/>
        <v>UP</v>
      </c>
      <c r="I109">
        <f t="shared" si="99"/>
        <v>1</v>
      </c>
      <c r="J109" s="7">
        <v>2017</v>
      </c>
      <c r="K109" s="7" t="str">
        <f t="shared" si="73"/>
        <v>ELCHFO00</v>
      </c>
      <c r="L109" s="36" t="s">
        <v>599</v>
      </c>
      <c r="M109" s="36" t="s">
        <v>600</v>
      </c>
      <c r="N109" s="36" t="s">
        <v>535</v>
      </c>
      <c r="O109" s="36" t="s">
        <v>601</v>
      </c>
      <c r="P109" s="36" t="s">
        <v>602</v>
      </c>
      <c r="Q109" s="36" t="s">
        <v>603</v>
      </c>
      <c r="R109" s="36" t="s">
        <v>604</v>
      </c>
    </row>
    <row r="110" ht="16" spans="4:18">
      <c r="D110" s="3"/>
      <c r="F110" s="1" t="s">
        <v>93</v>
      </c>
      <c r="G110" t="str">
        <f t="shared" ref="G110:I110" si="100">G109</f>
        <v>ACT_BND</v>
      </c>
      <c r="H110" t="str">
        <f t="shared" si="100"/>
        <v>UP</v>
      </c>
      <c r="I110">
        <f t="shared" si="100"/>
        <v>1</v>
      </c>
      <c r="J110" s="7">
        <v>2017</v>
      </c>
      <c r="K110" s="7" t="str">
        <f t="shared" si="73"/>
        <v>ELCHYD00</v>
      </c>
      <c r="L110" s="36" t="s">
        <v>605</v>
      </c>
      <c r="M110" s="36" t="s">
        <v>606</v>
      </c>
      <c r="N110" s="36" t="s">
        <v>607</v>
      </c>
      <c r="O110" s="36" t="s">
        <v>608</v>
      </c>
      <c r="P110" s="36" t="s">
        <v>609</v>
      </c>
      <c r="Q110" s="36" t="s">
        <v>610</v>
      </c>
      <c r="R110" s="36" t="s">
        <v>611</v>
      </c>
    </row>
    <row r="111" ht="16" spans="4:18">
      <c r="D111" s="3"/>
      <c r="F111" s="1" t="s">
        <v>93</v>
      </c>
      <c r="G111" t="str">
        <f t="shared" ref="G111:I111" si="101">G110</f>
        <v>ACT_BND</v>
      </c>
      <c r="H111" t="str">
        <f t="shared" si="101"/>
        <v>UP</v>
      </c>
      <c r="I111">
        <f t="shared" si="101"/>
        <v>1</v>
      </c>
      <c r="J111" s="7">
        <v>2017</v>
      </c>
      <c r="K111" s="7" t="str">
        <f t="shared" si="73"/>
        <v>ELCNUC100</v>
      </c>
      <c r="L111" s="7">
        <v>0</v>
      </c>
      <c r="M111" s="7">
        <v>0</v>
      </c>
      <c r="N111" s="7">
        <v>0</v>
      </c>
      <c r="O111" s="7">
        <v>0</v>
      </c>
      <c r="P111" s="36" t="s">
        <v>612</v>
      </c>
      <c r="Q111" s="7">
        <v>0</v>
      </c>
      <c r="R111" s="36" t="s">
        <v>613</v>
      </c>
    </row>
    <row r="112" ht="16" spans="4:18">
      <c r="D112" s="3"/>
      <c r="F112" s="1" t="s">
        <v>93</v>
      </c>
      <c r="G112" t="str">
        <f t="shared" ref="G112:I112" si="102">G111</f>
        <v>ACT_BND</v>
      </c>
      <c r="H112" t="str">
        <f t="shared" si="102"/>
        <v>UP</v>
      </c>
      <c r="I112">
        <f t="shared" si="102"/>
        <v>1</v>
      </c>
      <c r="J112" s="7">
        <v>2017</v>
      </c>
      <c r="K112" s="7" t="str">
        <f t="shared" si="73"/>
        <v>ELCSOL00</v>
      </c>
      <c r="L112" s="36" t="s">
        <v>520</v>
      </c>
      <c r="M112" s="7">
        <v>0</v>
      </c>
      <c r="N112" s="7">
        <v>0</v>
      </c>
      <c r="O112" s="7">
        <v>0</v>
      </c>
      <c r="P112" s="36" t="s">
        <v>614</v>
      </c>
      <c r="Q112" s="36" t="s">
        <v>535</v>
      </c>
      <c r="R112" s="7">
        <v>0</v>
      </c>
    </row>
    <row r="113" ht="16" spans="4:18">
      <c r="D113" s="3"/>
      <c r="F113" s="1" t="s">
        <v>93</v>
      </c>
      <c r="G113" t="str">
        <f t="shared" ref="G113:I113" si="103">G112</f>
        <v>ACT_BND</v>
      </c>
      <c r="H113" t="str">
        <f t="shared" si="103"/>
        <v>UP</v>
      </c>
      <c r="I113">
        <f t="shared" si="103"/>
        <v>1</v>
      </c>
      <c r="J113" s="7">
        <v>2017</v>
      </c>
      <c r="K113" s="7" t="str">
        <f t="shared" si="73"/>
        <v>ELCWIN00</v>
      </c>
      <c r="L113" s="36" t="s">
        <v>615</v>
      </c>
      <c r="M113" s="36" t="s">
        <v>616</v>
      </c>
      <c r="N113" s="36" t="s">
        <v>548</v>
      </c>
      <c r="O113" s="36" t="s">
        <v>617</v>
      </c>
      <c r="P113" s="36" t="s">
        <v>618</v>
      </c>
      <c r="Q113" s="36" t="s">
        <v>619</v>
      </c>
      <c r="R113" s="36" t="s">
        <v>620</v>
      </c>
    </row>
    <row r="114" ht="16" spans="4:18">
      <c r="D114" s="3"/>
      <c r="F114" s="1" t="s">
        <v>93</v>
      </c>
      <c r="G114" t="str">
        <f t="shared" ref="G114:I114" si="104">G113</f>
        <v>ACT_BND</v>
      </c>
      <c r="H114" t="str">
        <f t="shared" si="104"/>
        <v>UP</v>
      </c>
      <c r="I114">
        <f t="shared" si="104"/>
        <v>1</v>
      </c>
      <c r="J114" s="7">
        <v>2017</v>
      </c>
      <c r="K114" s="7" t="str">
        <f t="shared" si="73"/>
        <v>ELCWOO00</v>
      </c>
      <c r="L114" s="36" t="s">
        <v>621</v>
      </c>
      <c r="M114" s="36" t="s">
        <v>622</v>
      </c>
      <c r="N114" s="7">
        <v>0</v>
      </c>
      <c r="O114" s="36" t="s">
        <v>623</v>
      </c>
      <c r="P114" s="36" t="s">
        <v>624</v>
      </c>
      <c r="Q114" s="36" t="s">
        <v>625</v>
      </c>
      <c r="R114" s="36" t="s">
        <v>626</v>
      </c>
    </row>
    <row r="115" ht="16" spans="4:18">
      <c r="D115" s="3"/>
      <c r="F115" s="1" t="s">
        <v>93</v>
      </c>
      <c r="G115" t="str">
        <f t="shared" ref="G115:I115" si="105">G114</f>
        <v>ACT_BND</v>
      </c>
      <c r="H115" t="str">
        <f t="shared" si="105"/>
        <v>UP</v>
      </c>
      <c r="I115">
        <f t="shared" si="105"/>
        <v>1</v>
      </c>
      <c r="J115" s="7">
        <v>2018</v>
      </c>
      <c r="K115" s="7" t="str">
        <f t="shared" si="73"/>
        <v>ELCCOH00</v>
      </c>
      <c r="L115" s="36" t="s">
        <v>627</v>
      </c>
      <c r="M115" s="7">
        <v>0</v>
      </c>
      <c r="N115" s="36" t="s">
        <v>628</v>
      </c>
      <c r="O115" s="36" t="s">
        <v>629</v>
      </c>
      <c r="P115" s="7">
        <v>0</v>
      </c>
      <c r="Q115" s="7">
        <v>0</v>
      </c>
      <c r="R115" s="36" t="s">
        <v>630</v>
      </c>
    </row>
    <row r="116" ht="16" spans="4:18">
      <c r="D116" s="3"/>
      <c r="F116" s="1" t="s">
        <v>93</v>
      </c>
      <c r="G116" t="str">
        <f t="shared" ref="G116:I116" si="106">G115</f>
        <v>ACT_BND</v>
      </c>
      <c r="H116" t="str">
        <f t="shared" si="106"/>
        <v>UP</v>
      </c>
      <c r="I116">
        <f t="shared" si="106"/>
        <v>1</v>
      </c>
      <c r="J116" s="7">
        <v>2018</v>
      </c>
      <c r="K116" s="7" t="str">
        <f t="shared" si="73"/>
        <v>ELCGAS00</v>
      </c>
      <c r="L116" s="36" t="s">
        <v>631</v>
      </c>
      <c r="M116" s="36" t="s">
        <v>632</v>
      </c>
      <c r="N116" s="36" t="s">
        <v>633</v>
      </c>
      <c r="O116" s="36" t="s">
        <v>634</v>
      </c>
      <c r="P116" s="36" t="s">
        <v>635</v>
      </c>
      <c r="Q116" s="36" t="s">
        <v>636</v>
      </c>
      <c r="R116" s="36" t="s">
        <v>637</v>
      </c>
    </row>
    <row r="117" ht="16" spans="4:18">
      <c r="D117" s="3"/>
      <c r="F117" s="1" t="s">
        <v>93</v>
      </c>
      <c r="G117" t="str">
        <f t="shared" ref="G117:I117" si="107">G116</f>
        <v>ACT_BND</v>
      </c>
      <c r="H117" t="str">
        <f t="shared" si="107"/>
        <v>UP</v>
      </c>
      <c r="I117">
        <f t="shared" si="107"/>
        <v>1</v>
      </c>
      <c r="J117" s="7">
        <v>2018</v>
      </c>
      <c r="K117" s="7" t="str">
        <f t="shared" si="73"/>
        <v>ELCHFO00</v>
      </c>
      <c r="L117" s="36" t="s">
        <v>638</v>
      </c>
      <c r="M117" s="36" t="s">
        <v>639</v>
      </c>
      <c r="N117" s="36" t="s">
        <v>535</v>
      </c>
      <c r="O117" s="36" t="s">
        <v>640</v>
      </c>
      <c r="P117" s="36" t="s">
        <v>641</v>
      </c>
      <c r="Q117" s="36" t="s">
        <v>642</v>
      </c>
      <c r="R117" s="36" t="s">
        <v>643</v>
      </c>
    </row>
    <row r="118" ht="16" spans="4:18">
      <c r="D118" s="3"/>
      <c r="F118" s="1" t="s">
        <v>93</v>
      </c>
      <c r="G118" t="str">
        <f t="shared" ref="G118:I118" si="108">G117</f>
        <v>ACT_BND</v>
      </c>
      <c r="H118" t="str">
        <f t="shared" si="108"/>
        <v>UP</v>
      </c>
      <c r="I118">
        <f t="shared" si="108"/>
        <v>1</v>
      </c>
      <c r="J118" s="7">
        <v>2018</v>
      </c>
      <c r="K118" s="7" t="str">
        <f t="shared" si="73"/>
        <v>ELCHYD00</v>
      </c>
      <c r="L118" s="36" t="s">
        <v>644</v>
      </c>
      <c r="M118" s="36" t="s">
        <v>645</v>
      </c>
      <c r="N118" s="7">
        <v>12.92656587473</v>
      </c>
      <c r="O118" s="36" t="s">
        <v>646</v>
      </c>
      <c r="P118" s="36" t="s">
        <v>647</v>
      </c>
      <c r="Q118" s="36" t="s">
        <v>648</v>
      </c>
      <c r="R118" s="36" t="s">
        <v>649</v>
      </c>
    </row>
    <row r="119" ht="16" spans="4:18">
      <c r="D119" s="3"/>
      <c r="F119" s="1" t="s">
        <v>93</v>
      </c>
      <c r="G119" t="str">
        <f t="shared" ref="G119:I119" si="109">G118</f>
        <v>ACT_BND</v>
      </c>
      <c r="H119" t="str">
        <f t="shared" si="109"/>
        <v>UP</v>
      </c>
      <c r="I119">
        <f t="shared" si="109"/>
        <v>1</v>
      </c>
      <c r="J119" s="7">
        <v>2018</v>
      </c>
      <c r="K119" s="7" t="str">
        <f t="shared" si="73"/>
        <v>ELCNUC100</v>
      </c>
      <c r="L119" s="7">
        <v>0</v>
      </c>
      <c r="M119" s="7">
        <v>0</v>
      </c>
      <c r="N119" s="7">
        <v>0</v>
      </c>
      <c r="O119" s="7">
        <v>0</v>
      </c>
      <c r="P119" s="36" t="s">
        <v>650</v>
      </c>
      <c r="Q119" s="7">
        <v>0</v>
      </c>
      <c r="R119" s="36" t="s">
        <v>651</v>
      </c>
    </row>
    <row r="120" ht="16" spans="4:18">
      <c r="D120" s="3"/>
      <c r="F120" s="1" t="s">
        <v>93</v>
      </c>
      <c r="G120" t="str">
        <f t="shared" ref="G120:I120" si="110">G119</f>
        <v>ACT_BND</v>
      </c>
      <c r="H120" t="str">
        <f t="shared" si="110"/>
        <v>UP</v>
      </c>
      <c r="I120">
        <f t="shared" si="110"/>
        <v>1</v>
      </c>
      <c r="J120" s="7">
        <v>2018</v>
      </c>
      <c r="K120" s="7" t="str">
        <f t="shared" si="73"/>
        <v>ELCSOL00</v>
      </c>
      <c r="L120" s="36" t="s">
        <v>652</v>
      </c>
      <c r="M120" s="36" t="s">
        <v>520</v>
      </c>
      <c r="N120" s="7">
        <v>0</v>
      </c>
      <c r="O120" s="7">
        <v>0</v>
      </c>
      <c r="P120" s="36" t="s">
        <v>653</v>
      </c>
      <c r="Q120" s="36" t="s">
        <v>535</v>
      </c>
      <c r="R120" s="7">
        <v>0</v>
      </c>
    </row>
    <row r="121" ht="16" spans="4:18">
      <c r="D121" s="3"/>
      <c r="F121" s="1" t="s">
        <v>93</v>
      </c>
      <c r="G121" t="str">
        <f t="shared" ref="G121:I121" si="111">G120</f>
        <v>ACT_BND</v>
      </c>
      <c r="H121" t="str">
        <f t="shared" si="111"/>
        <v>UP</v>
      </c>
      <c r="I121">
        <f t="shared" si="111"/>
        <v>1</v>
      </c>
      <c r="J121" s="7">
        <v>2018</v>
      </c>
      <c r="K121" s="7" t="str">
        <f t="shared" si="73"/>
        <v>ELCWIN00</v>
      </c>
      <c r="L121" s="36" t="s">
        <v>209</v>
      </c>
      <c r="M121" s="36" t="s">
        <v>654</v>
      </c>
      <c r="N121" s="36" t="s">
        <v>655</v>
      </c>
      <c r="O121" s="36" t="s">
        <v>295</v>
      </c>
      <c r="P121" s="36" t="s">
        <v>656</v>
      </c>
      <c r="Q121" s="36" t="s">
        <v>657</v>
      </c>
      <c r="R121" s="36" t="s">
        <v>658</v>
      </c>
    </row>
    <row r="122" ht="16" spans="4:18">
      <c r="D122" s="3"/>
      <c r="F122" s="1" t="s">
        <v>93</v>
      </c>
      <c r="G122" t="str">
        <f t="shared" ref="G122:I122" si="112">G121</f>
        <v>ACT_BND</v>
      </c>
      <c r="H122" t="str">
        <f t="shared" si="112"/>
        <v>UP</v>
      </c>
      <c r="I122">
        <f t="shared" si="112"/>
        <v>1</v>
      </c>
      <c r="J122" s="7">
        <v>2018</v>
      </c>
      <c r="K122" s="7" t="str">
        <f t="shared" si="73"/>
        <v>ELCWOO00</v>
      </c>
      <c r="L122" s="7">
        <v>6.613124550036</v>
      </c>
      <c r="M122" s="36" t="s">
        <v>659</v>
      </c>
      <c r="N122" s="36" t="s">
        <v>329</v>
      </c>
      <c r="O122" s="36" t="s">
        <v>660</v>
      </c>
      <c r="P122" s="36" t="s">
        <v>661</v>
      </c>
      <c r="Q122" s="36" t="s">
        <v>662</v>
      </c>
      <c r="R122" s="36" t="s">
        <v>663</v>
      </c>
    </row>
    <row r="123" ht="16" spans="4:18">
      <c r="D123" s="3"/>
      <c r="F123" s="1" t="s">
        <v>93</v>
      </c>
      <c r="G123" t="str">
        <f t="shared" ref="G123:I123" si="113">G122</f>
        <v>ACT_BND</v>
      </c>
      <c r="H123" t="str">
        <f t="shared" si="113"/>
        <v>UP</v>
      </c>
      <c r="I123">
        <f t="shared" si="113"/>
        <v>1</v>
      </c>
      <c r="J123" s="7">
        <v>2019</v>
      </c>
      <c r="K123" s="7" t="str">
        <f t="shared" si="73"/>
        <v>ELCCOH00</v>
      </c>
      <c r="L123" s="36" t="s">
        <v>664</v>
      </c>
      <c r="M123" s="7">
        <v>0</v>
      </c>
      <c r="N123" s="36" t="s">
        <v>665</v>
      </c>
      <c r="O123" s="7">
        <v>0</v>
      </c>
      <c r="P123" s="7">
        <v>0</v>
      </c>
      <c r="Q123" s="7">
        <v>0</v>
      </c>
      <c r="R123" s="36" t="s">
        <v>666</v>
      </c>
    </row>
    <row r="124" ht="16" spans="4:18">
      <c r="D124" s="3"/>
      <c r="F124" s="1" t="s">
        <v>93</v>
      </c>
      <c r="G124" t="str">
        <f t="shared" ref="G124:I124" si="114">G123</f>
        <v>ACT_BND</v>
      </c>
      <c r="H124" t="str">
        <f t="shared" si="114"/>
        <v>UP</v>
      </c>
      <c r="I124">
        <f t="shared" si="114"/>
        <v>1</v>
      </c>
      <c r="J124" s="7">
        <v>2019</v>
      </c>
      <c r="K124" s="7" t="str">
        <f t="shared" si="73"/>
        <v>ELCGAS00</v>
      </c>
      <c r="L124" s="36" t="s">
        <v>667</v>
      </c>
      <c r="M124" s="36" t="s">
        <v>668</v>
      </c>
      <c r="N124" s="36" t="s">
        <v>669</v>
      </c>
      <c r="O124" s="36" t="s">
        <v>670</v>
      </c>
      <c r="P124" s="36" t="s">
        <v>671</v>
      </c>
      <c r="Q124" s="36" t="s">
        <v>672</v>
      </c>
      <c r="R124" s="36" t="s">
        <v>673</v>
      </c>
    </row>
    <row r="125" ht="16" spans="4:18">
      <c r="D125" s="3"/>
      <c r="F125" s="1" t="s">
        <v>93</v>
      </c>
      <c r="G125" t="str">
        <f t="shared" ref="G125:I125" si="115">G124</f>
        <v>ACT_BND</v>
      </c>
      <c r="H125" t="str">
        <f t="shared" si="115"/>
        <v>UP</v>
      </c>
      <c r="I125">
        <f t="shared" si="115"/>
        <v>1</v>
      </c>
      <c r="J125" s="7">
        <v>2019</v>
      </c>
      <c r="K125" s="7" t="str">
        <f t="shared" si="73"/>
        <v>ELCHFO00</v>
      </c>
      <c r="L125" s="36" t="s">
        <v>674</v>
      </c>
      <c r="M125" s="36" t="s">
        <v>675</v>
      </c>
      <c r="N125" s="36" t="s">
        <v>535</v>
      </c>
      <c r="O125" s="36" t="s">
        <v>676</v>
      </c>
      <c r="P125" s="36" t="s">
        <v>677</v>
      </c>
      <c r="Q125" s="36" t="s">
        <v>678</v>
      </c>
      <c r="R125" s="36" t="s">
        <v>679</v>
      </c>
    </row>
    <row r="126" ht="16" spans="4:18">
      <c r="D126" s="3"/>
      <c r="F126" s="1" t="s">
        <v>93</v>
      </c>
      <c r="G126" t="str">
        <f t="shared" ref="G126:I126" si="116">G125</f>
        <v>ACT_BND</v>
      </c>
      <c r="H126" t="str">
        <f t="shared" si="116"/>
        <v>UP</v>
      </c>
      <c r="I126">
        <f t="shared" si="116"/>
        <v>1</v>
      </c>
      <c r="J126" s="7">
        <v>2019</v>
      </c>
      <c r="K126" s="7" t="str">
        <f t="shared" si="73"/>
        <v>ELCHYD00</v>
      </c>
      <c r="L126" s="36" t="s">
        <v>680</v>
      </c>
      <c r="M126" s="36" t="s">
        <v>681</v>
      </c>
      <c r="N126" s="36" t="s">
        <v>682</v>
      </c>
      <c r="O126" s="36" t="s">
        <v>683</v>
      </c>
      <c r="P126" s="36" t="s">
        <v>684</v>
      </c>
      <c r="Q126" s="36" t="s">
        <v>685</v>
      </c>
      <c r="R126" s="36" t="s">
        <v>686</v>
      </c>
    </row>
    <row r="127" ht="16" spans="4:18">
      <c r="D127" s="3"/>
      <c r="F127" s="1" t="s">
        <v>93</v>
      </c>
      <c r="G127" t="str">
        <f t="shared" ref="G127:I127" si="117">G126</f>
        <v>ACT_BND</v>
      </c>
      <c r="H127" t="str">
        <f t="shared" si="117"/>
        <v>UP</v>
      </c>
      <c r="I127">
        <f t="shared" si="117"/>
        <v>1</v>
      </c>
      <c r="J127" s="7">
        <v>2019</v>
      </c>
      <c r="K127" s="7" t="str">
        <f t="shared" si="73"/>
        <v>ELCNUC100</v>
      </c>
      <c r="L127" s="7">
        <v>0</v>
      </c>
      <c r="M127" s="7">
        <v>0</v>
      </c>
      <c r="N127" s="7">
        <v>0</v>
      </c>
      <c r="O127" s="7">
        <v>0</v>
      </c>
      <c r="P127" s="36" t="s">
        <v>687</v>
      </c>
      <c r="Q127" s="7">
        <v>0</v>
      </c>
      <c r="R127" s="36" t="s">
        <v>688</v>
      </c>
    </row>
    <row r="128" ht="16" spans="4:18">
      <c r="D128" s="3"/>
      <c r="F128" s="1" t="s">
        <v>93</v>
      </c>
      <c r="G128" t="str">
        <f t="shared" ref="G128:I128" si="118">G127</f>
        <v>ACT_BND</v>
      </c>
      <c r="H128" t="str">
        <f t="shared" si="118"/>
        <v>UP</v>
      </c>
      <c r="I128">
        <f t="shared" si="118"/>
        <v>1</v>
      </c>
      <c r="J128" s="7">
        <v>2019</v>
      </c>
      <c r="K128" s="7" t="str">
        <f t="shared" si="73"/>
        <v>ELCSOL00</v>
      </c>
      <c r="L128" s="36" t="s">
        <v>689</v>
      </c>
      <c r="M128" s="36" t="s">
        <v>520</v>
      </c>
      <c r="N128" s="7">
        <v>0</v>
      </c>
      <c r="O128" s="7">
        <v>0</v>
      </c>
      <c r="P128" s="36" t="s">
        <v>690</v>
      </c>
      <c r="Q128" s="36" t="s">
        <v>535</v>
      </c>
      <c r="R128" s="7">
        <v>0</v>
      </c>
    </row>
    <row r="129" ht="16" spans="4:18">
      <c r="D129" s="3"/>
      <c r="F129" s="1" t="s">
        <v>93</v>
      </c>
      <c r="G129" t="str">
        <f t="shared" ref="G129:I129" si="119">G128</f>
        <v>ACT_BND</v>
      </c>
      <c r="H129" t="str">
        <f t="shared" si="119"/>
        <v>UP</v>
      </c>
      <c r="I129">
        <f t="shared" si="119"/>
        <v>1</v>
      </c>
      <c r="J129" s="7">
        <v>2019</v>
      </c>
      <c r="K129" s="7" t="str">
        <f t="shared" si="73"/>
        <v>ELCWIN00</v>
      </c>
      <c r="L129" s="36" t="s">
        <v>691</v>
      </c>
      <c r="M129" s="36" t="s">
        <v>692</v>
      </c>
      <c r="N129" s="36" t="s">
        <v>693</v>
      </c>
      <c r="O129" s="36" t="s">
        <v>694</v>
      </c>
      <c r="P129" s="36" t="s">
        <v>695</v>
      </c>
      <c r="Q129" s="36" t="s">
        <v>696</v>
      </c>
      <c r="R129" s="36" t="s">
        <v>697</v>
      </c>
    </row>
    <row r="130" ht="16" spans="4:18">
      <c r="D130" s="3"/>
      <c r="F130" s="1" t="s">
        <v>93</v>
      </c>
      <c r="G130" t="str">
        <f t="shared" ref="G130:I130" si="120">G129</f>
        <v>ACT_BND</v>
      </c>
      <c r="H130" t="str">
        <f t="shared" si="120"/>
        <v>UP</v>
      </c>
      <c r="I130">
        <f t="shared" si="120"/>
        <v>1</v>
      </c>
      <c r="J130" s="7">
        <v>2019</v>
      </c>
      <c r="K130" s="7" t="str">
        <f t="shared" si="73"/>
        <v>ELCWOO00</v>
      </c>
      <c r="L130" s="36" t="s">
        <v>698</v>
      </c>
      <c r="M130" s="36" t="s">
        <v>699</v>
      </c>
      <c r="N130" s="36" t="s">
        <v>700</v>
      </c>
      <c r="O130" s="36" t="s">
        <v>545</v>
      </c>
      <c r="P130" s="36" t="s">
        <v>701</v>
      </c>
      <c r="Q130" s="36" t="s">
        <v>702</v>
      </c>
      <c r="R130" s="36" t="s">
        <v>703</v>
      </c>
    </row>
    <row r="131" ht="16" spans="4:18">
      <c r="D131" s="3"/>
      <c r="F131" s="1" t="s">
        <v>93</v>
      </c>
      <c r="G131" t="str">
        <f t="shared" ref="G131:I131" si="121">G130</f>
        <v>ACT_BND</v>
      </c>
      <c r="H131" t="str">
        <f t="shared" si="121"/>
        <v>UP</v>
      </c>
      <c r="I131">
        <f t="shared" si="121"/>
        <v>1</v>
      </c>
      <c r="J131" s="7">
        <v>2020</v>
      </c>
      <c r="K131" s="7" t="str">
        <f t="shared" si="73"/>
        <v>ELCCOH00</v>
      </c>
      <c r="L131" s="36" t="s">
        <v>704</v>
      </c>
      <c r="M131" s="7">
        <v>0</v>
      </c>
      <c r="N131" s="36" t="s">
        <v>705</v>
      </c>
      <c r="O131" s="7">
        <v>0</v>
      </c>
      <c r="P131" s="7">
        <v>0</v>
      </c>
      <c r="Q131" s="7">
        <v>0</v>
      </c>
      <c r="R131" s="36" t="s">
        <v>706</v>
      </c>
    </row>
    <row r="132" ht="16" spans="4:18">
      <c r="D132" s="3"/>
      <c r="F132" s="1" t="s">
        <v>93</v>
      </c>
      <c r="G132" t="str">
        <f t="shared" ref="G132:I132" si="122">G131</f>
        <v>ACT_BND</v>
      </c>
      <c r="H132" t="str">
        <f t="shared" si="122"/>
        <v>UP</v>
      </c>
      <c r="I132">
        <f t="shared" si="122"/>
        <v>1</v>
      </c>
      <c r="J132" s="7">
        <v>2020</v>
      </c>
      <c r="K132" s="7" t="str">
        <f t="shared" si="73"/>
        <v>ELCGAS00</v>
      </c>
      <c r="L132" s="36" t="s">
        <v>707</v>
      </c>
      <c r="M132" s="36" t="s">
        <v>708</v>
      </c>
      <c r="N132" s="36" t="s">
        <v>709</v>
      </c>
      <c r="O132" s="36" t="s">
        <v>710</v>
      </c>
      <c r="P132" s="36" t="s">
        <v>711</v>
      </c>
      <c r="Q132" s="36" t="s">
        <v>712</v>
      </c>
      <c r="R132" s="36" t="s">
        <v>713</v>
      </c>
    </row>
    <row r="133" ht="16" spans="4:18">
      <c r="D133" s="3"/>
      <c r="F133" s="1" t="s">
        <v>93</v>
      </c>
      <c r="G133" t="str">
        <f t="shared" ref="G133:I133" si="123">G132</f>
        <v>ACT_BND</v>
      </c>
      <c r="H133" t="str">
        <f t="shared" si="123"/>
        <v>UP</v>
      </c>
      <c r="I133">
        <f t="shared" si="123"/>
        <v>1</v>
      </c>
      <c r="J133" s="7">
        <v>2020</v>
      </c>
      <c r="K133" s="7" t="str">
        <f t="shared" si="73"/>
        <v>ELCHFO00</v>
      </c>
      <c r="L133" s="36" t="s">
        <v>714</v>
      </c>
      <c r="M133" s="36" t="s">
        <v>715</v>
      </c>
      <c r="N133" s="36" t="s">
        <v>716</v>
      </c>
      <c r="O133" s="36" t="s">
        <v>717</v>
      </c>
      <c r="P133" s="36" t="s">
        <v>718</v>
      </c>
      <c r="Q133" s="36" t="s">
        <v>719</v>
      </c>
      <c r="R133" s="36" t="s">
        <v>720</v>
      </c>
    </row>
    <row r="134" ht="16" spans="4:18">
      <c r="D134" s="3"/>
      <c r="F134" s="1" t="s">
        <v>93</v>
      </c>
      <c r="G134" t="str">
        <f t="shared" ref="G134:I134" si="124">G133</f>
        <v>ACT_BND</v>
      </c>
      <c r="H134" t="str">
        <f t="shared" si="124"/>
        <v>UP</v>
      </c>
      <c r="I134">
        <f t="shared" si="124"/>
        <v>1</v>
      </c>
      <c r="J134" s="7">
        <v>2020</v>
      </c>
      <c r="K134" s="7" t="str">
        <f t="shared" si="73"/>
        <v>ELCHYD00</v>
      </c>
      <c r="L134" s="36" t="s">
        <v>721</v>
      </c>
      <c r="M134" s="36" t="s">
        <v>722</v>
      </c>
      <c r="N134" s="36" t="s">
        <v>723</v>
      </c>
      <c r="O134" s="36" t="s">
        <v>724</v>
      </c>
      <c r="P134" s="36" t="s">
        <v>725</v>
      </c>
      <c r="Q134" s="36" t="s">
        <v>726</v>
      </c>
      <c r="R134" s="36" t="s">
        <v>727</v>
      </c>
    </row>
    <row r="135" ht="16" spans="4:18">
      <c r="D135" s="3"/>
      <c r="F135" s="1" t="s">
        <v>93</v>
      </c>
      <c r="G135" t="str">
        <f t="shared" ref="G135:I135" si="125">G134</f>
        <v>ACT_BND</v>
      </c>
      <c r="H135" t="str">
        <f t="shared" si="125"/>
        <v>UP</v>
      </c>
      <c r="I135">
        <f t="shared" si="125"/>
        <v>1</v>
      </c>
      <c r="J135" s="7">
        <v>2020</v>
      </c>
      <c r="K135" s="7" t="str">
        <f t="shared" si="73"/>
        <v>ELCNUC100</v>
      </c>
      <c r="L135" s="7">
        <v>0</v>
      </c>
      <c r="M135" s="7">
        <v>0</v>
      </c>
      <c r="N135" s="7">
        <v>0</v>
      </c>
      <c r="O135" s="7">
        <v>0</v>
      </c>
      <c r="P135" s="36" t="s">
        <v>728</v>
      </c>
      <c r="Q135" s="7">
        <v>0</v>
      </c>
      <c r="R135" s="36" t="s">
        <v>729</v>
      </c>
    </row>
    <row r="136" ht="16" spans="4:18">
      <c r="D136" s="3"/>
      <c r="F136" s="1" t="s">
        <v>93</v>
      </c>
      <c r="G136" t="str">
        <f t="shared" ref="G136:I136" si="126">G135</f>
        <v>ACT_BND</v>
      </c>
      <c r="H136" t="str">
        <f t="shared" si="126"/>
        <v>UP</v>
      </c>
      <c r="I136">
        <f t="shared" si="126"/>
        <v>1</v>
      </c>
      <c r="J136" s="7">
        <v>2020</v>
      </c>
      <c r="K136" s="7" t="str">
        <f t="shared" si="73"/>
        <v>ELCSOL00</v>
      </c>
      <c r="L136" s="36" t="s">
        <v>730</v>
      </c>
      <c r="M136" s="36" t="s">
        <v>731</v>
      </c>
      <c r="N136" s="36" t="s">
        <v>732</v>
      </c>
      <c r="O136" s="36" t="s">
        <v>733</v>
      </c>
      <c r="P136" s="36" t="s">
        <v>734</v>
      </c>
      <c r="Q136" s="36" t="s">
        <v>735</v>
      </c>
      <c r="R136" s="36" t="s">
        <v>736</v>
      </c>
    </row>
    <row r="137" ht="16" spans="4:18">
      <c r="D137" s="3"/>
      <c r="F137" s="1" t="s">
        <v>93</v>
      </c>
      <c r="G137" t="str">
        <f t="shared" ref="G137:I137" si="127">G136</f>
        <v>ACT_BND</v>
      </c>
      <c r="H137" t="str">
        <f t="shared" si="127"/>
        <v>UP</v>
      </c>
      <c r="I137">
        <f t="shared" si="127"/>
        <v>1</v>
      </c>
      <c r="J137" s="7">
        <v>2020</v>
      </c>
      <c r="K137" s="7" t="str">
        <f t="shared" si="73"/>
        <v>ELCWIN00</v>
      </c>
      <c r="L137" s="36" t="s">
        <v>737</v>
      </c>
      <c r="M137" s="36" t="s">
        <v>738</v>
      </c>
      <c r="N137" s="36" t="s">
        <v>739</v>
      </c>
      <c r="O137" s="36" t="s">
        <v>740</v>
      </c>
      <c r="P137" s="36" t="s">
        <v>741</v>
      </c>
      <c r="Q137" s="36" t="s">
        <v>742</v>
      </c>
      <c r="R137" s="36" t="s">
        <v>743</v>
      </c>
    </row>
    <row r="138" ht="16" spans="4:18">
      <c r="D138" s="3"/>
      <c r="F138" s="1" t="s">
        <v>93</v>
      </c>
      <c r="G138" t="str">
        <f t="shared" ref="G138:I138" si="128">G137</f>
        <v>ACT_BND</v>
      </c>
      <c r="H138" t="str">
        <f t="shared" si="128"/>
        <v>UP</v>
      </c>
      <c r="I138">
        <f t="shared" si="128"/>
        <v>1</v>
      </c>
      <c r="J138" s="7">
        <v>2020</v>
      </c>
      <c r="K138" s="7" t="str">
        <f t="shared" si="73"/>
        <v>ELCWOO00</v>
      </c>
      <c r="L138" s="36" t="s">
        <v>744</v>
      </c>
      <c r="M138" s="36" t="s">
        <v>745</v>
      </c>
      <c r="N138" s="36" t="s">
        <v>746</v>
      </c>
      <c r="O138" s="36" t="s">
        <v>747</v>
      </c>
      <c r="P138" s="36" t="s">
        <v>748</v>
      </c>
      <c r="Q138" s="36" t="s">
        <v>749</v>
      </c>
      <c r="R138" s="36" t="s">
        <v>750</v>
      </c>
    </row>
    <row r="139" ht="16" spans="4:18">
      <c r="D139" s="3"/>
      <c r="F139" s="1" t="s">
        <v>93</v>
      </c>
      <c r="G139" t="str">
        <f t="shared" ref="G139:I139" si="129">G138</f>
        <v>ACT_BND</v>
      </c>
      <c r="H139" t="str">
        <f t="shared" si="129"/>
        <v>UP</v>
      </c>
      <c r="I139">
        <f t="shared" si="129"/>
        <v>1</v>
      </c>
      <c r="J139" s="7">
        <v>2021</v>
      </c>
      <c r="K139" s="7" t="str">
        <f t="shared" si="73"/>
        <v>ELCCOH00</v>
      </c>
      <c r="L139" s="36" t="s">
        <v>751</v>
      </c>
      <c r="M139" s="7">
        <v>0</v>
      </c>
      <c r="N139" s="36" t="s">
        <v>752</v>
      </c>
      <c r="O139" s="7">
        <v>0</v>
      </c>
      <c r="P139" s="7">
        <v>0</v>
      </c>
      <c r="Q139" s="7">
        <v>0</v>
      </c>
      <c r="R139" s="36" t="s">
        <v>753</v>
      </c>
    </row>
    <row r="140" ht="16" spans="4:18">
      <c r="D140" s="3"/>
      <c r="F140" s="1" t="s">
        <v>93</v>
      </c>
      <c r="G140" t="str">
        <f t="shared" ref="G140:I140" si="130">G139</f>
        <v>ACT_BND</v>
      </c>
      <c r="H140" t="str">
        <f t="shared" si="130"/>
        <v>UP</v>
      </c>
      <c r="I140">
        <f t="shared" si="130"/>
        <v>1</v>
      </c>
      <c r="J140" s="7">
        <v>2021</v>
      </c>
      <c r="K140" s="7" t="str">
        <f t="shared" si="73"/>
        <v>ELCGAS00</v>
      </c>
      <c r="L140" s="36" t="s">
        <v>754</v>
      </c>
      <c r="M140" s="36" t="s">
        <v>755</v>
      </c>
      <c r="N140" s="36" t="s">
        <v>756</v>
      </c>
      <c r="O140" s="36" t="s">
        <v>757</v>
      </c>
      <c r="P140" s="36" t="s">
        <v>758</v>
      </c>
      <c r="Q140" s="36" t="s">
        <v>759</v>
      </c>
      <c r="R140" s="36" t="s">
        <v>760</v>
      </c>
    </row>
    <row r="141" ht="16" spans="4:18">
      <c r="D141" s="3"/>
      <c r="F141" s="1" t="s">
        <v>93</v>
      </c>
      <c r="G141" t="str">
        <f t="shared" ref="G141:I141" si="131">G140</f>
        <v>ACT_BND</v>
      </c>
      <c r="H141" t="str">
        <f t="shared" si="131"/>
        <v>UP</v>
      </c>
      <c r="I141">
        <f t="shared" si="131"/>
        <v>1</v>
      </c>
      <c r="J141" s="7">
        <v>2021</v>
      </c>
      <c r="K141" s="7" t="str">
        <f t="shared" si="73"/>
        <v>ELCHFO00</v>
      </c>
      <c r="L141" s="36" t="s">
        <v>714</v>
      </c>
      <c r="M141" s="36" t="s">
        <v>761</v>
      </c>
      <c r="N141" s="36" t="s">
        <v>716</v>
      </c>
      <c r="O141" s="36" t="s">
        <v>762</v>
      </c>
      <c r="P141" s="36" t="s">
        <v>763</v>
      </c>
      <c r="Q141" s="36" t="s">
        <v>764</v>
      </c>
      <c r="R141" s="36" t="s">
        <v>765</v>
      </c>
    </row>
    <row r="142" ht="16" spans="4:18">
      <c r="D142" s="3"/>
      <c r="F142" s="1" t="s">
        <v>93</v>
      </c>
      <c r="G142" t="str">
        <f t="shared" ref="G142:I142" si="132">G141</f>
        <v>ACT_BND</v>
      </c>
      <c r="H142" t="str">
        <f t="shared" si="132"/>
        <v>UP</v>
      </c>
      <c r="I142">
        <f t="shared" si="132"/>
        <v>1</v>
      </c>
      <c r="J142" s="7">
        <v>2021</v>
      </c>
      <c r="K142" s="7" t="str">
        <f t="shared" si="73"/>
        <v>ELCHYD00</v>
      </c>
      <c r="L142" s="36" t="s">
        <v>766</v>
      </c>
      <c r="M142" s="36" t="s">
        <v>767</v>
      </c>
      <c r="N142" s="36" t="s">
        <v>768</v>
      </c>
      <c r="O142" s="36" t="s">
        <v>769</v>
      </c>
      <c r="P142" s="36" t="s">
        <v>770</v>
      </c>
      <c r="Q142" s="36" t="s">
        <v>771</v>
      </c>
      <c r="R142" s="36" t="s">
        <v>772</v>
      </c>
    </row>
    <row r="143" ht="16" spans="4:18">
      <c r="D143" s="3"/>
      <c r="F143" s="1" t="s">
        <v>93</v>
      </c>
      <c r="G143" t="str">
        <f t="shared" ref="G143:I143" si="133">G142</f>
        <v>ACT_BND</v>
      </c>
      <c r="H143" t="str">
        <f t="shared" si="133"/>
        <v>UP</v>
      </c>
      <c r="I143">
        <f t="shared" si="133"/>
        <v>1</v>
      </c>
      <c r="J143" s="7">
        <v>2021</v>
      </c>
      <c r="K143" s="7" t="str">
        <f t="shared" si="73"/>
        <v>ELCNUC100</v>
      </c>
      <c r="L143" s="7">
        <v>0</v>
      </c>
      <c r="M143" s="7">
        <v>0</v>
      </c>
      <c r="N143" s="7">
        <v>0</v>
      </c>
      <c r="O143" s="7">
        <v>0</v>
      </c>
      <c r="P143" s="36" t="s">
        <v>773</v>
      </c>
      <c r="Q143" s="7">
        <v>0</v>
      </c>
      <c r="R143" s="36" t="s">
        <v>774</v>
      </c>
    </row>
    <row r="144" ht="16" spans="4:18">
      <c r="D144" s="3"/>
      <c r="F144" s="1" t="s">
        <v>93</v>
      </c>
      <c r="G144" t="str">
        <f t="shared" ref="G144:I144" si="134">G143</f>
        <v>ACT_BND</v>
      </c>
      <c r="H144" t="str">
        <f t="shared" si="134"/>
        <v>UP</v>
      </c>
      <c r="I144">
        <f t="shared" si="134"/>
        <v>1</v>
      </c>
      <c r="J144" s="7">
        <v>2021</v>
      </c>
      <c r="K144" s="7" t="str">
        <f t="shared" si="73"/>
        <v>ELCSOL00</v>
      </c>
      <c r="L144" s="36" t="s">
        <v>775</v>
      </c>
      <c r="M144" s="36" t="s">
        <v>776</v>
      </c>
      <c r="N144" s="36" t="s">
        <v>777</v>
      </c>
      <c r="O144" s="36" t="s">
        <v>778</v>
      </c>
      <c r="P144" s="36" t="s">
        <v>779</v>
      </c>
      <c r="Q144" s="36" t="s">
        <v>780</v>
      </c>
      <c r="R144" s="36" t="s">
        <v>736</v>
      </c>
    </row>
    <row r="145" ht="16" spans="4:18">
      <c r="D145" s="3"/>
      <c r="F145" s="1" t="s">
        <v>93</v>
      </c>
      <c r="G145" t="str">
        <f t="shared" ref="G145:I145" si="135">G144</f>
        <v>ACT_BND</v>
      </c>
      <c r="H145" t="str">
        <f t="shared" si="135"/>
        <v>UP</v>
      </c>
      <c r="I145">
        <f t="shared" si="135"/>
        <v>1</v>
      </c>
      <c r="J145" s="7">
        <v>2021</v>
      </c>
      <c r="K145" s="7" t="str">
        <f t="shared" si="73"/>
        <v>ELCWIN00</v>
      </c>
      <c r="L145" s="36" t="s">
        <v>781</v>
      </c>
      <c r="M145" s="36" t="s">
        <v>782</v>
      </c>
      <c r="N145" s="36" t="s">
        <v>783</v>
      </c>
      <c r="O145" s="36" t="s">
        <v>784</v>
      </c>
      <c r="P145" s="36" t="s">
        <v>785</v>
      </c>
      <c r="Q145" s="36" t="s">
        <v>786</v>
      </c>
      <c r="R145" s="36" t="s">
        <v>787</v>
      </c>
    </row>
    <row r="146" ht="16" spans="4:18">
      <c r="D146" s="3"/>
      <c r="F146" s="1" t="s">
        <v>93</v>
      </c>
      <c r="G146" t="str">
        <f t="shared" ref="G146:I146" si="136">G145</f>
        <v>ACT_BND</v>
      </c>
      <c r="H146" t="str">
        <f t="shared" si="136"/>
        <v>UP</v>
      </c>
      <c r="I146">
        <f t="shared" si="136"/>
        <v>1</v>
      </c>
      <c r="J146" s="7">
        <v>2021</v>
      </c>
      <c r="K146" s="7" t="str">
        <f t="shared" si="73"/>
        <v>ELCWOO00</v>
      </c>
      <c r="L146" s="36" t="s">
        <v>788</v>
      </c>
      <c r="M146" s="36" t="s">
        <v>789</v>
      </c>
      <c r="N146" s="36" t="s">
        <v>790</v>
      </c>
      <c r="O146" s="36" t="s">
        <v>791</v>
      </c>
      <c r="P146" s="36" t="s">
        <v>792</v>
      </c>
      <c r="Q146" s="36" t="s">
        <v>793</v>
      </c>
      <c r="R146" s="36" t="s">
        <v>794</v>
      </c>
    </row>
    <row r="147" ht="16" spans="4:18">
      <c r="D147" s="3"/>
      <c r="F147" s="1" t="s">
        <v>93</v>
      </c>
      <c r="G147" t="str">
        <f t="shared" ref="G147:I147" si="137">G146</f>
        <v>ACT_BND</v>
      </c>
      <c r="H147" t="str">
        <f t="shared" si="137"/>
        <v>UP</v>
      </c>
      <c r="I147">
        <f t="shared" si="137"/>
        <v>1</v>
      </c>
      <c r="J147" s="7">
        <v>2022</v>
      </c>
      <c r="K147" s="7" t="str">
        <f t="shared" ref="K147:K210" si="138">K139</f>
        <v>ELCCOH00</v>
      </c>
      <c r="L147" s="36" t="s">
        <v>795</v>
      </c>
      <c r="M147" s="7">
        <v>0</v>
      </c>
      <c r="N147" s="36" t="s">
        <v>796</v>
      </c>
      <c r="O147" s="7">
        <v>0</v>
      </c>
      <c r="P147" s="7">
        <v>0</v>
      </c>
      <c r="Q147" s="7">
        <v>0</v>
      </c>
      <c r="R147" s="36" t="s">
        <v>797</v>
      </c>
    </row>
    <row r="148" ht="16" spans="4:18">
      <c r="D148" s="3"/>
      <c r="F148" s="1" t="s">
        <v>93</v>
      </c>
      <c r="G148" t="str">
        <f t="shared" ref="G148:I148" si="139">G147</f>
        <v>ACT_BND</v>
      </c>
      <c r="H148" t="str">
        <f t="shared" si="139"/>
        <v>UP</v>
      </c>
      <c r="I148">
        <f t="shared" si="139"/>
        <v>1</v>
      </c>
      <c r="J148" s="7">
        <v>2022</v>
      </c>
      <c r="K148" s="7" t="str">
        <f t="shared" si="138"/>
        <v>ELCGAS00</v>
      </c>
      <c r="L148" s="36" t="s">
        <v>798</v>
      </c>
      <c r="M148" s="36" t="s">
        <v>799</v>
      </c>
      <c r="N148" s="36" t="s">
        <v>800</v>
      </c>
      <c r="O148" s="36" t="s">
        <v>801</v>
      </c>
      <c r="P148" s="36" t="s">
        <v>802</v>
      </c>
      <c r="Q148" s="36" t="s">
        <v>803</v>
      </c>
      <c r="R148" s="36" t="s">
        <v>804</v>
      </c>
    </row>
    <row r="149" ht="16" spans="4:18">
      <c r="D149" s="3"/>
      <c r="F149" s="1" t="s">
        <v>93</v>
      </c>
      <c r="G149" t="str">
        <f t="shared" ref="G149:I149" si="140">G148</f>
        <v>ACT_BND</v>
      </c>
      <c r="H149" t="str">
        <f t="shared" si="140"/>
        <v>UP</v>
      </c>
      <c r="I149">
        <f t="shared" si="140"/>
        <v>1</v>
      </c>
      <c r="J149" s="7">
        <v>2022</v>
      </c>
      <c r="K149" s="7" t="str">
        <f t="shared" si="138"/>
        <v>ELCHFO00</v>
      </c>
      <c r="L149" s="36" t="s">
        <v>714</v>
      </c>
      <c r="M149" s="36" t="s">
        <v>805</v>
      </c>
      <c r="N149" s="36" t="s">
        <v>716</v>
      </c>
      <c r="O149" s="36" t="s">
        <v>806</v>
      </c>
      <c r="P149" s="36" t="s">
        <v>718</v>
      </c>
      <c r="Q149" s="36" t="s">
        <v>807</v>
      </c>
      <c r="R149" s="36" t="s">
        <v>808</v>
      </c>
    </row>
    <row r="150" ht="16" spans="4:18">
      <c r="D150" s="3"/>
      <c r="F150" s="1" t="s">
        <v>93</v>
      </c>
      <c r="G150" t="str">
        <f t="shared" ref="G150:I150" si="141">G149</f>
        <v>ACT_BND</v>
      </c>
      <c r="H150" t="str">
        <f t="shared" si="141"/>
        <v>UP</v>
      </c>
      <c r="I150">
        <f t="shared" si="141"/>
        <v>1</v>
      </c>
      <c r="J150" s="7">
        <v>2022</v>
      </c>
      <c r="K150" s="7" t="str">
        <f t="shared" si="138"/>
        <v>ELCHYD00</v>
      </c>
      <c r="L150" s="36" t="s">
        <v>809</v>
      </c>
      <c r="M150" s="36" t="s">
        <v>810</v>
      </c>
      <c r="N150" s="36" t="s">
        <v>811</v>
      </c>
      <c r="O150" s="36" t="s">
        <v>812</v>
      </c>
      <c r="P150" s="36" t="s">
        <v>813</v>
      </c>
      <c r="Q150" s="36" t="s">
        <v>814</v>
      </c>
      <c r="R150" s="36" t="s">
        <v>815</v>
      </c>
    </row>
    <row r="151" ht="16" spans="4:18">
      <c r="D151" s="3"/>
      <c r="F151" s="1" t="s">
        <v>93</v>
      </c>
      <c r="G151" t="str">
        <f t="shared" ref="G151:I151" si="142">G150</f>
        <v>ACT_BND</v>
      </c>
      <c r="H151" t="str">
        <f t="shared" si="142"/>
        <v>UP</v>
      </c>
      <c r="I151">
        <f t="shared" si="142"/>
        <v>1</v>
      </c>
      <c r="J151" s="7">
        <v>2022</v>
      </c>
      <c r="K151" s="7" t="str">
        <f t="shared" si="138"/>
        <v>ELCNUC100</v>
      </c>
      <c r="L151" s="7">
        <v>0</v>
      </c>
      <c r="M151" s="7">
        <v>0</v>
      </c>
      <c r="N151" s="7">
        <v>0</v>
      </c>
      <c r="O151" s="7">
        <v>0</v>
      </c>
      <c r="P151" s="36" t="s">
        <v>816</v>
      </c>
      <c r="Q151" s="7">
        <v>0</v>
      </c>
      <c r="R151" s="36" t="s">
        <v>817</v>
      </c>
    </row>
    <row r="152" ht="16" spans="4:18">
      <c r="D152" s="3"/>
      <c r="F152" s="1" t="s">
        <v>93</v>
      </c>
      <c r="G152" t="str">
        <f t="shared" ref="G152:I152" si="143">G151</f>
        <v>ACT_BND</v>
      </c>
      <c r="H152" t="str">
        <f t="shared" si="143"/>
        <v>UP</v>
      </c>
      <c r="I152">
        <f t="shared" si="143"/>
        <v>1</v>
      </c>
      <c r="J152" s="7">
        <v>2022</v>
      </c>
      <c r="K152" s="7" t="str">
        <f t="shared" si="138"/>
        <v>ELCSOL00</v>
      </c>
      <c r="L152" s="36" t="s">
        <v>818</v>
      </c>
      <c r="M152" s="36" t="s">
        <v>819</v>
      </c>
      <c r="N152" s="36" t="s">
        <v>820</v>
      </c>
      <c r="O152" s="36" t="s">
        <v>821</v>
      </c>
      <c r="P152" s="36" t="s">
        <v>822</v>
      </c>
      <c r="Q152" s="36" t="s">
        <v>823</v>
      </c>
      <c r="R152" s="36" t="s">
        <v>736</v>
      </c>
    </row>
    <row r="153" ht="16" spans="4:18">
      <c r="D153" s="3"/>
      <c r="F153" s="1" t="s">
        <v>93</v>
      </c>
      <c r="G153" t="str">
        <f t="shared" ref="G153:I153" si="144">G152</f>
        <v>ACT_BND</v>
      </c>
      <c r="H153" t="str">
        <f t="shared" si="144"/>
        <v>UP</v>
      </c>
      <c r="I153">
        <f t="shared" si="144"/>
        <v>1</v>
      </c>
      <c r="J153" s="7">
        <v>2022</v>
      </c>
      <c r="K153" s="7" t="str">
        <f t="shared" si="138"/>
        <v>ELCWIN00</v>
      </c>
      <c r="L153" s="36" t="s">
        <v>824</v>
      </c>
      <c r="M153" s="36" t="s">
        <v>825</v>
      </c>
      <c r="N153" s="36" t="s">
        <v>826</v>
      </c>
      <c r="O153" s="36" t="s">
        <v>827</v>
      </c>
      <c r="P153" s="36" t="s">
        <v>828</v>
      </c>
      <c r="Q153" s="36" t="s">
        <v>829</v>
      </c>
      <c r="R153" s="36" t="s">
        <v>830</v>
      </c>
    </row>
    <row r="154" ht="16" spans="4:18">
      <c r="D154" s="3"/>
      <c r="F154" s="1" t="s">
        <v>93</v>
      </c>
      <c r="G154" t="str">
        <f t="shared" ref="G154:I154" si="145">G153</f>
        <v>ACT_BND</v>
      </c>
      <c r="H154" t="str">
        <f t="shared" si="145"/>
        <v>UP</v>
      </c>
      <c r="I154">
        <f t="shared" si="145"/>
        <v>1</v>
      </c>
      <c r="J154" s="7">
        <v>2022</v>
      </c>
      <c r="K154" s="7" t="str">
        <f t="shared" si="138"/>
        <v>ELCWOO00</v>
      </c>
      <c r="L154" s="36" t="s">
        <v>831</v>
      </c>
      <c r="M154" s="36" t="s">
        <v>832</v>
      </c>
      <c r="N154" s="36" t="s">
        <v>833</v>
      </c>
      <c r="O154" s="36" t="s">
        <v>834</v>
      </c>
      <c r="P154" s="36" t="s">
        <v>835</v>
      </c>
      <c r="Q154" s="36" t="s">
        <v>836</v>
      </c>
      <c r="R154" s="36" t="s">
        <v>837</v>
      </c>
    </row>
    <row r="155" ht="16" spans="4:18">
      <c r="D155" s="3"/>
      <c r="F155" s="1" t="s">
        <v>93</v>
      </c>
      <c r="G155" t="str">
        <f t="shared" ref="G155:I155" si="146">G154</f>
        <v>ACT_BND</v>
      </c>
      <c r="H155" t="str">
        <f t="shared" si="146"/>
        <v>UP</v>
      </c>
      <c r="I155">
        <f t="shared" si="146"/>
        <v>1</v>
      </c>
      <c r="J155" s="7">
        <v>2023</v>
      </c>
      <c r="K155" s="7" t="str">
        <f t="shared" si="138"/>
        <v>ELCCOH00</v>
      </c>
      <c r="L155" s="36" t="s">
        <v>838</v>
      </c>
      <c r="M155" s="7">
        <v>0</v>
      </c>
      <c r="N155" s="36" t="s">
        <v>839</v>
      </c>
      <c r="O155" s="7">
        <v>0</v>
      </c>
      <c r="P155" s="7">
        <v>0</v>
      </c>
      <c r="Q155" s="7">
        <v>0</v>
      </c>
      <c r="R155" s="36" t="s">
        <v>840</v>
      </c>
    </row>
    <row r="156" ht="16" spans="4:18">
      <c r="D156" s="3"/>
      <c r="F156" s="1" t="s">
        <v>93</v>
      </c>
      <c r="G156" t="str">
        <f t="shared" ref="G156:I156" si="147">G155</f>
        <v>ACT_BND</v>
      </c>
      <c r="H156" t="str">
        <f t="shared" si="147"/>
        <v>UP</v>
      </c>
      <c r="I156">
        <f t="shared" si="147"/>
        <v>1</v>
      </c>
      <c r="J156" s="7">
        <v>2023</v>
      </c>
      <c r="K156" s="7" t="str">
        <f t="shared" si="138"/>
        <v>ELCGAS00</v>
      </c>
      <c r="L156" s="36" t="s">
        <v>841</v>
      </c>
      <c r="M156" s="36" t="s">
        <v>842</v>
      </c>
      <c r="N156" s="36" t="s">
        <v>843</v>
      </c>
      <c r="O156" s="36" t="s">
        <v>844</v>
      </c>
      <c r="P156" s="36" t="s">
        <v>845</v>
      </c>
      <c r="Q156" s="36" t="s">
        <v>846</v>
      </c>
      <c r="R156" s="36" t="s">
        <v>847</v>
      </c>
    </row>
    <row r="157" ht="16" spans="4:18">
      <c r="D157" s="3"/>
      <c r="F157" s="1" t="s">
        <v>93</v>
      </c>
      <c r="G157" t="str">
        <f t="shared" ref="G157:I157" si="148">G156</f>
        <v>ACT_BND</v>
      </c>
      <c r="H157" t="str">
        <f t="shared" si="148"/>
        <v>UP</v>
      </c>
      <c r="I157">
        <f t="shared" si="148"/>
        <v>1</v>
      </c>
      <c r="J157" s="7">
        <v>2023</v>
      </c>
      <c r="K157" s="7" t="str">
        <f t="shared" si="138"/>
        <v>ELCHFO00</v>
      </c>
      <c r="L157" s="36" t="s">
        <v>714</v>
      </c>
      <c r="M157" s="36" t="s">
        <v>848</v>
      </c>
      <c r="N157" s="36" t="s">
        <v>716</v>
      </c>
      <c r="O157" s="36" t="s">
        <v>806</v>
      </c>
      <c r="P157" s="36" t="s">
        <v>718</v>
      </c>
      <c r="Q157" s="36" t="s">
        <v>849</v>
      </c>
      <c r="R157" s="36" t="s">
        <v>850</v>
      </c>
    </row>
    <row r="158" ht="16" spans="4:18">
      <c r="D158" s="3"/>
      <c r="F158" s="1" t="s">
        <v>93</v>
      </c>
      <c r="G158" t="str">
        <f t="shared" ref="G158:I158" si="149">G157</f>
        <v>ACT_BND</v>
      </c>
      <c r="H158" t="str">
        <f t="shared" si="149"/>
        <v>UP</v>
      </c>
      <c r="I158">
        <f t="shared" si="149"/>
        <v>1</v>
      </c>
      <c r="J158" s="7">
        <v>2023</v>
      </c>
      <c r="K158" s="7" t="str">
        <f t="shared" si="138"/>
        <v>ELCHYD00</v>
      </c>
      <c r="L158" s="36" t="s">
        <v>851</v>
      </c>
      <c r="M158" s="36" t="s">
        <v>852</v>
      </c>
      <c r="N158" s="36" t="s">
        <v>853</v>
      </c>
      <c r="O158" s="36" t="s">
        <v>854</v>
      </c>
      <c r="P158" s="36" t="s">
        <v>855</v>
      </c>
      <c r="Q158" s="36" t="s">
        <v>856</v>
      </c>
      <c r="R158" s="36" t="s">
        <v>857</v>
      </c>
    </row>
    <row r="159" ht="16" spans="4:18">
      <c r="D159" s="3"/>
      <c r="F159" s="1" t="s">
        <v>93</v>
      </c>
      <c r="G159" t="str">
        <f t="shared" ref="G159:I159" si="150">G158</f>
        <v>ACT_BND</v>
      </c>
      <c r="H159" t="str">
        <f t="shared" si="150"/>
        <v>UP</v>
      </c>
      <c r="I159">
        <f t="shared" si="150"/>
        <v>1</v>
      </c>
      <c r="J159" s="7">
        <v>2023</v>
      </c>
      <c r="K159" s="7" t="str">
        <f t="shared" si="138"/>
        <v>ELCNUC100</v>
      </c>
      <c r="L159" s="7">
        <v>0</v>
      </c>
      <c r="M159" s="7">
        <v>0</v>
      </c>
      <c r="N159" s="7">
        <v>0</v>
      </c>
      <c r="O159" s="7">
        <v>0</v>
      </c>
      <c r="P159" s="7">
        <v>278.1963812455</v>
      </c>
      <c r="Q159" s="7">
        <v>0</v>
      </c>
      <c r="R159" s="36" t="s">
        <v>858</v>
      </c>
    </row>
    <row r="160" ht="16" spans="4:18">
      <c r="D160" s="3"/>
      <c r="F160" s="1" t="s">
        <v>93</v>
      </c>
      <c r="G160" t="str">
        <f t="shared" ref="G160:I160" si="151">G159</f>
        <v>ACT_BND</v>
      </c>
      <c r="H160" t="str">
        <f t="shared" si="151"/>
        <v>UP</v>
      </c>
      <c r="I160">
        <f t="shared" si="151"/>
        <v>1</v>
      </c>
      <c r="J160" s="7">
        <v>2023</v>
      </c>
      <c r="K160" s="7" t="str">
        <f t="shared" si="138"/>
        <v>ELCSOL00</v>
      </c>
      <c r="L160" s="36" t="s">
        <v>859</v>
      </c>
      <c r="M160" s="36" t="s">
        <v>860</v>
      </c>
      <c r="N160" s="36" t="s">
        <v>861</v>
      </c>
      <c r="O160" s="36" t="s">
        <v>862</v>
      </c>
      <c r="P160" s="36" t="s">
        <v>863</v>
      </c>
      <c r="Q160" s="36" t="s">
        <v>823</v>
      </c>
      <c r="R160" s="36" t="s">
        <v>736</v>
      </c>
    </row>
    <row r="161" ht="16" spans="4:18">
      <c r="D161" s="3"/>
      <c r="F161" s="1" t="s">
        <v>93</v>
      </c>
      <c r="G161" t="str">
        <f t="shared" ref="G161:I161" si="152">G160</f>
        <v>ACT_BND</v>
      </c>
      <c r="H161" t="str">
        <f t="shared" si="152"/>
        <v>UP</v>
      </c>
      <c r="I161">
        <f t="shared" si="152"/>
        <v>1</v>
      </c>
      <c r="J161" s="7">
        <v>2023</v>
      </c>
      <c r="K161" s="7" t="str">
        <f t="shared" si="138"/>
        <v>ELCWIN00</v>
      </c>
      <c r="L161" s="36" t="s">
        <v>864</v>
      </c>
      <c r="M161" s="36" t="s">
        <v>825</v>
      </c>
      <c r="N161" s="36" t="s">
        <v>826</v>
      </c>
      <c r="O161" s="36" t="s">
        <v>865</v>
      </c>
      <c r="P161" s="36" t="s">
        <v>866</v>
      </c>
      <c r="Q161" s="36" t="s">
        <v>829</v>
      </c>
      <c r="R161" s="36" t="s">
        <v>867</v>
      </c>
    </row>
    <row r="162" ht="16" spans="4:18">
      <c r="D162" s="3"/>
      <c r="F162" s="1" t="s">
        <v>93</v>
      </c>
      <c r="G162" t="str">
        <f t="shared" ref="G162:I162" si="153">G161</f>
        <v>ACT_BND</v>
      </c>
      <c r="H162" t="str">
        <f t="shared" si="153"/>
        <v>UP</v>
      </c>
      <c r="I162">
        <f t="shared" si="153"/>
        <v>1</v>
      </c>
      <c r="J162" s="7">
        <v>2023</v>
      </c>
      <c r="K162" s="7" t="str">
        <f t="shared" si="138"/>
        <v>ELCWOO00</v>
      </c>
      <c r="L162" s="36" t="s">
        <v>868</v>
      </c>
      <c r="M162" s="36" t="s">
        <v>869</v>
      </c>
      <c r="N162" s="36" t="s">
        <v>870</v>
      </c>
      <c r="O162" s="36" t="s">
        <v>871</v>
      </c>
      <c r="P162" s="36" t="s">
        <v>872</v>
      </c>
      <c r="Q162" s="36" t="s">
        <v>873</v>
      </c>
      <c r="R162" s="36" t="s">
        <v>874</v>
      </c>
    </row>
    <row r="163" ht="16" spans="4:18">
      <c r="D163" s="3"/>
      <c r="F163" s="1" t="s">
        <v>93</v>
      </c>
      <c r="G163" t="str">
        <f t="shared" ref="G163:I163" si="154">G162</f>
        <v>ACT_BND</v>
      </c>
      <c r="H163" t="str">
        <f t="shared" si="154"/>
        <v>UP</v>
      </c>
      <c r="I163">
        <f t="shared" si="154"/>
        <v>1</v>
      </c>
      <c r="J163" s="7">
        <v>2024</v>
      </c>
      <c r="K163" s="7" t="str">
        <f t="shared" si="138"/>
        <v>ELCCOH00</v>
      </c>
      <c r="L163" s="7">
        <v>0</v>
      </c>
      <c r="M163" s="7">
        <v>0</v>
      </c>
      <c r="N163" s="36" t="s">
        <v>875</v>
      </c>
      <c r="O163" s="7">
        <v>0</v>
      </c>
      <c r="P163" s="7">
        <v>0</v>
      </c>
      <c r="Q163" s="7">
        <v>0</v>
      </c>
      <c r="R163" s="36" t="s">
        <v>876</v>
      </c>
    </row>
    <row r="164" ht="16" spans="4:18">
      <c r="D164" s="3"/>
      <c r="F164" s="1" t="s">
        <v>93</v>
      </c>
      <c r="G164" t="str">
        <f t="shared" ref="G164:I164" si="155">G163</f>
        <v>ACT_BND</v>
      </c>
      <c r="H164" t="str">
        <f t="shared" si="155"/>
        <v>UP</v>
      </c>
      <c r="I164">
        <f t="shared" si="155"/>
        <v>1</v>
      </c>
      <c r="J164" s="7">
        <v>2024</v>
      </c>
      <c r="K164" s="7" t="str">
        <f t="shared" si="138"/>
        <v>ELCGAS00</v>
      </c>
      <c r="L164" s="36" t="s">
        <v>877</v>
      </c>
      <c r="M164" s="36" t="s">
        <v>878</v>
      </c>
      <c r="N164" s="36" t="s">
        <v>879</v>
      </c>
      <c r="O164" s="36" t="s">
        <v>880</v>
      </c>
      <c r="P164" s="36" t="s">
        <v>881</v>
      </c>
      <c r="Q164" s="36" t="s">
        <v>882</v>
      </c>
      <c r="R164" s="36" t="s">
        <v>883</v>
      </c>
    </row>
    <row r="165" ht="16" spans="4:18">
      <c r="D165" s="3"/>
      <c r="F165" s="1" t="s">
        <v>93</v>
      </c>
      <c r="G165" t="str">
        <f t="shared" ref="G165:I165" si="156">G164</f>
        <v>ACT_BND</v>
      </c>
      <c r="H165" t="str">
        <f t="shared" si="156"/>
        <v>UP</v>
      </c>
      <c r="I165">
        <f t="shared" si="156"/>
        <v>1</v>
      </c>
      <c r="J165" s="7">
        <v>2024</v>
      </c>
      <c r="K165" s="7" t="str">
        <f t="shared" si="138"/>
        <v>ELCHFO00</v>
      </c>
      <c r="L165" s="36" t="s">
        <v>884</v>
      </c>
      <c r="M165" s="36" t="s">
        <v>885</v>
      </c>
      <c r="N165" s="36" t="s">
        <v>886</v>
      </c>
      <c r="O165" s="36" t="s">
        <v>887</v>
      </c>
      <c r="P165" s="36" t="s">
        <v>888</v>
      </c>
      <c r="Q165" s="36" t="s">
        <v>889</v>
      </c>
      <c r="R165" s="36" t="s">
        <v>890</v>
      </c>
    </row>
    <row r="166" ht="16" spans="4:18">
      <c r="D166" s="3"/>
      <c r="F166" s="1" t="s">
        <v>93</v>
      </c>
      <c r="G166" t="str">
        <f t="shared" ref="G166:I166" si="157">G165</f>
        <v>ACT_BND</v>
      </c>
      <c r="H166" t="str">
        <f t="shared" si="157"/>
        <v>UP</v>
      </c>
      <c r="I166">
        <f t="shared" si="157"/>
        <v>1</v>
      </c>
      <c r="J166" s="7">
        <v>2024</v>
      </c>
      <c r="K166" s="7" t="str">
        <f t="shared" si="138"/>
        <v>ELCHYD00</v>
      </c>
      <c r="L166" s="36" t="s">
        <v>891</v>
      </c>
      <c r="M166" s="36" t="s">
        <v>892</v>
      </c>
      <c r="N166" s="36" t="s">
        <v>893</v>
      </c>
      <c r="O166" s="36" t="s">
        <v>894</v>
      </c>
      <c r="P166" s="36" t="s">
        <v>895</v>
      </c>
      <c r="Q166" s="36" t="s">
        <v>896</v>
      </c>
      <c r="R166" s="36" t="s">
        <v>897</v>
      </c>
    </row>
    <row r="167" ht="16" spans="4:18">
      <c r="D167" s="3"/>
      <c r="F167" s="1" t="s">
        <v>93</v>
      </c>
      <c r="G167" t="str">
        <f t="shared" ref="G167:I167" si="158">G166</f>
        <v>ACT_BND</v>
      </c>
      <c r="H167" t="str">
        <f t="shared" si="158"/>
        <v>UP</v>
      </c>
      <c r="I167">
        <f t="shared" si="158"/>
        <v>1</v>
      </c>
      <c r="J167" s="7">
        <v>2024</v>
      </c>
      <c r="K167" s="7" t="str">
        <f t="shared" si="138"/>
        <v>ELCNUC100</v>
      </c>
      <c r="L167" s="7">
        <v>0</v>
      </c>
      <c r="M167" s="7">
        <v>0</v>
      </c>
      <c r="N167" s="7">
        <v>0</v>
      </c>
      <c r="O167" s="7">
        <v>0</v>
      </c>
      <c r="P167" s="36" t="s">
        <v>898</v>
      </c>
      <c r="Q167" s="7">
        <v>0</v>
      </c>
      <c r="R167" s="36" t="s">
        <v>899</v>
      </c>
    </row>
    <row r="168" ht="16" spans="4:18">
      <c r="D168" s="3"/>
      <c r="F168" s="1" t="s">
        <v>93</v>
      </c>
      <c r="G168" t="str">
        <f t="shared" ref="G168:I168" si="159">G167</f>
        <v>ACT_BND</v>
      </c>
      <c r="H168" t="str">
        <f t="shared" si="159"/>
        <v>UP</v>
      </c>
      <c r="I168">
        <f t="shared" si="159"/>
        <v>1</v>
      </c>
      <c r="J168" s="7">
        <v>2024</v>
      </c>
      <c r="K168" s="7" t="str">
        <f t="shared" si="138"/>
        <v>ELCSOL00</v>
      </c>
      <c r="L168" s="36" t="s">
        <v>859</v>
      </c>
      <c r="M168" s="36" t="s">
        <v>900</v>
      </c>
      <c r="N168" s="36" t="s">
        <v>861</v>
      </c>
      <c r="O168" s="36" t="s">
        <v>862</v>
      </c>
      <c r="P168" s="36" t="s">
        <v>901</v>
      </c>
      <c r="Q168" s="36" t="s">
        <v>823</v>
      </c>
      <c r="R168" s="36" t="s">
        <v>736</v>
      </c>
    </row>
    <row r="169" ht="16" spans="4:18">
      <c r="D169" s="3"/>
      <c r="F169" s="1" t="s">
        <v>93</v>
      </c>
      <c r="G169" t="str">
        <f t="shared" ref="G169:I169" si="160">G168</f>
        <v>ACT_BND</v>
      </c>
      <c r="H169" t="str">
        <f t="shared" si="160"/>
        <v>UP</v>
      </c>
      <c r="I169">
        <f t="shared" si="160"/>
        <v>1</v>
      </c>
      <c r="J169" s="7">
        <v>2024</v>
      </c>
      <c r="K169" s="7" t="str">
        <f t="shared" si="138"/>
        <v>ELCWIN00</v>
      </c>
      <c r="L169" s="36" t="s">
        <v>864</v>
      </c>
      <c r="M169" s="36" t="s">
        <v>902</v>
      </c>
      <c r="N169" s="36" t="s">
        <v>903</v>
      </c>
      <c r="O169" s="36" t="s">
        <v>904</v>
      </c>
      <c r="P169" s="36" t="s">
        <v>905</v>
      </c>
      <c r="Q169" s="36" t="s">
        <v>906</v>
      </c>
      <c r="R169" s="36" t="s">
        <v>907</v>
      </c>
    </row>
    <row r="170" ht="16" spans="4:18">
      <c r="D170" s="3"/>
      <c r="F170" s="1" t="s">
        <v>93</v>
      </c>
      <c r="G170" t="str">
        <f t="shared" ref="G170:I170" si="161">G169</f>
        <v>ACT_BND</v>
      </c>
      <c r="H170" t="str">
        <f t="shared" si="161"/>
        <v>UP</v>
      </c>
      <c r="I170">
        <f t="shared" si="161"/>
        <v>1</v>
      </c>
      <c r="J170" s="7">
        <v>2024</v>
      </c>
      <c r="K170" s="7" t="str">
        <f t="shared" si="138"/>
        <v>ELCWOO00</v>
      </c>
      <c r="L170" s="36" t="s">
        <v>908</v>
      </c>
      <c r="M170" s="36" t="s">
        <v>909</v>
      </c>
      <c r="N170" s="36" t="s">
        <v>910</v>
      </c>
      <c r="O170" s="36" t="s">
        <v>911</v>
      </c>
      <c r="P170" s="36" t="s">
        <v>912</v>
      </c>
      <c r="Q170" s="36" t="s">
        <v>913</v>
      </c>
      <c r="R170" s="36" t="s">
        <v>914</v>
      </c>
    </row>
    <row r="171" ht="16" spans="4:18">
      <c r="D171" s="3"/>
      <c r="F171" s="1" t="s">
        <v>93</v>
      </c>
      <c r="G171" t="str">
        <f t="shared" ref="G171:I171" si="162">G170</f>
        <v>ACT_BND</v>
      </c>
      <c r="H171" t="str">
        <f t="shared" si="162"/>
        <v>UP</v>
      </c>
      <c r="I171">
        <f t="shared" si="162"/>
        <v>1</v>
      </c>
      <c r="J171" s="7">
        <v>2025</v>
      </c>
      <c r="K171" s="7" t="str">
        <f t="shared" si="138"/>
        <v>ELCCOH00</v>
      </c>
      <c r="L171" s="7">
        <v>0</v>
      </c>
      <c r="M171" s="7">
        <v>0</v>
      </c>
      <c r="N171" s="36" t="s">
        <v>915</v>
      </c>
      <c r="O171" s="7">
        <v>0</v>
      </c>
      <c r="P171" s="7">
        <v>0</v>
      </c>
      <c r="Q171" s="7">
        <v>0</v>
      </c>
      <c r="R171" s="36" t="s">
        <v>916</v>
      </c>
    </row>
    <row r="172" ht="16" spans="4:18">
      <c r="D172" s="3"/>
      <c r="F172" s="1" t="s">
        <v>93</v>
      </c>
      <c r="G172" t="str">
        <f t="shared" ref="G172:I172" si="163">G171</f>
        <v>ACT_BND</v>
      </c>
      <c r="H172" t="str">
        <f t="shared" si="163"/>
        <v>UP</v>
      </c>
      <c r="I172">
        <f t="shared" si="163"/>
        <v>1</v>
      </c>
      <c r="J172" s="7">
        <v>2025</v>
      </c>
      <c r="K172" s="7" t="str">
        <f t="shared" si="138"/>
        <v>ELCGAS00</v>
      </c>
      <c r="L172" s="36" t="s">
        <v>917</v>
      </c>
      <c r="M172" s="36" t="s">
        <v>918</v>
      </c>
      <c r="N172" s="36" t="s">
        <v>919</v>
      </c>
      <c r="O172" s="36" t="s">
        <v>920</v>
      </c>
      <c r="P172" s="36" t="s">
        <v>921</v>
      </c>
      <c r="Q172" s="36" t="s">
        <v>922</v>
      </c>
      <c r="R172" s="36" t="s">
        <v>923</v>
      </c>
    </row>
    <row r="173" ht="16" spans="4:18">
      <c r="D173" s="3"/>
      <c r="F173" s="1" t="s">
        <v>93</v>
      </c>
      <c r="G173" t="str">
        <f t="shared" ref="G173:I173" si="164">G172</f>
        <v>ACT_BND</v>
      </c>
      <c r="H173" t="str">
        <f t="shared" si="164"/>
        <v>UP</v>
      </c>
      <c r="I173">
        <f t="shared" si="164"/>
        <v>1</v>
      </c>
      <c r="J173" s="7">
        <v>2025</v>
      </c>
      <c r="K173" s="7" t="str">
        <f t="shared" si="138"/>
        <v>ELCHFO00</v>
      </c>
      <c r="L173" s="36" t="s">
        <v>714</v>
      </c>
      <c r="M173" s="36" t="s">
        <v>924</v>
      </c>
      <c r="N173" s="7">
        <v>0</v>
      </c>
      <c r="O173" s="36" t="s">
        <v>806</v>
      </c>
      <c r="P173" s="36" t="s">
        <v>925</v>
      </c>
      <c r="Q173" s="36" t="s">
        <v>926</v>
      </c>
      <c r="R173" s="36" t="s">
        <v>927</v>
      </c>
    </row>
    <row r="174" ht="16" spans="4:18">
      <c r="D174" s="3"/>
      <c r="F174" s="1" t="s">
        <v>93</v>
      </c>
      <c r="G174" t="str">
        <f t="shared" ref="G174:I174" si="165">G173</f>
        <v>ACT_BND</v>
      </c>
      <c r="H174" t="str">
        <f t="shared" si="165"/>
        <v>UP</v>
      </c>
      <c r="I174">
        <f t="shared" si="165"/>
        <v>1</v>
      </c>
      <c r="J174" s="7">
        <v>2025</v>
      </c>
      <c r="K174" s="7" t="str">
        <f t="shared" si="138"/>
        <v>ELCHYD00</v>
      </c>
      <c r="L174" s="36" t="s">
        <v>891</v>
      </c>
      <c r="M174" s="36" t="s">
        <v>928</v>
      </c>
      <c r="N174" s="36" t="s">
        <v>929</v>
      </c>
      <c r="O174" s="36" t="s">
        <v>930</v>
      </c>
      <c r="P174" s="36" t="s">
        <v>931</v>
      </c>
      <c r="Q174" s="36" t="s">
        <v>932</v>
      </c>
      <c r="R174" s="36" t="s">
        <v>933</v>
      </c>
    </row>
    <row r="175" ht="16" spans="4:18">
      <c r="D175" s="3"/>
      <c r="F175" s="1" t="s">
        <v>93</v>
      </c>
      <c r="G175" t="str">
        <f t="shared" ref="G175:I175" si="166">G174</f>
        <v>ACT_BND</v>
      </c>
      <c r="H175" t="str">
        <f t="shared" si="166"/>
        <v>UP</v>
      </c>
      <c r="I175">
        <f t="shared" si="166"/>
        <v>1</v>
      </c>
      <c r="J175" s="7">
        <v>2025</v>
      </c>
      <c r="K175" s="7" t="str">
        <f t="shared" si="138"/>
        <v>ELCNUC100</v>
      </c>
      <c r="L175" s="7">
        <v>0</v>
      </c>
      <c r="M175" s="7">
        <v>0</v>
      </c>
      <c r="N175" s="7">
        <v>0</v>
      </c>
      <c r="O175" s="7">
        <v>0</v>
      </c>
      <c r="P175" s="36" t="s">
        <v>934</v>
      </c>
      <c r="Q175" s="7">
        <v>0</v>
      </c>
      <c r="R175" s="36" t="s">
        <v>935</v>
      </c>
    </row>
    <row r="176" ht="16" spans="4:18">
      <c r="D176" s="3"/>
      <c r="F176" s="1" t="s">
        <v>93</v>
      </c>
      <c r="G176" t="str">
        <f t="shared" ref="G176:I176" si="167">G175</f>
        <v>ACT_BND</v>
      </c>
      <c r="H176" t="str">
        <f t="shared" si="167"/>
        <v>UP</v>
      </c>
      <c r="I176">
        <f t="shared" si="167"/>
        <v>1</v>
      </c>
      <c r="J176" s="7">
        <v>2025</v>
      </c>
      <c r="K176" s="7" t="str">
        <f t="shared" si="138"/>
        <v>ELCSOL00</v>
      </c>
      <c r="L176" s="36" t="s">
        <v>936</v>
      </c>
      <c r="M176" s="36" t="s">
        <v>937</v>
      </c>
      <c r="N176" s="36" t="s">
        <v>861</v>
      </c>
      <c r="O176" s="36" t="s">
        <v>862</v>
      </c>
      <c r="P176" s="36" t="s">
        <v>938</v>
      </c>
      <c r="Q176" s="36" t="s">
        <v>823</v>
      </c>
      <c r="R176" s="36" t="s">
        <v>939</v>
      </c>
    </row>
    <row r="177" ht="16" spans="4:18">
      <c r="D177" s="3"/>
      <c r="F177" s="1" t="s">
        <v>93</v>
      </c>
      <c r="G177" t="str">
        <f t="shared" ref="G177:I177" si="168">G176</f>
        <v>ACT_BND</v>
      </c>
      <c r="H177" t="str">
        <f t="shared" si="168"/>
        <v>UP</v>
      </c>
      <c r="I177">
        <f t="shared" si="168"/>
        <v>1</v>
      </c>
      <c r="J177" s="7">
        <v>2025</v>
      </c>
      <c r="K177" s="7" t="str">
        <f t="shared" si="138"/>
        <v>ELCWIN00</v>
      </c>
      <c r="L177" s="36" t="s">
        <v>864</v>
      </c>
      <c r="M177" s="36" t="s">
        <v>940</v>
      </c>
      <c r="N177" s="36" t="s">
        <v>941</v>
      </c>
      <c r="O177" s="36" t="s">
        <v>942</v>
      </c>
      <c r="P177" s="36" t="s">
        <v>943</v>
      </c>
      <c r="Q177" s="36" t="s">
        <v>906</v>
      </c>
      <c r="R177" s="36" t="s">
        <v>944</v>
      </c>
    </row>
    <row r="178" ht="16" spans="4:18">
      <c r="D178" s="3"/>
      <c r="F178" s="1" t="s">
        <v>93</v>
      </c>
      <c r="G178" t="str">
        <f t="shared" ref="G178:I178" si="169">G177</f>
        <v>ACT_BND</v>
      </c>
      <c r="H178" t="str">
        <f t="shared" si="169"/>
        <v>UP</v>
      </c>
      <c r="I178">
        <f t="shared" si="169"/>
        <v>1</v>
      </c>
      <c r="J178" s="7">
        <v>2025</v>
      </c>
      <c r="K178" s="7" t="str">
        <f t="shared" si="138"/>
        <v>ELCWOO00</v>
      </c>
      <c r="L178" s="36" t="s">
        <v>945</v>
      </c>
      <c r="M178" s="36" t="s">
        <v>946</v>
      </c>
      <c r="N178" s="36" t="s">
        <v>947</v>
      </c>
      <c r="O178" s="36" t="s">
        <v>948</v>
      </c>
      <c r="P178" s="36" t="s">
        <v>949</v>
      </c>
      <c r="Q178" s="36" t="s">
        <v>950</v>
      </c>
      <c r="R178" s="36" t="s">
        <v>951</v>
      </c>
    </row>
    <row r="179" ht="16" spans="4:18">
      <c r="D179" s="3"/>
      <c r="F179" s="1" t="s">
        <v>93</v>
      </c>
      <c r="G179" t="str">
        <f t="shared" ref="G179:I179" si="170">G178</f>
        <v>ACT_BND</v>
      </c>
      <c r="H179" t="str">
        <f t="shared" si="170"/>
        <v>UP</v>
      </c>
      <c r="I179">
        <f t="shared" si="170"/>
        <v>1</v>
      </c>
      <c r="J179" s="7">
        <v>2026</v>
      </c>
      <c r="K179" s="7" t="str">
        <f t="shared" si="138"/>
        <v>ELCCOH00</v>
      </c>
      <c r="L179" s="7">
        <v>0</v>
      </c>
      <c r="M179" s="7">
        <v>0</v>
      </c>
      <c r="N179" s="36" t="s">
        <v>915</v>
      </c>
      <c r="O179" s="7">
        <v>0</v>
      </c>
      <c r="P179" s="7">
        <v>0</v>
      </c>
      <c r="Q179" s="7">
        <v>0</v>
      </c>
      <c r="R179" s="36" t="s">
        <v>952</v>
      </c>
    </row>
    <row r="180" ht="16" spans="4:18">
      <c r="D180" s="3"/>
      <c r="F180" s="1" t="s">
        <v>93</v>
      </c>
      <c r="G180" t="str">
        <f t="shared" ref="G180:I180" si="171">G179</f>
        <v>ACT_BND</v>
      </c>
      <c r="H180" t="str">
        <f t="shared" si="171"/>
        <v>UP</v>
      </c>
      <c r="I180">
        <f t="shared" si="171"/>
        <v>1</v>
      </c>
      <c r="J180" s="7">
        <v>2026</v>
      </c>
      <c r="K180" s="7" t="str">
        <f t="shared" si="138"/>
        <v>ELCGAS00</v>
      </c>
      <c r="L180" s="36" t="s">
        <v>953</v>
      </c>
      <c r="M180" s="36" t="s">
        <v>954</v>
      </c>
      <c r="N180" s="36" t="s">
        <v>955</v>
      </c>
      <c r="O180" s="36" t="s">
        <v>956</v>
      </c>
      <c r="P180" s="36" t="s">
        <v>957</v>
      </c>
      <c r="Q180" s="36" t="s">
        <v>958</v>
      </c>
      <c r="R180" s="36" t="s">
        <v>959</v>
      </c>
    </row>
    <row r="181" ht="16" spans="4:18">
      <c r="D181" s="3"/>
      <c r="F181" s="1" t="s">
        <v>93</v>
      </c>
      <c r="G181" t="str">
        <f t="shared" ref="G181:I181" si="172">G180</f>
        <v>ACT_BND</v>
      </c>
      <c r="H181" t="str">
        <f t="shared" si="172"/>
        <v>UP</v>
      </c>
      <c r="I181">
        <f t="shared" si="172"/>
        <v>1</v>
      </c>
      <c r="J181" s="7">
        <v>2026</v>
      </c>
      <c r="K181" s="7" t="str">
        <f t="shared" si="138"/>
        <v>ELCHFO00</v>
      </c>
      <c r="L181" s="36" t="s">
        <v>714</v>
      </c>
      <c r="M181" s="36" t="s">
        <v>960</v>
      </c>
      <c r="N181" s="7">
        <v>0</v>
      </c>
      <c r="O181" s="36" t="s">
        <v>806</v>
      </c>
      <c r="P181" s="36" t="s">
        <v>925</v>
      </c>
      <c r="Q181" s="36" t="s">
        <v>961</v>
      </c>
      <c r="R181" s="36" t="s">
        <v>962</v>
      </c>
    </row>
    <row r="182" ht="16" spans="4:18">
      <c r="D182" s="3"/>
      <c r="F182" s="1" t="s">
        <v>93</v>
      </c>
      <c r="G182" t="str">
        <f t="shared" ref="G182:I182" si="173">G181</f>
        <v>ACT_BND</v>
      </c>
      <c r="H182" t="str">
        <f t="shared" si="173"/>
        <v>UP</v>
      </c>
      <c r="I182">
        <f t="shared" si="173"/>
        <v>1</v>
      </c>
      <c r="J182" s="7">
        <v>2026</v>
      </c>
      <c r="K182" s="7" t="str">
        <f t="shared" si="138"/>
        <v>ELCHYD00</v>
      </c>
      <c r="L182" s="36" t="s">
        <v>891</v>
      </c>
      <c r="M182" s="36" t="s">
        <v>963</v>
      </c>
      <c r="N182" s="36" t="s">
        <v>964</v>
      </c>
      <c r="O182" s="36" t="s">
        <v>965</v>
      </c>
      <c r="P182" s="36" t="s">
        <v>966</v>
      </c>
      <c r="Q182" s="36" t="s">
        <v>967</v>
      </c>
      <c r="R182" s="36" t="s">
        <v>968</v>
      </c>
    </row>
    <row r="183" ht="16" spans="4:18">
      <c r="D183" s="3"/>
      <c r="F183" s="1" t="s">
        <v>93</v>
      </c>
      <c r="G183" t="str">
        <f t="shared" ref="G183:I183" si="174">G182</f>
        <v>ACT_BND</v>
      </c>
      <c r="H183" t="str">
        <f t="shared" si="174"/>
        <v>UP</v>
      </c>
      <c r="I183">
        <f t="shared" si="174"/>
        <v>1</v>
      </c>
      <c r="J183" s="7">
        <v>2026</v>
      </c>
      <c r="K183" s="7" t="str">
        <f t="shared" si="138"/>
        <v>ELCNUC100</v>
      </c>
      <c r="L183" s="7">
        <v>0</v>
      </c>
      <c r="M183" s="7">
        <v>0</v>
      </c>
      <c r="N183" s="7">
        <v>0</v>
      </c>
      <c r="O183" s="7">
        <v>0</v>
      </c>
      <c r="P183" s="36" t="s">
        <v>969</v>
      </c>
      <c r="Q183" s="7">
        <v>0</v>
      </c>
      <c r="R183" s="36" t="s">
        <v>970</v>
      </c>
    </row>
    <row r="184" ht="16" spans="4:18">
      <c r="D184" s="3"/>
      <c r="F184" s="1" t="s">
        <v>93</v>
      </c>
      <c r="G184" t="str">
        <f t="shared" ref="G184:I184" si="175">G183</f>
        <v>ACT_BND</v>
      </c>
      <c r="H184" t="str">
        <f t="shared" si="175"/>
        <v>UP</v>
      </c>
      <c r="I184">
        <f t="shared" si="175"/>
        <v>1</v>
      </c>
      <c r="J184" s="7">
        <v>2026</v>
      </c>
      <c r="K184" s="7" t="str">
        <f t="shared" si="138"/>
        <v>ELCSOL00</v>
      </c>
      <c r="L184" s="36" t="s">
        <v>971</v>
      </c>
      <c r="M184" s="36" t="s">
        <v>972</v>
      </c>
      <c r="N184" s="36" t="s">
        <v>973</v>
      </c>
      <c r="O184" s="36" t="s">
        <v>974</v>
      </c>
      <c r="P184" s="36" t="s">
        <v>975</v>
      </c>
      <c r="Q184" s="36" t="s">
        <v>976</v>
      </c>
      <c r="R184" s="36" t="s">
        <v>977</v>
      </c>
    </row>
    <row r="185" ht="16" spans="4:18">
      <c r="D185" s="3"/>
      <c r="F185" s="1" t="s">
        <v>93</v>
      </c>
      <c r="G185" t="str">
        <f t="shared" ref="G185:I185" si="176">G184</f>
        <v>ACT_BND</v>
      </c>
      <c r="H185" t="str">
        <f t="shared" si="176"/>
        <v>UP</v>
      </c>
      <c r="I185">
        <f t="shared" si="176"/>
        <v>1</v>
      </c>
      <c r="J185" s="7">
        <v>2026</v>
      </c>
      <c r="K185" s="7" t="str">
        <f t="shared" si="138"/>
        <v>ELCWIN00</v>
      </c>
      <c r="L185" s="36" t="s">
        <v>978</v>
      </c>
      <c r="M185" s="36" t="s">
        <v>979</v>
      </c>
      <c r="N185" s="36" t="s">
        <v>980</v>
      </c>
      <c r="O185" s="36" t="s">
        <v>981</v>
      </c>
      <c r="P185" s="36" t="s">
        <v>982</v>
      </c>
      <c r="Q185" s="36" t="s">
        <v>906</v>
      </c>
      <c r="R185" s="36" t="s">
        <v>983</v>
      </c>
    </row>
    <row r="186" ht="16" spans="4:18">
      <c r="D186" s="3"/>
      <c r="F186" s="1" t="s">
        <v>93</v>
      </c>
      <c r="G186" t="str">
        <f t="shared" ref="G186:I186" si="177">G185</f>
        <v>ACT_BND</v>
      </c>
      <c r="H186" t="str">
        <f t="shared" si="177"/>
        <v>UP</v>
      </c>
      <c r="I186">
        <f t="shared" si="177"/>
        <v>1</v>
      </c>
      <c r="J186" s="7">
        <v>2026</v>
      </c>
      <c r="K186" s="7" t="str">
        <f t="shared" si="138"/>
        <v>ELCWOO00</v>
      </c>
      <c r="L186" s="36" t="s">
        <v>984</v>
      </c>
      <c r="M186" s="36" t="s">
        <v>985</v>
      </c>
      <c r="N186" s="36" t="s">
        <v>986</v>
      </c>
      <c r="O186" s="36" t="s">
        <v>987</v>
      </c>
      <c r="P186" s="36" t="s">
        <v>988</v>
      </c>
      <c r="Q186" s="36" t="s">
        <v>989</v>
      </c>
      <c r="R186" s="36" t="s">
        <v>990</v>
      </c>
    </row>
    <row r="187" ht="16" spans="4:18">
      <c r="D187" s="3"/>
      <c r="F187" s="1" t="s">
        <v>93</v>
      </c>
      <c r="G187" t="str">
        <f t="shared" ref="G187:I187" si="178">G186</f>
        <v>ACT_BND</v>
      </c>
      <c r="H187" t="str">
        <f t="shared" si="178"/>
        <v>UP</v>
      </c>
      <c r="I187">
        <f t="shared" si="178"/>
        <v>1</v>
      </c>
      <c r="J187" s="7">
        <v>2027</v>
      </c>
      <c r="K187" s="7" t="str">
        <f t="shared" si="138"/>
        <v>ELCCOH00</v>
      </c>
      <c r="L187" s="7">
        <v>0</v>
      </c>
      <c r="M187" s="7">
        <v>0</v>
      </c>
      <c r="N187" s="36" t="s">
        <v>991</v>
      </c>
      <c r="O187" s="7">
        <v>0</v>
      </c>
      <c r="P187" s="7">
        <v>0</v>
      </c>
      <c r="Q187" s="7">
        <v>0</v>
      </c>
      <c r="R187" s="36" t="s">
        <v>992</v>
      </c>
    </row>
    <row r="188" ht="16" spans="4:18">
      <c r="D188" s="3"/>
      <c r="F188" s="1" t="s">
        <v>93</v>
      </c>
      <c r="G188" t="str">
        <f t="shared" ref="G188:I188" si="179">G187</f>
        <v>ACT_BND</v>
      </c>
      <c r="H188" t="str">
        <f t="shared" si="179"/>
        <v>UP</v>
      </c>
      <c r="I188">
        <f t="shared" si="179"/>
        <v>1</v>
      </c>
      <c r="J188" s="7">
        <v>2027</v>
      </c>
      <c r="K188" s="7" t="str">
        <f t="shared" si="138"/>
        <v>ELCGAS00</v>
      </c>
      <c r="L188" s="36" t="s">
        <v>993</v>
      </c>
      <c r="M188" s="36" t="s">
        <v>994</v>
      </c>
      <c r="N188" s="36" t="s">
        <v>995</v>
      </c>
      <c r="O188" s="36" t="s">
        <v>996</v>
      </c>
      <c r="P188" s="36" t="s">
        <v>997</v>
      </c>
      <c r="Q188" s="36" t="s">
        <v>998</v>
      </c>
      <c r="R188" s="36" t="s">
        <v>999</v>
      </c>
    </row>
    <row r="189" ht="16" spans="4:18">
      <c r="D189" s="3"/>
      <c r="F189" s="1" t="s">
        <v>93</v>
      </c>
      <c r="G189" t="str">
        <f t="shared" ref="G189:I189" si="180">G188</f>
        <v>ACT_BND</v>
      </c>
      <c r="H189" t="str">
        <f t="shared" si="180"/>
        <v>UP</v>
      </c>
      <c r="I189">
        <f t="shared" si="180"/>
        <v>1</v>
      </c>
      <c r="J189" s="7">
        <v>2027</v>
      </c>
      <c r="K189" s="7" t="str">
        <f t="shared" si="138"/>
        <v>ELCHFO00</v>
      </c>
      <c r="L189" s="36" t="s">
        <v>714</v>
      </c>
      <c r="M189" s="36" t="s">
        <v>1000</v>
      </c>
      <c r="N189" s="7">
        <v>0</v>
      </c>
      <c r="O189" s="36" t="s">
        <v>717</v>
      </c>
      <c r="P189" s="36" t="s">
        <v>925</v>
      </c>
      <c r="Q189" s="36" t="s">
        <v>1001</v>
      </c>
      <c r="R189" s="36" t="s">
        <v>1002</v>
      </c>
    </row>
    <row r="190" ht="16" spans="4:18">
      <c r="D190" s="3"/>
      <c r="F190" s="1" t="s">
        <v>93</v>
      </c>
      <c r="G190" t="str">
        <f t="shared" ref="G190:I190" si="181">G189</f>
        <v>ACT_BND</v>
      </c>
      <c r="H190" t="str">
        <f t="shared" si="181"/>
        <v>UP</v>
      </c>
      <c r="I190">
        <f t="shared" si="181"/>
        <v>1</v>
      </c>
      <c r="J190" s="7">
        <v>2027</v>
      </c>
      <c r="K190" s="7" t="str">
        <f t="shared" si="138"/>
        <v>ELCHYD00</v>
      </c>
      <c r="L190" s="36" t="s">
        <v>891</v>
      </c>
      <c r="M190" s="36" t="s">
        <v>1003</v>
      </c>
      <c r="N190" s="36" t="s">
        <v>1004</v>
      </c>
      <c r="O190" s="36" t="s">
        <v>1005</v>
      </c>
      <c r="P190" s="36" t="s">
        <v>1006</v>
      </c>
      <c r="Q190" s="36" t="s">
        <v>1007</v>
      </c>
      <c r="R190" s="36" t="s">
        <v>1008</v>
      </c>
    </row>
    <row r="191" ht="16" spans="4:18">
      <c r="D191" s="3"/>
      <c r="F191" s="1" t="s">
        <v>93</v>
      </c>
      <c r="G191" t="str">
        <f t="shared" ref="G191:I191" si="182">G190</f>
        <v>ACT_BND</v>
      </c>
      <c r="H191" t="str">
        <f t="shared" si="182"/>
        <v>UP</v>
      </c>
      <c r="I191">
        <f t="shared" si="182"/>
        <v>1</v>
      </c>
      <c r="J191" s="7">
        <v>2027</v>
      </c>
      <c r="K191" s="7" t="str">
        <f t="shared" si="138"/>
        <v>ELCNUC100</v>
      </c>
      <c r="L191" s="7">
        <v>0</v>
      </c>
      <c r="M191" s="7">
        <v>0</v>
      </c>
      <c r="N191" s="7">
        <v>0</v>
      </c>
      <c r="O191" s="7">
        <v>0</v>
      </c>
      <c r="P191" s="36" t="s">
        <v>1009</v>
      </c>
      <c r="Q191" s="7">
        <v>0</v>
      </c>
      <c r="R191" s="36" t="s">
        <v>1010</v>
      </c>
    </row>
    <row r="192" ht="16" spans="4:18">
      <c r="D192" s="3"/>
      <c r="F192" s="1" t="s">
        <v>93</v>
      </c>
      <c r="G192" t="str">
        <f t="shared" ref="G192:I192" si="183">G191</f>
        <v>ACT_BND</v>
      </c>
      <c r="H192" t="str">
        <f t="shared" si="183"/>
        <v>UP</v>
      </c>
      <c r="I192">
        <f t="shared" si="183"/>
        <v>1</v>
      </c>
      <c r="J192" s="7">
        <v>2027</v>
      </c>
      <c r="K192" s="7" t="str">
        <f t="shared" si="138"/>
        <v>ELCSOL00</v>
      </c>
      <c r="L192" s="36" t="s">
        <v>1011</v>
      </c>
      <c r="M192" s="36" t="s">
        <v>1012</v>
      </c>
      <c r="N192" s="36" t="s">
        <v>1013</v>
      </c>
      <c r="O192" s="36" t="s">
        <v>1014</v>
      </c>
      <c r="P192" s="36" t="s">
        <v>1015</v>
      </c>
      <c r="Q192" s="36" t="s">
        <v>1016</v>
      </c>
      <c r="R192" s="36" t="s">
        <v>1017</v>
      </c>
    </row>
    <row r="193" ht="16" spans="4:18">
      <c r="D193" s="3"/>
      <c r="F193" s="1" t="s">
        <v>93</v>
      </c>
      <c r="G193" t="str">
        <f t="shared" ref="G193:I193" si="184">G192</f>
        <v>ACT_BND</v>
      </c>
      <c r="H193" t="str">
        <f t="shared" si="184"/>
        <v>UP</v>
      </c>
      <c r="I193">
        <f t="shared" si="184"/>
        <v>1</v>
      </c>
      <c r="J193" s="7">
        <v>2027</v>
      </c>
      <c r="K193" s="7" t="str">
        <f t="shared" si="138"/>
        <v>ELCWIN00</v>
      </c>
      <c r="L193" s="36" t="s">
        <v>1018</v>
      </c>
      <c r="M193" s="36" t="s">
        <v>1019</v>
      </c>
      <c r="N193" s="36" t="s">
        <v>1020</v>
      </c>
      <c r="O193" s="36" t="s">
        <v>1021</v>
      </c>
      <c r="P193" s="36" t="s">
        <v>1022</v>
      </c>
      <c r="Q193" s="36" t="s">
        <v>906</v>
      </c>
      <c r="R193" s="36" t="s">
        <v>1023</v>
      </c>
    </row>
    <row r="194" ht="16" spans="4:18">
      <c r="D194" s="3"/>
      <c r="F194" s="1" t="s">
        <v>93</v>
      </c>
      <c r="G194" t="str">
        <f t="shared" ref="G194:I194" si="185">G193</f>
        <v>ACT_BND</v>
      </c>
      <c r="H194" t="str">
        <f t="shared" si="185"/>
        <v>UP</v>
      </c>
      <c r="I194">
        <f t="shared" si="185"/>
        <v>1</v>
      </c>
      <c r="J194" s="7">
        <v>2027</v>
      </c>
      <c r="K194" s="7" t="str">
        <f t="shared" si="138"/>
        <v>ELCWOO00</v>
      </c>
      <c r="L194" s="36" t="s">
        <v>1024</v>
      </c>
      <c r="M194" s="36" t="s">
        <v>1025</v>
      </c>
      <c r="N194" s="36" t="s">
        <v>1026</v>
      </c>
      <c r="O194" s="36" t="s">
        <v>1027</v>
      </c>
      <c r="P194" s="36" t="s">
        <v>1028</v>
      </c>
      <c r="Q194" s="36" t="s">
        <v>1029</v>
      </c>
      <c r="R194" s="36" t="s">
        <v>1030</v>
      </c>
    </row>
    <row r="195" ht="16" spans="4:18">
      <c r="D195" s="3"/>
      <c r="F195" s="1" t="s">
        <v>93</v>
      </c>
      <c r="G195" t="str">
        <f t="shared" ref="G195:I195" si="186">G194</f>
        <v>ACT_BND</v>
      </c>
      <c r="H195" t="str">
        <f t="shared" si="186"/>
        <v>UP</v>
      </c>
      <c r="I195">
        <f t="shared" si="186"/>
        <v>1</v>
      </c>
      <c r="J195" s="7">
        <v>2028</v>
      </c>
      <c r="K195" s="7" t="str">
        <f t="shared" si="138"/>
        <v>ELCCOH00</v>
      </c>
      <c r="L195" s="7">
        <v>0</v>
      </c>
      <c r="M195" s="7">
        <v>0</v>
      </c>
      <c r="N195" s="36" t="s">
        <v>1031</v>
      </c>
      <c r="O195" s="7">
        <v>0</v>
      </c>
      <c r="P195" s="7">
        <v>0</v>
      </c>
      <c r="Q195" s="7">
        <v>0</v>
      </c>
      <c r="R195" s="36" t="s">
        <v>1032</v>
      </c>
    </row>
    <row r="196" ht="16" spans="4:18">
      <c r="D196" s="3"/>
      <c r="F196" s="1" t="s">
        <v>93</v>
      </c>
      <c r="G196" t="str">
        <f t="shared" ref="G196:I196" si="187">G195</f>
        <v>ACT_BND</v>
      </c>
      <c r="H196" t="str">
        <f t="shared" si="187"/>
        <v>UP</v>
      </c>
      <c r="I196">
        <f t="shared" si="187"/>
        <v>1</v>
      </c>
      <c r="J196" s="7">
        <v>2028</v>
      </c>
      <c r="K196" s="7" t="str">
        <f t="shared" si="138"/>
        <v>ELCGAS00</v>
      </c>
      <c r="L196" s="36" t="s">
        <v>1033</v>
      </c>
      <c r="M196" s="36" t="s">
        <v>1034</v>
      </c>
      <c r="N196" s="36" t="s">
        <v>1035</v>
      </c>
      <c r="O196" s="36" t="s">
        <v>1036</v>
      </c>
      <c r="P196" s="36" t="s">
        <v>1037</v>
      </c>
      <c r="Q196" s="36" t="s">
        <v>1038</v>
      </c>
      <c r="R196" s="36" t="s">
        <v>1039</v>
      </c>
    </row>
    <row r="197" ht="16" spans="4:18">
      <c r="D197" s="3"/>
      <c r="F197" s="1" t="s">
        <v>93</v>
      </c>
      <c r="G197" t="str">
        <f t="shared" ref="G197:I197" si="188">G196</f>
        <v>ACT_BND</v>
      </c>
      <c r="H197" t="str">
        <f t="shared" si="188"/>
        <v>UP</v>
      </c>
      <c r="I197">
        <f t="shared" si="188"/>
        <v>1</v>
      </c>
      <c r="J197" s="7">
        <v>2028</v>
      </c>
      <c r="K197" s="7" t="str">
        <f t="shared" si="138"/>
        <v>ELCHFO00</v>
      </c>
      <c r="L197" s="36" t="s">
        <v>1040</v>
      </c>
      <c r="M197" s="36" t="s">
        <v>1041</v>
      </c>
      <c r="N197" s="36" t="s">
        <v>1042</v>
      </c>
      <c r="O197" s="36" t="s">
        <v>1043</v>
      </c>
      <c r="P197" s="36" t="s">
        <v>1044</v>
      </c>
      <c r="Q197" s="36" t="s">
        <v>1045</v>
      </c>
      <c r="R197" s="36" t="s">
        <v>1046</v>
      </c>
    </row>
    <row r="198" ht="16" spans="4:18">
      <c r="D198" s="3"/>
      <c r="F198" s="1" t="s">
        <v>93</v>
      </c>
      <c r="G198" t="str">
        <f t="shared" ref="G198:I198" si="189">G197</f>
        <v>ACT_BND</v>
      </c>
      <c r="H198" t="str">
        <f t="shared" si="189"/>
        <v>UP</v>
      </c>
      <c r="I198">
        <f t="shared" si="189"/>
        <v>1</v>
      </c>
      <c r="J198" s="7">
        <v>2028</v>
      </c>
      <c r="K198" s="7" t="str">
        <f t="shared" si="138"/>
        <v>ELCHYD00</v>
      </c>
      <c r="L198" s="36" t="s">
        <v>891</v>
      </c>
      <c r="M198" s="36" t="s">
        <v>1047</v>
      </c>
      <c r="N198" s="36" t="s">
        <v>1048</v>
      </c>
      <c r="O198" s="36" t="s">
        <v>1049</v>
      </c>
      <c r="P198" s="36" t="s">
        <v>1050</v>
      </c>
      <c r="Q198" s="36" t="s">
        <v>1051</v>
      </c>
      <c r="R198" s="36" t="s">
        <v>1052</v>
      </c>
    </row>
    <row r="199" ht="16" spans="4:18">
      <c r="D199" s="3"/>
      <c r="F199" s="1" t="s">
        <v>93</v>
      </c>
      <c r="G199" t="str">
        <f t="shared" ref="G199:I199" si="190">G198</f>
        <v>ACT_BND</v>
      </c>
      <c r="H199" t="str">
        <f t="shared" si="190"/>
        <v>UP</v>
      </c>
      <c r="I199">
        <f t="shared" si="190"/>
        <v>1</v>
      </c>
      <c r="J199" s="7">
        <v>2028</v>
      </c>
      <c r="K199" s="7" t="str">
        <f t="shared" si="138"/>
        <v>ELCNUC100</v>
      </c>
      <c r="L199" s="7">
        <v>0</v>
      </c>
      <c r="M199" s="7">
        <v>0</v>
      </c>
      <c r="N199" s="7">
        <v>0</v>
      </c>
      <c r="O199" s="7">
        <v>0</v>
      </c>
      <c r="P199" s="36" t="s">
        <v>1053</v>
      </c>
      <c r="Q199" s="7">
        <v>0</v>
      </c>
      <c r="R199" s="36" t="s">
        <v>1054</v>
      </c>
    </row>
    <row r="200" ht="16" spans="4:18">
      <c r="D200" s="3"/>
      <c r="F200" s="1" t="s">
        <v>93</v>
      </c>
      <c r="G200" t="str">
        <f t="shared" ref="G200:I200" si="191">G199</f>
        <v>ACT_BND</v>
      </c>
      <c r="H200" t="str">
        <f t="shared" si="191"/>
        <v>UP</v>
      </c>
      <c r="I200">
        <f t="shared" si="191"/>
        <v>1</v>
      </c>
      <c r="J200" s="7">
        <v>2028</v>
      </c>
      <c r="K200" s="7" t="str">
        <f t="shared" si="138"/>
        <v>ELCSOL00</v>
      </c>
      <c r="L200" s="36" t="s">
        <v>1055</v>
      </c>
      <c r="M200" s="36" t="s">
        <v>1056</v>
      </c>
      <c r="N200" s="36" t="s">
        <v>1057</v>
      </c>
      <c r="O200" s="36" t="s">
        <v>1058</v>
      </c>
      <c r="P200" s="36" t="s">
        <v>1059</v>
      </c>
      <c r="Q200" s="36" t="s">
        <v>1060</v>
      </c>
      <c r="R200" s="36" t="s">
        <v>1061</v>
      </c>
    </row>
    <row r="201" ht="16" spans="4:18">
      <c r="D201" s="3"/>
      <c r="F201" s="1" t="s">
        <v>93</v>
      </c>
      <c r="G201" t="str">
        <f t="shared" ref="G201:I201" si="192">G200</f>
        <v>ACT_BND</v>
      </c>
      <c r="H201" t="str">
        <f t="shared" si="192"/>
        <v>UP</v>
      </c>
      <c r="I201">
        <f t="shared" si="192"/>
        <v>1</v>
      </c>
      <c r="J201" s="7">
        <v>2028</v>
      </c>
      <c r="K201" s="7" t="str">
        <f t="shared" si="138"/>
        <v>ELCWIN00</v>
      </c>
      <c r="L201" s="36" t="s">
        <v>1062</v>
      </c>
      <c r="M201" s="36" t="s">
        <v>1063</v>
      </c>
      <c r="N201" s="36" t="s">
        <v>1064</v>
      </c>
      <c r="O201" s="36" t="s">
        <v>1065</v>
      </c>
      <c r="P201" s="36" t="s">
        <v>1066</v>
      </c>
      <c r="Q201" s="36" t="s">
        <v>906</v>
      </c>
      <c r="R201" s="36" t="s">
        <v>1067</v>
      </c>
    </row>
    <row r="202" ht="16" spans="4:18">
      <c r="D202" s="3"/>
      <c r="F202" s="1" t="s">
        <v>93</v>
      </c>
      <c r="G202" t="str">
        <f t="shared" ref="G202:I202" si="193">G201</f>
        <v>ACT_BND</v>
      </c>
      <c r="H202" t="str">
        <f t="shared" si="193"/>
        <v>UP</v>
      </c>
      <c r="I202">
        <f t="shared" si="193"/>
        <v>1</v>
      </c>
      <c r="J202" s="7">
        <v>2028</v>
      </c>
      <c r="K202" s="7" t="str">
        <f t="shared" si="138"/>
        <v>ELCWOO00</v>
      </c>
      <c r="L202" s="36" t="s">
        <v>1068</v>
      </c>
      <c r="M202" s="36" t="s">
        <v>1069</v>
      </c>
      <c r="N202" s="36" t="s">
        <v>1070</v>
      </c>
      <c r="O202" s="36" t="s">
        <v>1071</v>
      </c>
      <c r="P202" s="36" t="s">
        <v>1072</v>
      </c>
      <c r="Q202" s="36" t="s">
        <v>1073</v>
      </c>
      <c r="R202" s="36" t="s">
        <v>1074</v>
      </c>
    </row>
    <row r="203" ht="16" spans="4:18">
      <c r="D203" s="3"/>
      <c r="F203" s="1" t="s">
        <v>93</v>
      </c>
      <c r="G203" t="str">
        <f t="shared" ref="G203:I203" si="194">G202</f>
        <v>ACT_BND</v>
      </c>
      <c r="H203" t="str">
        <f t="shared" si="194"/>
        <v>UP</v>
      </c>
      <c r="I203">
        <f t="shared" si="194"/>
        <v>1</v>
      </c>
      <c r="J203" s="7">
        <v>2029</v>
      </c>
      <c r="K203" s="7" t="str">
        <f t="shared" si="138"/>
        <v>ELCCOH00</v>
      </c>
      <c r="L203" s="7">
        <v>0</v>
      </c>
      <c r="M203" s="7">
        <v>0</v>
      </c>
      <c r="N203" s="36" t="s">
        <v>1075</v>
      </c>
      <c r="O203" s="7">
        <v>0</v>
      </c>
      <c r="P203" s="7">
        <v>0</v>
      </c>
      <c r="Q203" s="7">
        <v>0</v>
      </c>
      <c r="R203" s="36" t="s">
        <v>1076</v>
      </c>
    </row>
    <row r="204" ht="16" spans="4:18">
      <c r="D204" s="3"/>
      <c r="F204" s="1" t="s">
        <v>93</v>
      </c>
      <c r="G204" t="str">
        <f t="shared" ref="G204:I204" si="195">G203</f>
        <v>ACT_BND</v>
      </c>
      <c r="H204" t="str">
        <f t="shared" si="195"/>
        <v>UP</v>
      </c>
      <c r="I204">
        <f t="shared" si="195"/>
        <v>1</v>
      </c>
      <c r="J204" s="7">
        <v>2029</v>
      </c>
      <c r="K204" s="7" t="str">
        <f t="shared" si="138"/>
        <v>ELCGAS00</v>
      </c>
      <c r="L204" s="36" t="s">
        <v>1077</v>
      </c>
      <c r="M204" s="36" t="s">
        <v>1078</v>
      </c>
      <c r="N204" s="36" t="s">
        <v>1079</v>
      </c>
      <c r="O204" s="36" t="s">
        <v>1080</v>
      </c>
      <c r="P204" s="36" t="s">
        <v>1081</v>
      </c>
      <c r="Q204" s="36" t="s">
        <v>1082</v>
      </c>
      <c r="R204" s="36" t="s">
        <v>1083</v>
      </c>
    </row>
    <row r="205" ht="16" spans="4:18">
      <c r="D205" s="3"/>
      <c r="F205" s="1" t="s">
        <v>93</v>
      </c>
      <c r="G205" t="str">
        <f t="shared" ref="G205:I205" si="196">G204</f>
        <v>ACT_BND</v>
      </c>
      <c r="H205" t="str">
        <f t="shared" si="196"/>
        <v>UP</v>
      </c>
      <c r="I205">
        <f t="shared" si="196"/>
        <v>1</v>
      </c>
      <c r="J205" s="7">
        <v>2029</v>
      </c>
      <c r="K205" s="7" t="str">
        <f t="shared" si="138"/>
        <v>ELCHFO00</v>
      </c>
      <c r="L205" s="36" t="s">
        <v>1084</v>
      </c>
      <c r="M205" s="36" t="s">
        <v>1085</v>
      </c>
      <c r="N205" s="36" t="s">
        <v>1086</v>
      </c>
      <c r="O205" s="36" t="s">
        <v>1087</v>
      </c>
      <c r="P205" s="36" t="s">
        <v>1088</v>
      </c>
      <c r="Q205" s="36" t="s">
        <v>1089</v>
      </c>
      <c r="R205" s="36" t="s">
        <v>1090</v>
      </c>
    </row>
    <row r="206" ht="16" spans="4:18">
      <c r="D206" s="3"/>
      <c r="F206" s="1" t="s">
        <v>93</v>
      </c>
      <c r="G206" t="str">
        <f t="shared" ref="G206:I206" si="197">G205</f>
        <v>ACT_BND</v>
      </c>
      <c r="H206" t="str">
        <f t="shared" si="197"/>
        <v>UP</v>
      </c>
      <c r="I206">
        <f t="shared" si="197"/>
        <v>1</v>
      </c>
      <c r="J206" s="7">
        <v>2029</v>
      </c>
      <c r="K206" s="7" t="str">
        <f t="shared" si="138"/>
        <v>ELCHYD00</v>
      </c>
      <c r="L206" s="36" t="s">
        <v>891</v>
      </c>
      <c r="M206" s="36" t="s">
        <v>1091</v>
      </c>
      <c r="N206" s="36" t="s">
        <v>1092</v>
      </c>
      <c r="O206" s="36" t="s">
        <v>1093</v>
      </c>
      <c r="P206" s="36" t="s">
        <v>1094</v>
      </c>
      <c r="Q206" s="36" t="s">
        <v>1095</v>
      </c>
      <c r="R206" s="36" t="s">
        <v>1096</v>
      </c>
    </row>
    <row r="207" ht="16" spans="4:18">
      <c r="D207" s="3"/>
      <c r="F207" s="1" t="s">
        <v>93</v>
      </c>
      <c r="G207" t="str">
        <f t="shared" ref="G207:I207" si="198">G206</f>
        <v>ACT_BND</v>
      </c>
      <c r="H207" t="str">
        <f t="shared" si="198"/>
        <v>UP</v>
      </c>
      <c r="I207">
        <f t="shared" si="198"/>
        <v>1</v>
      </c>
      <c r="J207" s="7">
        <v>2029</v>
      </c>
      <c r="K207" s="7" t="str">
        <f t="shared" si="138"/>
        <v>ELCNUC100</v>
      </c>
      <c r="L207" s="7">
        <v>0</v>
      </c>
      <c r="M207" s="7">
        <v>0</v>
      </c>
      <c r="N207" s="7">
        <v>0</v>
      </c>
      <c r="O207" s="7">
        <v>0</v>
      </c>
      <c r="P207" s="36" t="s">
        <v>1097</v>
      </c>
      <c r="Q207" s="7">
        <v>0</v>
      </c>
      <c r="R207" s="36" t="s">
        <v>1098</v>
      </c>
    </row>
    <row r="208" ht="16" spans="4:18">
      <c r="D208" s="3"/>
      <c r="F208" s="1" t="s">
        <v>93</v>
      </c>
      <c r="G208" t="str">
        <f t="shared" ref="G208:I208" si="199">G207</f>
        <v>ACT_BND</v>
      </c>
      <c r="H208" t="str">
        <f t="shared" si="199"/>
        <v>UP</v>
      </c>
      <c r="I208">
        <f t="shared" si="199"/>
        <v>1</v>
      </c>
      <c r="J208" s="7">
        <v>2029</v>
      </c>
      <c r="K208" s="7" t="str">
        <f t="shared" si="138"/>
        <v>ELCSOL00</v>
      </c>
      <c r="L208" s="36" t="s">
        <v>1099</v>
      </c>
      <c r="M208" s="36" t="s">
        <v>1100</v>
      </c>
      <c r="N208" s="36" t="s">
        <v>1101</v>
      </c>
      <c r="O208" s="36" t="s">
        <v>1102</v>
      </c>
      <c r="P208" s="36" t="s">
        <v>1103</v>
      </c>
      <c r="Q208" s="36" t="s">
        <v>1104</v>
      </c>
      <c r="R208" s="36" t="s">
        <v>1105</v>
      </c>
    </row>
    <row r="209" ht="16" spans="4:18">
      <c r="D209" s="3"/>
      <c r="F209" s="1" t="s">
        <v>93</v>
      </c>
      <c r="G209" t="str">
        <f t="shared" ref="G209:I209" si="200">G208</f>
        <v>ACT_BND</v>
      </c>
      <c r="H209" t="str">
        <f t="shared" si="200"/>
        <v>UP</v>
      </c>
      <c r="I209">
        <f t="shared" si="200"/>
        <v>1</v>
      </c>
      <c r="J209" s="7">
        <v>2029</v>
      </c>
      <c r="K209" s="7" t="str">
        <f t="shared" si="138"/>
        <v>ELCWIN00</v>
      </c>
      <c r="L209" s="36" t="s">
        <v>1106</v>
      </c>
      <c r="M209" s="36" t="s">
        <v>1107</v>
      </c>
      <c r="N209" s="36" t="s">
        <v>1108</v>
      </c>
      <c r="O209" s="36" t="s">
        <v>1109</v>
      </c>
      <c r="P209" s="36" t="s">
        <v>1110</v>
      </c>
      <c r="Q209" s="36" t="s">
        <v>906</v>
      </c>
      <c r="R209" s="36" t="s">
        <v>1111</v>
      </c>
    </row>
    <row r="210" ht="16" spans="4:18">
      <c r="D210" s="3"/>
      <c r="F210" s="1" t="s">
        <v>93</v>
      </c>
      <c r="G210" t="str">
        <f t="shared" ref="G210:I210" si="201">G209</f>
        <v>ACT_BND</v>
      </c>
      <c r="H210" t="str">
        <f t="shared" si="201"/>
        <v>UP</v>
      </c>
      <c r="I210">
        <f t="shared" si="201"/>
        <v>1</v>
      </c>
      <c r="J210" s="7">
        <v>2029</v>
      </c>
      <c r="K210" s="7" t="str">
        <f t="shared" si="138"/>
        <v>ELCWOO00</v>
      </c>
      <c r="L210" s="36" t="s">
        <v>1112</v>
      </c>
      <c r="M210" s="36" t="s">
        <v>1113</v>
      </c>
      <c r="N210" s="36" t="s">
        <v>1114</v>
      </c>
      <c r="O210" s="36" t="s">
        <v>1115</v>
      </c>
      <c r="P210" s="36" t="s">
        <v>1116</v>
      </c>
      <c r="Q210" s="7">
        <v>4.863341825054</v>
      </c>
      <c r="R210" s="36" t="s">
        <v>1117</v>
      </c>
    </row>
    <row r="211" ht="16" spans="4:18">
      <c r="D211" s="3"/>
      <c r="F211" s="1" t="s">
        <v>93</v>
      </c>
      <c r="G211" t="str">
        <f t="shared" ref="G211:I211" si="202">G210</f>
        <v>ACT_BND</v>
      </c>
      <c r="H211" t="str">
        <f t="shared" si="202"/>
        <v>UP</v>
      </c>
      <c r="I211">
        <f t="shared" si="202"/>
        <v>1</v>
      </c>
      <c r="J211" s="7">
        <v>2030</v>
      </c>
      <c r="K211" s="7" t="str">
        <f t="shared" ref="K211:K274" si="203">K203</f>
        <v>ELCCOH00</v>
      </c>
      <c r="L211" s="7">
        <v>0</v>
      </c>
      <c r="M211" s="7">
        <v>0</v>
      </c>
      <c r="N211" s="36" t="s">
        <v>1118</v>
      </c>
      <c r="O211" s="7">
        <v>0</v>
      </c>
      <c r="P211" s="7">
        <v>0</v>
      </c>
      <c r="Q211" s="7">
        <v>0</v>
      </c>
      <c r="R211" s="36" t="s">
        <v>1119</v>
      </c>
    </row>
    <row r="212" ht="16" spans="4:18">
      <c r="D212" s="3"/>
      <c r="F212" s="1" t="s">
        <v>93</v>
      </c>
      <c r="G212" t="str">
        <f t="shared" ref="G212:I212" si="204">G211</f>
        <v>ACT_BND</v>
      </c>
      <c r="H212" t="str">
        <f t="shared" si="204"/>
        <v>UP</v>
      </c>
      <c r="I212">
        <f t="shared" si="204"/>
        <v>1</v>
      </c>
      <c r="J212" s="7">
        <v>2030</v>
      </c>
      <c r="K212" s="7" t="str">
        <f t="shared" si="203"/>
        <v>ELCGAS00</v>
      </c>
      <c r="L212" s="36" t="s">
        <v>1120</v>
      </c>
      <c r="M212" s="36" t="s">
        <v>1121</v>
      </c>
      <c r="N212" s="36" t="s">
        <v>1122</v>
      </c>
      <c r="O212" s="36" t="s">
        <v>1123</v>
      </c>
      <c r="P212" s="36" t="s">
        <v>1124</v>
      </c>
      <c r="Q212" s="36" t="s">
        <v>1125</v>
      </c>
      <c r="R212" s="36" t="s">
        <v>1126</v>
      </c>
    </row>
    <row r="213" ht="16" spans="4:18">
      <c r="D213" s="3"/>
      <c r="F213" s="1" t="s">
        <v>93</v>
      </c>
      <c r="G213" t="str">
        <f t="shared" ref="G213:I213" si="205">G212</f>
        <v>ACT_BND</v>
      </c>
      <c r="H213" t="str">
        <f t="shared" si="205"/>
        <v>UP</v>
      </c>
      <c r="I213">
        <f t="shared" si="205"/>
        <v>1</v>
      </c>
      <c r="J213" s="7">
        <v>2030</v>
      </c>
      <c r="K213" s="7" t="str">
        <f t="shared" si="203"/>
        <v>ELCHFO00</v>
      </c>
      <c r="L213" s="7">
        <v>0</v>
      </c>
      <c r="M213" s="36" t="s">
        <v>1127</v>
      </c>
      <c r="N213" s="7">
        <v>0</v>
      </c>
      <c r="O213" s="36" t="s">
        <v>1128</v>
      </c>
      <c r="P213" s="36" t="s">
        <v>1129</v>
      </c>
      <c r="Q213" s="36" t="s">
        <v>1130</v>
      </c>
      <c r="R213" s="36" t="s">
        <v>1131</v>
      </c>
    </row>
    <row r="214" ht="16" spans="4:18">
      <c r="D214" s="3"/>
      <c r="F214" s="1" t="s">
        <v>93</v>
      </c>
      <c r="G214" t="str">
        <f t="shared" ref="G214:I214" si="206">G213</f>
        <v>ACT_BND</v>
      </c>
      <c r="H214" t="str">
        <f t="shared" si="206"/>
        <v>UP</v>
      </c>
      <c r="I214">
        <f t="shared" si="206"/>
        <v>1</v>
      </c>
      <c r="J214" s="7">
        <v>2030</v>
      </c>
      <c r="K214" s="7" t="str">
        <f t="shared" si="203"/>
        <v>ELCHYD00</v>
      </c>
      <c r="L214" s="36" t="s">
        <v>891</v>
      </c>
      <c r="M214" s="36" t="s">
        <v>1132</v>
      </c>
      <c r="N214" s="36" t="s">
        <v>1133</v>
      </c>
      <c r="O214" s="36" t="s">
        <v>1134</v>
      </c>
      <c r="P214" s="36" t="s">
        <v>1135</v>
      </c>
      <c r="Q214" s="36" t="s">
        <v>1136</v>
      </c>
      <c r="R214" s="36" t="s">
        <v>1137</v>
      </c>
    </row>
    <row r="215" ht="16" spans="4:18">
      <c r="D215" s="3"/>
      <c r="F215" s="1" t="s">
        <v>93</v>
      </c>
      <c r="G215" t="str">
        <f t="shared" ref="G215:I215" si="207">G214</f>
        <v>ACT_BND</v>
      </c>
      <c r="H215" t="str">
        <f t="shared" si="207"/>
        <v>UP</v>
      </c>
      <c r="I215">
        <f t="shared" si="207"/>
        <v>1</v>
      </c>
      <c r="J215" s="7">
        <v>2030</v>
      </c>
      <c r="K215" s="7" t="str">
        <f t="shared" si="203"/>
        <v>ELCNUC100</v>
      </c>
      <c r="L215" s="7">
        <v>0</v>
      </c>
      <c r="M215" s="7">
        <v>0</v>
      </c>
      <c r="N215" s="7">
        <v>0</v>
      </c>
      <c r="O215" s="7">
        <v>0</v>
      </c>
      <c r="P215" s="36" t="s">
        <v>1138</v>
      </c>
      <c r="Q215" s="7">
        <v>0</v>
      </c>
      <c r="R215" s="36" t="s">
        <v>1139</v>
      </c>
    </row>
    <row r="216" ht="16" spans="4:18">
      <c r="D216" s="3"/>
      <c r="F216" s="1" t="s">
        <v>93</v>
      </c>
      <c r="G216" t="str">
        <f t="shared" ref="G216:I216" si="208">G215</f>
        <v>ACT_BND</v>
      </c>
      <c r="H216" t="str">
        <f t="shared" si="208"/>
        <v>UP</v>
      </c>
      <c r="I216">
        <f t="shared" si="208"/>
        <v>1</v>
      </c>
      <c r="J216" s="7">
        <v>2030</v>
      </c>
      <c r="K216" s="7" t="str">
        <f t="shared" si="203"/>
        <v>ELCSOL00</v>
      </c>
      <c r="L216" s="36" t="s">
        <v>1140</v>
      </c>
      <c r="M216" s="36" t="s">
        <v>1141</v>
      </c>
      <c r="N216" s="36" t="s">
        <v>1142</v>
      </c>
      <c r="O216" s="36" t="s">
        <v>1143</v>
      </c>
      <c r="P216" s="36" t="s">
        <v>1144</v>
      </c>
      <c r="Q216" s="36" t="s">
        <v>1145</v>
      </c>
      <c r="R216" s="36" t="s">
        <v>1146</v>
      </c>
    </row>
    <row r="217" ht="16" spans="4:18">
      <c r="D217" s="3"/>
      <c r="F217" s="1" t="s">
        <v>93</v>
      </c>
      <c r="G217" t="str">
        <f t="shared" ref="G217:I217" si="209">G216</f>
        <v>ACT_BND</v>
      </c>
      <c r="H217" t="str">
        <f t="shared" si="209"/>
        <v>UP</v>
      </c>
      <c r="I217">
        <f t="shared" si="209"/>
        <v>1</v>
      </c>
      <c r="J217" s="7">
        <v>2030</v>
      </c>
      <c r="K217" s="7" t="str">
        <f t="shared" si="203"/>
        <v>ELCWIN00</v>
      </c>
      <c r="L217" s="36" t="s">
        <v>1147</v>
      </c>
      <c r="M217" s="36" t="s">
        <v>1148</v>
      </c>
      <c r="N217" s="36" t="s">
        <v>1149</v>
      </c>
      <c r="O217" s="36" t="s">
        <v>1150</v>
      </c>
      <c r="P217" s="36" t="s">
        <v>1151</v>
      </c>
      <c r="Q217" s="36" t="s">
        <v>906</v>
      </c>
      <c r="R217" s="36" t="s">
        <v>1152</v>
      </c>
    </row>
    <row r="218" ht="16" spans="4:18">
      <c r="D218" s="3"/>
      <c r="F218" s="1" t="s">
        <v>93</v>
      </c>
      <c r="G218" t="str">
        <f t="shared" ref="G218:I218" si="210">G217</f>
        <v>ACT_BND</v>
      </c>
      <c r="H218" t="str">
        <f t="shared" si="210"/>
        <v>UP</v>
      </c>
      <c r="I218">
        <f t="shared" si="210"/>
        <v>1</v>
      </c>
      <c r="J218" s="7">
        <v>2030</v>
      </c>
      <c r="K218" s="7" t="str">
        <f t="shared" si="203"/>
        <v>ELCWOO00</v>
      </c>
      <c r="L218" s="36" t="s">
        <v>1153</v>
      </c>
      <c r="M218" s="36" t="s">
        <v>1154</v>
      </c>
      <c r="N218" s="36" t="s">
        <v>1155</v>
      </c>
      <c r="O218" s="36" t="s">
        <v>1156</v>
      </c>
      <c r="P218" s="36" t="s">
        <v>1157</v>
      </c>
      <c r="Q218" s="36" t="s">
        <v>1158</v>
      </c>
      <c r="R218" s="36" t="s">
        <v>1159</v>
      </c>
    </row>
    <row r="219" ht="16" spans="4:18">
      <c r="D219" s="3"/>
      <c r="F219" s="1" t="s">
        <v>93</v>
      </c>
      <c r="G219" t="str">
        <f t="shared" ref="G219:I219" si="211">G218</f>
        <v>ACT_BND</v>
      </c>
      <c r="H219" t="str">
        <f t="shared" si="211"/>
        <v>UP</v>
      </c>
      <c r="I219">
        <f t="shared" si="211"/>
        <v>1</v>
      </c>
      <c r="J219" s="7">
        <v>2031</v>
      </c>
      <c r="K219" s="7" t="str">
        <f t="shared" si="203"/>
        <v>ELCCOH00</v>
      </c>
      <c r="L219" s="7">
        <v>0</v>
      </c>
      <c r="M219" s="7">
        <v>0</v>
      </c>
      <c r="N219" s="36" t="s">
        <v>1118</v>
      </c>
      <c r="O219" s="7">
        <v>0</v>
      </c>
      <c r="P219" s="7">
        <v>0</v>
      </c>
      <c r="Q219" s="7">
        <v>0</v>
      </c>
      <c r="R219" s="7">
        <v>0</v>
      </c>
    </row>
    <row r="220" ht="16" spans="4:18">
      <c r="D220" s="3"/>
      <c r="F220" s="1" t="s">
        <v>93</v>
      </c>
      <c r="G220" t="str">
        <f t="shared" ref="G220:I220" si="212">G219</f>
        <v>ACT_BND</v>
      </c>
      <c r="H220" t="str">
        <f t="shared" si="212"/>
        <v>UP</v>
      </c>
      <c r="I220">
        <f t="shared" si="212"/>
        <v>1</v>
      </c>
      <c r="J220" s="7">
        <v>2031</v>
      </c>
      <c r="K220" s="7" t="str">
        <f t="shared" si="203"/>
        <v>ELCGAS00</v>
      </c>
      <c r="L220" s="36" t="s">
        <v>1160</v>
      </c>
      <c r="M220" s="36" t="s">
        <v>1161</v>
      </c>
      <c r="N220" s="36" t="s">
        <v>1162</v>
      </c>
      <c r="O220" s="36" t="s">
        <v>1163</v>
      </c>
      <c r="P220" s="36" t="s">
        <v>1164</v>
      </c>
      <c r="Q220" s="36" t="s">
        <v>1165</v>
      </c>
      <c r="R220" s="36" t="s">
        <v>1166</v>
      </c>
    </row>
    <row r="221" ht="16" spans="4:18">
      <c r="D221" s="3"/>
      <c r="F221" s="1" t="s">
        <v>93</v>
      </c>
      <c r="G221" t="str">
        <f t="shared" ref="G221:I221" si="213">G220</f>
        <v>ACT_BND</v>
      </c>
      <c r="H221" t="str">
        <f t="shared" si="213"/>
        <v>UP</v>
      </c>
      <c r="I221">
        <f t="shared" si="213"/>
        <v>1</v>
      </c>
      <c r="J221" s="7">
        <v>2031</v>
      </c>
      <c r="K221" s="7" t="str">
        <f t="shared" si="203"/>
        <v>ELCHFO00</v>
      </c>
      <c r="L221" s="7">
        <v>0</v>
      </c>
      <c r="M221" s="36" t="s">
        <v>1167</v>
      </c>
      <c r="N221" s="7">
        <v>0</v>
      </c>
      <c r="O221" s="36" t="s">
        <v>1168</v>
      </c>
      <c r="P221" s="36" t="s">
        <v>1129</v>
      </c>
      <c r="Q221" s="36" t="s">
        <v>1169</v>
      </c>
      <c r="R221" s="36" t="s">
        <v>1170</v>
      </c>
    </row>
    <row r="222" ht="16" spans="4:18">
      <c r="D222" s="3"/>
      <c r="F222" s="1" t="s">
        <v>93</v>
      </c>
      <c r="G222" t="str">
        <f t="shared" ref="G222:I222" si="214">G221</f>
        <v>ACT_BND</v>
      </c>
      <c r="H222" t="str">
        <f t="shared" si="214"/>
        <v>UP</v>
      </c>
      <c r="I222">
        <f t="shared" si="214"/>
        <v>1</v>
      </c>
      <c r="J222" s="7">
        <v>2031</v>
      </c>
      <c r="K222" s="7" t="str">
        <f t="shared" si="203"/>
        <v>ELCHYD00</v>
      </c>
      <c r="L222" s="36" t="s">
        <v>891</v>
      </c>
      <c r="M222" s="36" t="s">
        <v>1171</v>
      </c>
      <c r="N222" s="36" t="s">
        <v>1172</v>
      </c>
      <c r="O222" s="36" t="s">
        <v>1173</v>
      </c>
      <c r="P222" s="36" t="s">
        <v>1174</v>
      </c>
      <c r="Q222" s="36" t="s">
        <v>1175</v>
      </c>
      <c r="R222" s="36" t="s">
        <v>1176</v>
      </c>
    </row>
    <row r="223" ht="16" spans="4:18">
      <c r="D223" s="3"/>
      <c r="F223" s="1" t="s">
        <v>93</v>
      </c>
      <c r="G223" t="str">
        <f t="shared" ref="G223:I223" si="215">G222</f>
        <v>ACT_BND</v>
      </c>
      <c r="H223" t="str">
        <f t="shared" si="215"/>
        <v>UP</v>
      </c>
      <c r="I223">
        <f t="shared" si="215"/>
        <v>1</v>
      </c>
      <c r="J223" s="7">
        <v>2031</v>
      </c>
      <c r="K223" s="7" t="str">
        <f t="shared" si="203"/>
        <v>ELCNUC100</v>
      </c>
      <c r="L223" s="7">
        <v>0</v>
      </c>
      <c r="M223" s="36" t="s">
        <v>1177</v>
      </c>
      <c r="N223" s="36" t="s">
        <v>1178</v>
      </c>
      <c r="O223" s="36" t="s">
        <v>1179</v>
      </c>
      <c r="P223" s="36" t="s">
        <v>1180</v>
      </c>
      <c r="Q223" s="7">
        <v>0</v>
      </c>
      <c r="R223" s="36" t="s">
        <v>1181</v>
      </c>
    </row>
    <row r="224" ht="16" spans="4:18">
      <c r="D224" s="3"/>
      <c r="F224" s="1" t="s">
        <v>93</v>
      </c>
      <c r="G224" t="str">
        <f t="shared" ref="G224:I224" si="216">G223</f>
        <v>ACT_BND</v>
      </c>
      <c r="H224" t="str">
        <f t="shared" si="216"/>
        <v>UP</v>
      </c>
      <c r="I224">
        <f t="shared" si="216"/>
        <v>1</v>
      </c>
      <c r="J224" s="7">
        <v>2031</v>
      </c>
      <c r="K224" s="7" t="str">
        <f t="shared" si="203"/>
        <v>ELCSOL00</v>
      </c>
      <c r="L224" s="36" t="s">
        <v>1182</v>
      </c>
      <c r="M224" s="36" t="s">
        <v>1183</v>
      </c>
      <c r="N224" s="36" t="s">
        <v>1184</v>
      </c>
      <c r="O224" s="36" t="s">
        <v>1185</v>
      </c>
      <c r="P224" s="36" t="s">
        <v>1186</v>
      </c>
      <c r="Q224" s="36" t="s">
        <v>1187</v>
      </c>
      <c r="R224" s="36" t="s">
        <v>1188</v>
      </c>
    </row>
    <row r="225" ht="16" spans="4:18">
      <c r="D225" s="3"/>
      <c r="F225" s="1" t="s">
        <v>93</v>
      </c>
      <c r="G225" t="str">
        <f t="shared" ref="G225:I225" si="217">G224</f>
        <v>ACT_BND</v>
      </c>
      <c r="H225" t="str">
        <f t="shared" si="217"/>
        <v>UP</v>
      </c>
      <c r="I225">
        <f t="shared" si="217"/>
        <v>1</v>
      </c>
      <c r="J225" s="7">
        <v>2031</v>
      </c>
      <c r="K225" s="7" t="str">
        <f t="shared" si="203"/>
        <v>ELCWIN00</v>
      </c>
      <c r="L225" s="36" t="s">
        <v>1189</v>
      </c>
      <c r="M225" s="36" t="s">
        <v>1190</v>
      </c>
      <c r="N225" s="36" t="s">
        <v>1191</v>
      </c>
      <c r="O225" s="36" t="s">
        <v>1192</v>
      </c>
      <c r="P225" s="36" t="s">
        <v>1193</v>
      </c>
      <c r="Q225" s="36" t="s">
        <v>1194</v>
      </c>
      <c r="R225" s="36" t="s">
        <v>1195</v>
      </c>
    </row>
    <row r="226" ht="16" spans="4:18">
      <c r="D226" s="3"/>
      <c r="F226" s="1" t="s">
        <v>93</v>
      </c>
      <c r="G226" t="str">
        <f t="shared" ref="G226:I226" si="218">G225</f>
        <v>ACT_BND</v>
      </c>
      <c r="H226" t="str">
        <f t="shared" si="218"/>
        <v>UP</v>
      </c>
      <c r="I226">
        <f t="shared" si="218"/>
        <v>1</v>
      </c>
      <c r="J226" s="7">
        <v>2031</v>
      </c>
      <c r="K226" s="7" t="str">
        <f t="shared" si="203"/>
        <v>ELCWOO00</v>
      </c>
      <c r="L226" s="36" t="s">
        <v>1196</v>
      </c>
      <c r="M226" s="36" t="s">
        <v>1197</v>
      </c>
      <c r="N226" s="36" t="s">
        <v>1198</v>
      </c>
      <c r="O226" s="36" t="s">
        <v>1199</v>
      </c>
      <c r="P226" s="36" t="s">
        <v>1200</v>
      </c>
      <c r="Q226" s="36" t="s">
        <v>1201</v>
      </c>
      <c r="R226" s="36" t="s">
        <v>1202</v>
      </c>
    </row>
    <row r="227" ht="16" spans="4:18">
      <c r="D227" s="3"/>
      <c r="F227" s="1" t="s">
        <v>93</v>
      </c>
      <c r="G227" t="str">
        <f t="shared" ref="G227:I227" si="219">G226</f>
        <v>ACT_BND</v>
      </c>
      <c r="H227" t="str">
        <f t="shared" si="219"/>
        <v>UP</v>
      </c>
      <c r="I227">
        <f t="shared" si="219"/>
        <v>1</v>
      </c>
      <c r="J227" s="7">
        <v>2032</v>
      </c>
      <c r="K227" s="7" t="str">
        <f t="shared" si="203"/>
        <v>ELCCOH00</v>
      </c>
      <c r="L227" s="7">
        <v>0</v>
      </c>
      <c r="M227" s="7">
        <v>0</v>
      </c>
      <c r="N227" s="36" t="s">
        <v>1118</v>
      </c>
      <c r="O227" s="7">
        <v>0</v>
      </c>
      <c r="P227" s="7">
        <v>0</v>
      </c>
      <c r="Q227" s="7">
        <v>0</v>
      </c>
      <c r="R227" s="7">
        <v>0</v>
      </c>
    </row>
    <row r="228" ht="16" spans="4:18">
      <c r="D228" s="3"/>
      <c r="F228" s="1" t="s">
        <v>93</v>
      </c>
      <c r="G228" t="str">
        <f t="shared" ref="G228:I228" si="220">G227</f>
        <v>ACT_BND</v>
      </c>
      <c r="H228" t="str">
        <f t="shared" si="220"/>
        <v>UP</v>
      </c>
      <c r="I228">
        <f t="shared" si="220"/>
        <v>1</v>
      </c>
      <c r="J228" s="7">
        <v>2032</v>
      </c>
      <c r="K228" s="7" t="str">
        <f t="shared" si="203"/>
        <v>ELCGAS00</v>
      </c>
      <c r="L228" s="36" t="s">
        <v>1203</v>
      </c>
      <c r="M228" s="36" t="s">
        <v>1204</v>
      </c>
      <c r="N228" s="36" t="s">
        <v>1205</v>
      </c>
      <c r="O228" s="36" t="s">
        <v>1206</v>
      </c>
      <c r="P228" s="36" t="s">
        <v>1207</v>
      </c>
      <c r="Q228" s="36" t="s">
        <v>1208</v>
      </c>
      <c r="R228" s="36" t="s">
        <v>1209</v>
      </c>
    </row>
    <row r="229" ht="16" spans="4:18">
      <c r="D229" s="3"/>
      <c r="F229" s="1" t="s">
        <v>93</v>
      </c>
      <c r="G229" t="str">
        <f t="shared" ref="G229:I229" si="221">G228</f>
        <v>ACT_BND</v>
      </c>
      <c r="H229" t="str">
        <f t="shared" si="221"/>
        <v>UP</v>
      </c>
      <c r="I229">
        <f t="shared" si="221"/>
        <v>1</v>
      </c>
      <c r="J229" s="7">
        <v>2032</v>
      </c>
      <c r="K229" s="7" t="str">
        <f t="shared" si="203"/>
        <v>ELCHFO00</v>
      </c>
      <c r="L229" s="7">
        <v>0</v>
      </c>
      <c r="M229" s="36" t="s">
        <v>1210</v>
      </c>
      <c r="N229" s="7">
        <v>0</v>
      </c>
      <c r="O229" s="36" t="s">
        <v>1211</v>
      </c>
      <c r="P229" s="36" t="s">
        <v>1129</v>
      </c>
      <c r="Q229" s="36" t="s">
        <v>1169</v>
      </c>
      <c r="R229" s="36" t="s">
        <v>1212</v>
      </c>
    </row>
    <row r="230" ht="16" spans="4:18">
      <c r="D230" s="3"/>
      <c r="F230" s="1" t="s">
        <v>93</v>
      </c>
      <c r="G230" t="str">
        <f t="shared" ref="G230:I230" si="222">G229</f>
        <v>ACT_BND</v>
      </c>
      <c r="H230" t="str">
        <f t="shared" si="222"/>
        <v>UP</v>
      </c>
      <c r="I230">
        <f t="shared" si="222"/>
        <v>1</v>
      </c>
      <c r="J230" s="7">
        <v>2032</v>
      </c>
      <c r="K230" s="7" t="str">
        <f t="shared" si="203"/>
        <v>ELCHYD00</v>
      </c>
      <c r="L230" s="36" t="s">
        <v>1213</v>
      </c>
      <c r="M230" s="36" t="s">
        <v>1214</v>
      </c>
      <c r="N230" s="36" t="s">
        <v>1215</v>
      </c>
      <c r="O230" s="36" t="s">
        <v>1216</v>
      </c>
      <c r="P230" s="36" t="s">
        <v>1217</v>
      </c>
      <c r="Q230" s="36" t="s">
        <v>1218</v>
      </c>
      <c r="R230" s="36" t="s">
        <v>1219</v>
      </c>
    </row>
    <row r="231" ht="16" spans="4:18">
      <c r="D231" s="3"/>
      <c r="F231" s="1" t="s">
        <v>93</v>
      </c>
      <c r="G231" t="str">
        <f t="shared" ref="G231:I231" si="223">G230</f>
        <v>ACT_BND</v>
      </c>
      <c r="H231" t="str">
        <f t="shared" si="223"/>
        <v>UP</v>
      </c>
      <c r="I231">
        <f t="shared" si="223"/>
        <v>1</v>
      </c>
      <c r="J231" s="7">
        <v>2032</v>
      </c>
      <c r="K231" s="7" t="str">
        <f t="shared" si="203"/>
        <v>ELCNUC100</v>
      </c>
      <c r="L231" s="7">
        <v>0</v>
      </c>
      <c r="M231" s="36" t="s">
        <v>1220</v>
      </c>
      <c r="N231" s="36" t="s">
        <v>1221</v>
      </c>
      <c r="O231" s="36" t="s">
        <v>1222</v>
      </c>
      <c r="P231" s="36" t="s">
        <v>1223</v>
      </c>
      <c r="Q231" s="7">
        <v>0</v>
      </c>
      <c r="R231" s="36" t="s">
        <v>1224</v>
      </c>
    </row>
    <row r="232" ht="16" spans="4:18">
      <c r="D232" s="3"/>
      <c r="F232" s="1" t="s">
        <v>93</v>
      </c>
      <c r="G232" t="str">
        <f t="shared" ref="G232:I232" si="224">G231</f>
        <v>ACT_BND</v>
      </c>
      <c r="H232" t="str">
        <f t="shared" si="224"/>
        <v>UP</v>
      </c>
      <c r="I232">
        <f t="shared" si="224"/>
        <v>1</v>
      </c>
      <c r="J232" s="7">
        <v>2032</v>
      </c>
      <c r="K232" s="7" t="str">
        <f t="shared" si="203"/>
        <v>ELCSOL00</v>
      </c>
      <c r="L232" s="36" t="s">
        <v>1225</v>
      </c>
      <c r="M232" s="36" t="s">
        <v>1226</v>
      </c>
      <c r="N232" s="36" t="s">
        <v>1227</v>
      </c>
      <c r="O232" s="36" t="s">
        <v>1228</v>
      </c>
      <c r="P232" s="36" t="s">
        <v>1229</v>
      </c>
      <c r="Q232" s="36" t="s">
        <v>1230</v>
      </c>
      <c r="R232" s="36" t="s">
        <v>1231</v>
      </c>
    </row>
    <row r="233" ht="16" spans="4:18">
      <c r="D233" s="3"/>
      <c r="F233" s="1" t="s">
        <v>93</v>
      </c>
      <c r="G233" t="str">
        <f t="shared" ref="G233:I233" si="225">G232</f>
        <v>ACT_BND</v>
      </c>
      <c r="H233" t="str">
        <f t="shared" si="225"/>
        <v>UP</v>
      </c>
      <c r="I233">
        <f t="shared" si="225"/>
        <v>1</v>
      </c>
      <c r="J233" s="7">
        <v>2032</v>
      </c>
      <c r="K233" s="7" t="str">
        <f t="shared" si="203"/>
        <v>ELCWIN00</v>
      </c>
      <c r="L233" s="36" t="s">
        <v>1232</v>
      </c>
      <c r="M233" s="36" t="s">
        <v>1233</v>
      </c>
      <c r="N233" s="36" t="s">
        <v>1234</v>
      </c>
      <c r="O233" s="36" t="s">
        <v>1235</v>
      </c>
      <c r="P233" s="36" t="s">
        <v>1236</v>
      </c>
      <c r="Q233" s="36" t="s">
        <v>1237</v>
      </c>
      <c r="R233" s="36" t="s">
        <v>1238</v>
      </c>
    </row>
    <row r="234" ht="16" spans="4:18">
      <c r="D234" s="3"/>
      <c r="F234" s="1" t="s">
        <v>93</v>
      </c>
      <c r="G234" t="str">
        <f t="shared" ref="G234:I234" si="226">G233</f>
        <v>ACT_BND</v>
      </c>
      <c r="H234" t="str">
        <f t="shared" si="226"/>
        <v>UP</v>
      </c>
      <c r="I234">
        <f t="shared" si="226"/>
        <v>1</v>
      </c>
      <c r="J234" s="7">
        <v>2032</v>
      </c>
      <c r="K234" s="7" t="str">
        <f t="shared" si="203"/>
        <v>ELCWOO00</v>
      </c>
      <c r="L234" s="36" t="s">
        <v>1239</v>
      </c>
      <c r="M234" s="36" t="s">
        <v>1240</v>
      </c>
      <c r="N234" s="36" t="s">
        <v>1241</v>
      </c>
      <c r="O234" s="36" t="s">
        <v>1242</v>
      </c>
      <c r="P234" s="36" t="s">
        <v>1243</v>
      </c>
      <c r="Q234" s="36" t="s">
        <v>1244</v>
      </c>
      <c r="R234" s="36" t="s">
        <v>1245</v>
      </c>
    </row>
    <row r="235" ht="16" spans="4:18">
      <c r="D235" s="3"/>
      <c r="F235" s="1" t="s">
        <v>93</v>
      </c>
      <c r="G235" t="str">
        <f t="shared" ref="G235:I235" si="227">G234</f>
        <v>ACT_BND</v>
      </c>
      <c r="H235" t="str">
        <f t="shared" si="227"/>
        <v>UP</v>
      </c>
      <c r="I235">
        <f t="shared" si="227"/>
        <v>1</v>
      </c>
      <c r="J235" s="7">
        <v>2033</v>
      </c>
      <c r="K235" s="7" t="str">
        <f t="shared" si="203"/>
        <v>ELCCOH00</v>
      </c>
      <c r="L235" s="7">
        <v>0</v>
      </c>
      <c r="M235" s="7">
        <v>0</v>
      </c>
      <c r="N235" s="36" t="s">
        <v>1118</v>
      </c>
      <c r="O235" s="7">
        <v>0</v>
      </c>
      <c r="P235" s="7">
        <v>0</v>
      </c>
      <c r="Q235" s="7">
        <v>0</v>
      </c>
      <c r="R235" s="7">
        <v>0</v>
      </c>
    </row>
    <row r="236" ht="16" spans="4:18">
      <c r="D236" s="3"/>
      <c r="F236" s="1" t="s">
        <v>93</v>
      </c>
      <c r="G236" t="str">
        <f t="shared" ref="G236:I236" si="228">G235</f>
        <v>ACT_BND</v>
      </c>
      <c r="H236" t="str">
        <f t="shared" si="228"/>
        <v>UP</v>
      </c>
      <c r="I236">
        <f t="shared" si="228"/>
        <v>1</v>
      </c>
      <c r="J236" s="7">
        <v>2033</v>
      </c>
      <c r="K236" s="7" t="str">
        <f t="shared" si="203"/>
        <v>ELCGAS00</v>
      </c>
      <c r="L236" s="36" t="s">
        <v>1246</v>
      </c>
      <c r="M236" s="36" t="s">
        <v>1247</v>
      </c>
      <c r="N236" s="36" t="s">
        <v>1248</v>
      </c>
      <c r="O236" s="36" t="s">
        <v>1249</v>
      </c>
      <c r="P236" s="36" t="s">
        <v>1250</v>
      </c>
      <c r="Q236" s="36" t="s">
        <v>1251</v>
      </c>
      <c r="R236" s="36" t="s">
        <v>1252</v>
      </c>
    </row>
    <row r="237" ht="16" spans="4:18">
      <c r="D237" s="3"/>
      <c r="F237" s="1" t="s">
        <v>93</v>
      </c>
      <c r="G237" t="str">
        <f t="shared" ref="G237:I237" si="229">G236</f>
        <v>ACT_BND</v>
      </c>
      <c r="H237" t="str">
        <f t="shared" si="229"/>
        <v>UP</v>
      </c>
      <c r="I237">
        <f t="shared" si="229"/>
        <v>1</v>
      </c>
      <c r="J237" s="7">
        <v>2033</v>
      </c>
      <c r="K237" s="7" t="str">
        <f t="shared" si="203"/>
        <v>ELCHFO00</v>
      </c>
      <c r="L237" s="7">
        <v>0</v>
      </c>
      <c r="M237" s="36" t="s">
        <v>1253</v>
      </c>
      <c r="N237" s="7">
        <v>0</v>
      </c>
      <c r="O237" s="36" t="s">
        <v>1254</v>
      </c>
      <c r="P237" s="36" t="s">
        <v>1129</v>
      </c>
      <c r="Q237" s="36" t="s">
        <v>1169</v>
      </c>
      <c r="R237" s="36" t="s">
        <v>1255</v>
      </c>
    </row>
    <row r="238" ht="16" spans="4:18">
      <c r="D238" s="3"/>
      <c r="F238" s="1" t="s">
        <v>93</v>
      </c>
      <c r="G238" t="str">
        <f t="shared" ref="G238:I238" si="230">G237</f>
        <v>ACT_BND</v>
      </c>
      <c r="H238" t="str">
        <f t="shared" si="230"/>
        <v>UP</v>
      </c>
      <c r="I238">
        <f t="shared" si="230"/>
        <v>1</v>
      </c>
      <c r="J238" s="7">
        <v>2033</v>
      </c>
      <c r="K238" s="7" t="str">
        <f t="shared" si="203"/>
        <v>ELCHYD00</v>
      </c>
      <c r="L238" s="36" t="s">
        <v>1256</v>
      </c>
      <c r="M238" s="36" t="s">
        <v>1257</v>
      </c>
      <c r="N238" s="36" t="s">
        <v>1258</v>
      </c>
      <c r="O238" s="36" t="s">
        <v>1259</v>
      </c>
      <c r="P238" s="36" t="s">
        <v>1260</v>
      </c>
      <c r="Q238" s="36" t="s">
        <v>1261</v>
      </c>
      <c r="R238" s="36" t="s">
        <v>1262</v>
      </c>
    </row>
    <row r="239" ht="16" spans="4:18">
      <c r="D239" s="3"/>
      <c r="F239" s="1" t="s">
        <v>93</v>
      </c>
      <c r="G239" t="str">
        <f t="shared" ref="G239:I239" si="231">G238</f>
        <v>ACT_BND</v>
      </c>
      <c r="H239" t="str">
        <f t="shared" si="231"/>
        <v>UP</v>
      </c>
      <c r="I239">
        <f t="shared" si="231"/>
        <v>1</v>
      </c>
      <c r="J239" s="7">
        <v>2033</v>
      </c>
      <c r="K239" s="7" t="str">
        <f t="shared" si="203"/>
        <v>ELCNUC100</v>
      </c>
      <c r="L239" s="7">
        <v>0</v>
      </c>
      <c r="M239" s="36" t="s">
        <v>1263</v>
      </c>
      <c r="N239" s="36" t="s">
        <v>1264</v>
      </c>
      <c r="O239" s="36" t="s">
        <v>1265</v>
      </c>
      <c r="P239" s="36" t="s">
        <v>1266</v>
      </c>
      <c r="Q239" s="7">
        <v>0</v>
      </c>
      <c r="R239" s="36" t="s">
        <v>1267</v>
      </c>
    </row>
    <row r="240" ht="16" spans="4:18">
      <c r="D240" s="3"/>
      <c r="F240" s="1" t="s">
        <v>93</v>
      </c>
      <c r="G240" t="str">
        <f t="shared" ref="G240:I240" si="232">G239</f>
        <v>ACT_BND</v>
      </c>
      <c r="H240" t="str">
        <f t="shared" si="232"/>
        <v>UP</v>
      </c>
      <c r="I240">
        <f t="shared" si="232"/>
        <v>1</v>
      </c>
      <c r="J240" s="7">
        <v>2033</v>
      </c>
      <c r="K240" s="7" t="str">
        <f t="shared" si="203"/>
        <v>ELCSOL00</v>
      </c>
      <c r="L240" s="36" t="s">
        <v>1268</v>
      </c>
      <c r="M240" s="7">
        <v>15.76917495518</v>
      </c>
      <c r="N240" s="36" t="s">
        <v>1269</v>
      </c>
      <c r="O240" s="36" t="s">
        <v>1270</v>
      </c>
      <c r="P240" s="36" t="s">
        <v>1271</v>
      </c>
      <c r="Q240" s="36" t="s">
        <v>1272</v>
      </c>
      <c r="R240" s="36" t="s">
        <v>1273</v>
      </c>
    </row>
    <row r="241" ht="16" spans="4:18">
      <c r="D241" s="3"/>
      <c r="F241" s="1" t="s">
        <v>93</v>
      </c>
      <c r="G241" t="str">
        <f t="shared" ref="G241:I241" si="233">G240</f>
        <v>ACT_BND</v>
      </c>
      <c r="H241" t="str">
        <f t="shared" si="233"/>
        <v>UP</v>
      </c>
      <c r="I241">
        <f t="shared" si="233"/>
        <v>1</v>
      </c>
      <c r="J241" s="7">
        <v>2033</v>
      </c>
      <c r="K241" s="7" t="str">
        <f t="shared" si="203"/>
        <v>ELCWIN00</v>
      </c>
      <c r="L241" s="36" t="s">
        <v>1274</v>
      </c>
      <c r="M241" s="36" t="s">
        <v>1275</v>
      </c>
      <c r="N241" s="36" t="s">
        <v>1276</v>
      </c>
      <c r="O241" s="36" t="s">
        <v>1277</v>
      </c>
      <c r="P241" s="36" t="s">
        <v>1278</v>
      </c>
      <c r="Q241" s="36" t="s">
        <v>1279</v>
      </c>
      <c r="R241" s="36" t="s">
        <v>1280</v>
      </c>
    </row>
    <row r="242" ht="16" spans="4:18">
      <c r="D242" s="3"/>
      <c r="F242" s="1" t="s">
        <v>93</v>
      </c>
      <c r="G242" t="str">
        <f t="shared" ref="G242:I242" si="234">G241</f>
        <v>ACT_BND</v>
      </c>
      <c r="H242" t="str">
        <f t="shared" si="234"/>
        <v>UP</v>
      </c>
      <c r="I242">
        <f t="shared" si="234"/>
        <v>1</v>
      </c>
      <c r="J242" s="7">
        <v>2033</v>
      </c>
      <c r="K242" s="7" t="str">
        <f t="shared" si="203"/>
        <v>ELCWOO00</v>
      </c>
      <c r="L242" s="36" t="s">
        <v>1281</v>
      </c>
      <c r="M242" s="36" t="s">
        <v>1282</v>
      </c>
      <c r="N242" s="36" t="s">
        <v>1283</v>
      </c>
      <c r="O242" s="36" t="s">
        <v>1284</v>
      </c>
      <c r="P242" s="36" t="s">
        <v>1285</v>
      </c>
      <c r="Q242" s="36" t="s">
        <v>1286</v>
      </c>
      <c r="R242" s="36" t="s">
        <v>1287</v>
      </c>
    </row>
    <row r="243" ht="16" spans="4:18">
      <c r="D243" s="3"/>
      <c r="F243" s="1" t="s">
        <v>93</v>
      </c>
      <c r="G243" t="str">
        <f t="shared" ref="G243:I243" si="235">G242</f>
        <v>ACT_BND</v>
      </c>
      <c r="H243" t="str">
        <f t="shared" si="235"/>
        <v>UP</v>
      </c>
      <c r="I243">
        <f t="shared" si="235"/>
        <v>1</v>
      </c>
      <c r="J243" s="7">
        <v>2034</v>
      </c>
      <c r="K243" s="7" t="str">
        <f t="shared" si="203"/>
        <v>ELCCOH00</v>
      </c>
      <c r="L243" s="7">
        <v>0</v>
      </c>
      <c r="M243" s="7">
        <v>0</v>
      </c>
      <c r="N243" s="36" t="s">
        <v>1118</v>
      </c>
      <c r="O243" s="7">
        <v>0</v>
      </c>
      <c r="P243" s="7">
        <v>0</v>
      </c>
      <c r="Q243" s="7">
        <v>0</v>
      </c>
      <c r="R243" s="7">
        <v>0</v>
      </c>
    </row>
    <row r="244" ht="16" spans="4:18">
      <c r="D244" s="3"/>
      <c r="F244" s="1" t="s">
        <v>93</v>
      </c>
      <c r="G244" t="str">
        <f t="shared" ref="G244:I244" si="236">G243</f>
        <v>ACT_BND</v>
      </c>
      <c r="H244" t="str">
        <f t="shared" si="236"/>
        <v>UP</v>
      </c>
      <c r="I244">
        <f t="shared" si="236"/>
        <v>1</v>
      </c>
      <c r="J244" s="7">
        <v>2034</v>
      </c>
      <c r="K244" s="7" t="str">
        <f t="shared" si="203"/>
        <v>ELCGAS00</v>
      </c>
      <c r="L244" s="36" t="s">
        <v>1288</v>
      </c>
      <c r="M244" s="36" t="s">
        <v>1289</v>
      </c>
      <c r="N244" s="36" t="s">
        <v>1290</v>
      </c>
      <c r="O244" s="36" t="s">
        <v>1291</v>
      </c>
      <c r="P244" s="36" t="s">
        <v>1292</v>
      </c>
      <c r="Q244" s="36" t="s">
        <v>1293</v>
      </c>
      <c r="R244" s="36" t="s">
        <v>1294</v>
      </c>
    </row>
    <row r="245" ht="16" spans="4:18">
      <c r="D245" s="3"/>
      <c r="F245" s="1" t="s">
        <v>93</v>
      </c>
      <c r="G245" t="str">
        <f t="shared" ref="G245:I245" si="237">G244</f>
        <v>ACT_BND</v>
      </c>
      <c r="H245" t="str">
        <f t="shared" si="237"/>
        <v>UP</v>
      </c>
      <c r="I245">
        <f t="shared" si="237"/>
        <v>1</v>
      </c>
      <c r="J245" s="7">
        <v>2034</v>
      </c>
      <c r="K245" s="7" t="str">
        <f t="shared" si="203"/>
        <v>ELCHFO00</v>
      </c>
      <c r="L245" s="7">
        <v>0</v>
      </c>
      <c r="M245" s="36" t="s">
        <v>1295</v>
      </c>
      <c r="N245" s="7">
        <v>0</v>
      </c>
      <c r="O245" s="36" t="s">
        <v>1296</v>
      </c>
      <c r="P245" s="36" t="s">
        <v>1129</v>
      </c>
      <c r="Q245" s="36" t="s">
        <v>1169</v>
      </c>
      <c r="R245" s="36" t="s">
        <v>1297</v>
      </c>
    </row>
    <row r="246" ht="16" spans="4:18">
      <c r="D246" s="3"/>
      <c r="F246" s="1" t="s">
        <v>93</v>
      </c>
      <c r="G246" t="str">
        <f t="shared" ref="G246:I246" si="238">G245</f>
        <v>ACT_BND</v>
      </c>
      <c r="H246" t="str">
        <f t="shared" si="238"/>
        <v>UP</v>
      </c>
      <c r="I246">
        <f t="shared" si="238"/>
        <v>1</v>
      </c>
      <c r="J246" s="7">
        <v>2034</v>
      </c>
      <c r="K246" s="7" t="str">
        <f t="shared" si="203"/>
        <v>ELCHYD00</v>
      </c>
      <c r="L246" s="36" t="s">
        <v>1298</v>
      </c>
      <c r="M246" s="36" t="s">
        <v>1299</v>
      </c>
      <c r="N246" s="36" t="s">
        <v>1300</v>
      </c>
      <c r="O246" s="36" t="s">
        <v>1301</v>
      </c>
      <c r="P246" s="36" t="s">
        <v>1302</v>
      </c>
      <c r="Q246" s="36" t="s">
        <v>1303</v>
      </c>
      <c r="R246" s="36" t="s">
        <v>1304</v>
      </c>
    </row>
    <row r="247" ht="16" spans="4:18">
      <c r="D247" s="3"/>
      <c r="F247" s="1" t="s">
        <v>93</v>
      </c>
      <c r="G247" t="str">
        <f t="shared" ref="G247:I247" si="239">G246</f>
        <v>ACT_BND</v>
      </c>
      <c r="H247" t="str">
        <f t="shared" si="239"/>
        <v>UP</v>
      </c>
      <c r="I247">
        <f t="shared" si="239"/>
        <v>1</v>
      </c>
      <c r="J247" s="7">
        <v>2034</v>
      </c>
      <c r="K247" s="7" t="str">
        <f t="shared" si="203"/>
        <v>ELCNUC100</v>
      </c>
      <c r="L247" s="7">
        <v>0</v>
      </c>
      <c r="M247" s="36" t="s">
        <v>1305</v>
      </c>
      <c r="N247" s="36" t="s">
        <v>1306</v>
      </c>
      <c r="O247" s="36" t="s">
        <v>1307</v>
      </c>
      <c r="P247" s="36" t="s">
        <v>1308</v>
      </c>
      <c r="Q247" s="7">
        <v>0</v>
      </c>
      <c r="R247" s="36" t="s">
        <v>1309</v>
      </c>
    </row>
    <row r="248" ht="16" spans="4:18">
      <c r="D248" s="3"/>
      <c r="F248" s="1" t="s">
        <v>93</v>
      </c>
      <c r="G248" t="str">
        <f t="shared" ref="G248:I248" si="240">G247</f>
        <v>ACT_BND</v>
      </c>
      <c r="H248" t="str">
        <f t="shared" si="240"/>
        <v>UP</v>
      </c>
      <c r="I248">
        <f t="shared" si="240"/>
        <v>1</v>
      </c>
      <c r="J248" s="7">
        <v>2034</v>
      </c>
      <c r="K248" s="7" t="str">
        <f t="shared" si="203"/>
        <v>ELCSOL00</v>
      </c>
      <c r="L248" s="36" t="s">
        <v>1310</v>
      </c>
      <c r="M248" s="36" t="s">
        <v>1311</v>
      </c>
      <c r="N248" s="36" t="s">
        <v>1312</v>
      </c>
      <c r="O248" s="36" t="s">
        <v>1313</v>
      </c>
      <c r="P248" s="36" t="s">
        <v>1314</v>
      </c>
      <c r="Q248" s="36" t="s">
        <v>1315</v>
      </c>
      <c r="R248" s="36" t="s">
        <v>1316</v>
      </c>
    </row>
    <row r="249" ht="16" spans="4:18">
      <c r="D249" s="3"/>
      <c r="F249" s="1" t="s">
        <v>93</v>
      </c>
      <c r="G249" t="str">
        <f t="shared" ref="G249:I249" si="241">G248</f>
        <v>ACT_BND</v>
      </c>
      <c r="H249" t="str">
        <f t="shared" si="241"/>
        <v>UP</v>
      </c>
      <c r="I249">
        <f t="shared" si="241"/>
        <v>1</v>
      </c>
      <c r="J249" s="7">
        <v>2034</v>
      </c>
      <c r="K249" s="7" t="str">
        <f t="shared" si="203"/>
        <v>ELCWIN00</v>
      </c>
      <c r="L249" s="36" t="s">
        <v>1317</v>
      </c>
      <c r="M249" s="36" t="s">
        <v>1318</v>
      </c>
      <c r="N249" s="36" t="s">
        <v>1319</v>
      </c>
      <c r="O249" s="36" t="s">
        <v>1320</v>
      </c>
      <c r="P249" s="36" t="s">
        <v>1321</v>
      </c>
      <c r="Q249" s="36" t="s">
        <v>1322</v>
      </c>
      <c r="R249" s="36" t="s">
        <v>1323</v>
      </c>
    </row>
    <row r="250" ht="16" spans="4:18">
      <c r="D250" s="3"/>
      <c r="F250" s="1" t="s">
        <v>93</v>
      </c>
      <c r="G250" t="str">
        <f t="shared" ref="G250:I250" si="242">G249</f>
        <v>ACT_BND</v>
      </c>
      <c r="H250" t="str">
        <f t="shared" si="242"/>
        <v>UP</v>
      </c>
      <c r="I250">
        <f t="shared" si="242"/>
        <v>1</v>
      </c>
      <c r="J250" s="7">
        <v>2034</v>
      </c>
      <c r="K250" s="7" t="str">
        <f t="shared" si="203"/>
        <v>ELCWOO00</v>
      </c>
      <c r="L250" s="36" t="s">
        <v>1324</v>
      </c>
      <c r="M250" s="36" t="s">
        <v>1325</v>
      </c>
      <c r="N250" s="36" t="s">
        <v>1326</v>
      </c>
      <c r="O250" s="36" t="s">
        <v>1327</v>
      </c>
      <c r="P250" s="36" t="s">
        <v>1328</v>
      </c>
      <c r="Q250" s="36" t="s">
        <v>1329</v>
      </c>
      <c r="R250" s="36" t="s">
        <v>1330</v>
      </c>
    </row>
    <row r="251" ht="16" spans="4:18">
      <c r="D251" s="3"/>
      <c r="F251" s="1" t="s">
        <v>93</v>
      </c>
      <c r="G251" t="str">
        <f t="shared" ref="G251:I251" si="243">G250</f>
        <v>ACT_BND</v>
      </c>
      <c r="H251" t="str">
        <f t="shared" si="243"/>
        <v>UP</v>
      </c>
      <c r="I251">
        <f t="shared" si="243"/>
        <v>1</v>
      </c>
      <c r="J251" s="7">
        <v>2035</v>
      </c>
      <c r="K251" s="7" t="str">
        <f t="shared" si="203"/>
        <v>ELCCOH00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</row>
    <row r="252" ht="16" spans="4:18">
      <c r="D252" s="3"/>
      <c r="F252" s="1" t="s">
        <v>93</v>
      </c>
      <c r="G252" t="str">
        <f t="shared" ref="G252:I252" si="244">G251</f>
        <v>ACT_BND</v>
      </c>
      <c r="H252" t="str">
        <f t="shared" si="244"/>
        <v>UP</v>
      </c>
      <c r="I252">
        <f t="shared" si="244"/>
        <v>1</v>
      </c>
      <c r="J252" s="7">
        <v>2035</v>
      </c>
      <c r="K252" s="7" t="str">
        <f t="shared" si="203"/>
        <v>ELCGAS00</v>
      </c>
      <c r="L252" s="36" t="s">
        <v>1331</v>
      </c>
      <c r="M252" s="36" t="s">
        <v>1332</v>
      </c>
      <c r="N252" s="36" t="s">
        <v>1333</v>
      </c>
      <c r="O252" s="36" t="s">
        <v>1334</v>
      </c>
      <c r="P252" s="36" t="s">
        <v>1335</v>
      </c>
      <c r="Q252" s="7">
        <v>0</v>
      </c>
      <c r="R252" s="36" t="s">
        <v>1336</v>
      </c>
    </row>
    <row r="253" ht="16" spans="4:18">
      <c r="D253" s="3"/>
      <c r="F253" s="1" t="s">
        <v>93</v>
      </c>
      <c r="G253" t="str">
        <f t="shared" ref="G253:I253" si="245">G252</f>
        <v>ACT_BND</v>
      </c>
      <c r="H253" t="str">
        <f t="shared" si="245"/>
        <v>UP</v>
      </c>
      <c r="I253">
        <f t="shared" si="245"/>
        <v>1</v>
      </c>
      <c r="J253" s="7">
        <v>2035</v>
      </c>
      <c r="K253" s="7" t="str">
        <f t="shared" si="203"/>
        <v>ELCHFO00</v>
      </c>
      <c r="L253" s="7">
        <v>0</v>
      </c>
      <c r="M253" s="36" t="s">
        <v>1337</v>
      </c>
      <c r="N253" s="7">
        <v>0</v>
      </c>
      <c r="O253" s="7">
        <v>0</v>
      </c>
      <c r="P253" s="36" t="s">
        <v>1129</v>
      </c>
      <c r="Q253" s="36" t="s">
        <v>1338</v>
      </c>
      <c r="R253" s="36" t="s">
        <v>1339</v>
      </c>
    </row>
    <row r="254" ht="16" spans="4:18">
      <c r="D254" s="3"/>
      <c r="F254" s="1" t="s">
        <v>93</v>
      </c>
      <c r="G254" t="str">
        <f t="shared" ref="G254:I254" si="246">G253</f>
        <v>ACT_BND</v>
      </c>
      <c r="H254" t="str">
        <f t="shared" si="246"/>
        <v>UP</v>
      </c>
      <c r="I254">
        <f t="shared" si="246"/>
        <v>1</v>
      </c>
      <c r="J254" s="7">
        <v>2035</v>
      </c>
      <c r="K254" s="7" t="str">
        <f t="shared" si="203"/>
        <v>ELCHYD00</v>
      </c>
      <c r="L254" s="36" t="s">
        <v>1340</v>
      </c>
      <c r="M254" s="36" t="s">
        <v>1341</v>
      </c>
      <c r="N254" s="36" t="s">
        <v>1342</v>
      </c>
      <c r="O254" s="36" t="s">
        <v>1343</v>
      </c>
      <c r="P254" s="36" t="s">
        <v>1344</v>
      </c>
      <c r="Q254" s="36" t="s">
        <v>1345</v>
      </c>
      <c r="R254" s="36" t="s">
        <v>1346</v>
      </c>
    </row>
    <row r="255" ht="16" spans="4:18">
      <c r="D255" s="3"/>
      <c r="F255" s="1" t="s">
        <v>93</v>
      </c>
      <c r="G255" t="str">
        <f t="shared" ref="G255:I255" si="247">G254</f>
        <v>ACT_BND</v>
      </c>
      <c r="H255" t="str">
        <f t="shared" si="247"/>
        <v>UP</v>
      </c>
      <c r="I255">
        <f t="shared" si="247"/>
        <v>1</v>
      </c>
      <c r="J255" s="7">
        <v>2035</v>
      </c>
      <c r="K255" s="7" t="str">
        <f t="shared" si="203"/>
        <v>ELCNUC100</v>
      </c>
      <c r="L255" s="7">
        <v>0</v>
      </c>
      <c r="M255" s="36" t="s">
        <v>1347</v>
      </c>
      <c r="N255" s="36" t="s">
        <v>1348</v>
      </c>
      <c r="O255" s="36" t="s">
        <v>1349</v>
      </c>
      <c r="P255" s="36" t="s">
        <v>1350</v>
      </c>
      <c r="Q255" s="7">
        <v>0</v>
      </c>
      <c r="R255" s="36" t="s">
        <v>1351</v>
      </c>
    </row>
    <row r="256" ht="16" spans="4:18">
      <c r="D256" s="3"/>
      <c r="F256" s="1" t="s">
        <v>93</v>
      </c>
      <c r="G256" t="str">
        <f t="shared" ref="G256:I256" si="248">G255</f>
        <v>ACT_BND</v>
      </c>
      <c r="H256" t="str">
        <f t="shared" si="248"/>
        <v>UP</v>
      </c>
      <c r="I256">
        <f t="shared" si="248"/>
        <v>1</v>
      </c>
      <c r="J256" s="7">
        <v>2035</v>
      </c>
      <c r="K256" s="7" t="str">
        <f t="shared" si="203"/>
        <v>ELCSOL00</v>
      </c>
      <c r="L256" s="36" t="s">
        <v>1352</v>
      </c>
      <c r="M256" s="36" t="s">
        <v>1353</v>
      </c>
      <c r="N256" s="36" t="s">
        <v>1354</v>
      </c>
      <c r="O256" s="36" t="s">
        <v>1355</v>
      </c>
      <c r="P256" s="36" t="s">
        <v>1356</v>
      </c>
      <c r="Q256" s="36" t="s">
        <v>1357</v>
      </c>
      <c r="R256" s="36" t="s">
        <v>1358</v>
      </c>
    </row>
    <row r="257" ht="16" spans="4:18">
      <c r="D257" s="3"/>
      <c r="F257" s="1" t="s">
        <v>93</v>
      </c>
      <c r="G257" t="str">
        <f t="shared" ref="G257:I257" si="249">G256</f>
        <v>ACT_BND</v>
      </c>
      <c r="H257" t="str">
        <f t="shared" si="249"/>
        <v>UP</v>
      </c>
      <c r="I257">
        <f t="shared" si="249"/>
        <v>1</v>
      </c>
      <c r="J257" s="7">
        <v>2035</v>
      </c>
      <c r="K257" s="7" t="str">
        <f t="shared" si="203"/>
        <v>ELCWIN00</v>
      </c>
      <c r="L257" s="36" t="s">
        <v>1359</v>
      </c>
      <c r="M257" s="36" t="s">
        <v>1360</v>
      </c>
      <c r="N257" s="36" t="s">
        <v>1361</v>
      </c>
      <c r="O257" s="36" t="s">
        <v>1362</v>
      </c>
      <c r="P257" s="36" t="s">
        <v>1363</v>
      </c>
      <c r="Q257" s="36" t="s">
        <v>1364</v>
      </c>
      <c r="R257" s="36" t="s">
        <v>1365</v>
      </c>
    </row>
    <row r="258" ht="16" spans="4:18">
      <c r="D258" s="3"/>
      <c r="F258" s="1" t="s">
        <v>93</v>
      </c>
      <c r="G258" t="str">
        <f t="shared" ref="G258:I258" si="250">G257</f>
        <v>ACT_BND</v>
      </c>
      <c r="H258" t="str">
        <f t="shared" si="250"/>
        <v>UP</v>
      </c>
      <c r="I258">
        <f t="shared" si="250"/>
        <v>1</v>
      </c>
      <c r="J258" s="7">
        <v>2035</v>
      </c>
      <c r="K258" s="7" t="str">
        <f t="shared" si="203"/>
        <v>ELCWOO00</v>
      </c>
      <c r="L258" s="36" t="s">
        <v>1366</v>
      </c>
      <c r="M258" s="36" t="s">
        <v>1367</v>
      </c>
      <c r="N258" s="36" t="s">
        <v>1368</v>
      </c>
      <c r="O258" s="36" t="s">
        <v>1369</v>
      </c>
      <c r="P258" s="36" t="s">
        <v>1370</v>
      </c>
      <c r="Q258" s="36" t="s">
        <v>1371</v>
      </c>
      <c r="R258" s="36" t="s">
        <v>1372</v>
      </c>
    </row>
    <row r="259" ht="16" spans="4:18">
      <c r="D259" s="3"/>
      <c r="F259" s="1" t="s">
        <v>93</v>
      </c>
      <c r="G259" t="str">
        <f t="shared" ref="G259:I259" si="251">G258</f>
        <v>ACT_BND</v>
      </c>
      <c r="H259" t="str">
        <f t="shared" si="251"/>
        <v>UP</v>
      </c>
      <c r="I259">
        <f t="shared" si="251"/>
        <v>1</v>
      </c>
      <c r="J259" s="7">
        <v>2036</v>
      </c>
      <c r="K259" s="7" t="str">
        <f t="shared" si="203"/>
        <v>ELCCOH00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</row>
    <row r="260" ht="16" spans="4:18">
      <c r="D260" s="3"/>
      <c r="F260" s="1" t="s">
        <v>93</v>
      </c>
      <c r="G260" t="str">
        <f t="shared" ref="G260:I260" si="252">G259</f>
        <v>ACT_BND</v>
      </c>
      <c r="H260" t="str">
        <f t="shared" si="252"/>
        <v>UP</v>
      </c>
      <c r="I260">
        <f t="shared" si="252"/>
        <v>1</v>
      </c>
      <c r="J260" s="7">
        <v>2036</v>
      </c>
      <c r="K260" s="7" t="str">
        <f t="shared" si="203"/>
        <v>ELCGAS00</v>
      </c>
      <c r="L260" s="36" t="s">
        <v>1373</v>
      </c>
      <c r="M260" s="36" t="s">
        <v>1374</v>
      </c>
      <c r="N260" s="36" t="s">
        <v>1375</v>
      </c>
      <c r="O260" s="36" t="s">
        <v>1376</v>
      </c>
      <c r="P260" s="36" t="s">
        <v>1377</v>
      </c>
      <c r="Q260" s="7">
        <v>0</v>
      </c>
      <c r="R260" s="36" t="s">
        <v>1378</v>
      </c>
    </row>
    <row r="261" ht="16" spans="4:18">
      <c r="D261" s="3"/>
      <c r="F261" s="1" t="s">
        <v>93</v>
      </c>
      <c r="G261" t="str">
        <f t="shared" ref="G261:I261" si="253">G260</f>
        <v>ACT_BND</v>
      </c>
      <c r="H261" t="str">
        <f t="shared" si="253"/>
        <v>UP</v>
      </c>
      <c r="I261">
        <f t="shared" si="253"/>
        <v>1</v>
      </c>
      <c r="J261" s="7">
        <v>2036</v>
      </c>
      <c r="K261" s="7" t="str">
        <f t="shared" si="203"/>
        <v>ELCHFO00</v>
      </c>
      <c r="L261" s="7">
        <v>0</v>
      </c>
      <c r="M261" s="36" t="s">
        <v>1379</v>
      </c>
      <c r="N261" s="7">
        <v>0</v>
      </c>
      <c r="O261" s="7">
        <v>0</v>
      </c>
      <c r="P261" s="7">
        <v>0</v>
      </c>
      <c r="Q261" s="36" t="s">
        <v>1380</v>
      </c>
      <c r="R261" s="36" t="s">
        <v>1381</v>
      </c>
    </row>
    <row r="262" ht="16" spans="4:18">
      <c r="D262" s="3"/>
      <c r="F262" s="1" t="s">
        <v>93</v>
      </c>
      <c r="G262" t="str">
        <f t="shared" ref="G262:I262" si="254">G261</f>
        <v>ACT_BND</v>
      </c>
      <c r="H262" t="str">
        <f t="shared" si="254"/>
        <v>UP</v>
      </c>
      <c r="I262">
        <f t="shared" si="254"/>
        <v>1</v>
      </c>
      <c r="J262" s="7">
        <v>2036</v>
      </c>
      <c r="K262" s="7" t="str">
        <f t="shared" si="203"/>
        <v>ELCHYD00</v>
      </c>
      <c r="L262" s="36" t="s">
        <v>1382</v>
      </c>
      <c r="M262" s="36" t="s">
        <v>1383</v>
      </c>
      <c r="N262" s="36" t="s">
        <v>1384</v>
      </c>
      <c r="O262" s="36" t="s">
        <v>1385</v>
      </c>
      <c r="P262" s="36" t="s">
        <v>1386</v>
      </c>
      <c r="Q262" s="36" t="s">
        <v>1387</v>
      </c>
      <c r="R262" s="36" t="s">
        <v>1388</v>
      </c>
    </row>
    <row r="263" ht="16" spans="4:18">
      <c r="D263" s="3"/>
      <c r="F263" s="1" t="s">
        <v>93</v>
      </c>
      <c r="G263" t="str">
        <f t="shared" ref="G263:I263" si="255">G262</f>
        <v>ACT_BND</v>
      </c>
      <c r="H263" t="str">
        <f t="shared" si="255"/>
        <v>UP</v>
      </c>
      <c r="I263">
        <f t="shared" si="255"/>
        <v>1</v>
      </c>
      <c r="J263" s="7">
        <v>2036</v>
      </c>
      <c r="K263" s="7" t="str">
        <f t="shared" si="203"/>
        <v>ELCNUC100</v>
      </c>
      <c r="L263" s="7">
        <v>0</v>
      </c>
      <c r="M263" s="36" t="s">
        <v>1389</v>
      </c>
      <c r="N263" s="36" t="s">
        <v>1390</v>
      </c>
      <c r="O263" s="36" t="s">
        <v>1391</v>
      </c>
      <c r="P263" s="36" t="s">
        <v>1392</v>
      </c>
      <c r="Q263" s="36" t="s">
        <v>1393</v>
      </c>
      <c r="R263" s="36" t="s">
        <v>1394</v>
      </c>
    </row>
    <row r="264" ht="16" spans="4:18">
      <c r="D264" s="3"/>
      <c r="F264" s="1" t="s">
        <v>93</v>
      </c>
      <c r="G264" t="str">
        <f t="shared" ref="G264:I264" si="256">G263</f>
        <v>ACT_BND</v>
      </c>
      <c r="H264" t="str">
        <f t="shared" si="256"/>
        <v>UP</v>
      </c>
      <c r="I264">
        <f t="shared" si="256"/>
        <v>1</v>
      </c>
      <c r="J264" s="7">
        <v>2036</v>
      </c>
      <c r="K264" s="7" t="str">
        <f t="shared" si="203"/>
        <v>ELCSOL00</v>
      </c>
      <c r="L264" s="36" t="s">
        <v>1395</v>
      </c>
      <c r="M264" s="7">
        <v>23.79372287554</v>
      </c>
      <c r="N264" s="36" t="s">
        <v>1396</v>
      </c>
      <c r="O264" s="36" t="s">
        <v>1397</v>
      </c>
      <c r="P264" s="36" t="s">
        <v>1398</v>
      </c>
      <c r="Q264" s="36" t="s">
        <v>1399</v>
      </c>
      <c r="R264" s="36" t="s">
        <v>1400</v>
      </c>
    </row>
    <row r="265" ht="16" spans="4:18">
      <c r="D265" s="3"/>
      <c r="F265" s="1" t="s">
        <v>93</v>
      </c>
      <c r="G265" t="str">
        <f t="shared" ref="G265:I265" si="257">G264</f>
        <v>ACT_BND</v>
      </c>
      <c r="H265" t="str">
        <f t="shared" si="257"/>
        <v>UP</v>
      </c>
      <c r="I265">
        <f t="shared" si="257"/>
        <v>1</v>
      </c>
      <c r="J265" s="7">
        <v>2036</v>
      </c>
      <c r="K265" s="7" t="str">
        <f t="shared" si="203"/>
        <v>ELCWIN00</v>
      </c>
      <c r="L265" s="36" t="s">
        <v>1401</v>
      </c>
      <c r="M265" s="36" t="s">
        <v>1402</v>
      </c>
      <c r="N265" s="36" t="s">
        <v>1403</v>
      </c>
      <c r="O265" s="36" t="s">
        <v>1404</v>
      </c>
      <c r="P265" s="36" t="s">
        <v>1405</v>
      </c>
      <c r="Q265" s="36" t="s">
        <v>1406</v>
      </c>
      <c r="R265" s="36" t="s">
        <v>1407</v>
      </c>
    </row>
    <row r="266" ht="16" spans="4:18">
      <c r="D266" s="3"/>
      <c r="F266" s="1" t="s">
        <v>93</v>
      </c>
      <c r="G266" t="str">
        <f t="shared" ref="G266:I266" si="258">G265</f>
        <v>ACT_BND</v>
      </c>
      <c r="H266" t="str">
        <f t="shared" si="258"/>
        <v>UP</v>
      </c>
      <c r="I266">
        <f t="shared" si="258"/>
        <v>1</v>
      </c>
      <c r="J266" s="7">
        <v>2036</v>
      </c>
      <c r="K266" s="7" t="str">
        <f t="shared" si="203"/>
        <v>ELCWOO00</v>
      </c>
      <c r="L266" s="36" t="s">
        <v>1408</v>
      </c>
      <c r="M266" s="36" t="s">
        <v>1409</v>
      </c>
      <c r="N266" s="36" t="s">
        <v>1410</v>
      </c>
      <c r="O266" s="36" t="s">
        <v>1411</v>
      </c>
      <c r="P266" s="36" t="s">
        <v>1412</v>
      </c>
      <c r="Q266" s="36" t="s">
        <v>1413</v>
      </c>
      <c r="R266" s="36" t="s">
        <v>1414</v>
      </c>
    </row>
    <row r="267" ht="16" spans="4:18">
      <c r="D267" s="3"/>
      <c r="F267" s="1" t="s">
        <v>93</v>
      </c>
      <c r="G267" t="str">
        <f t="shared" ref="G267:I267" si="259">G266</f>
        <v>ACT_BND</v>
      </c>
      <c r="H267" t="str">
        <f t="shared" si="259"/>
        <v>UP</v>
      </c>
      <c r="I267">
        <f t="shared" si="259"/>
        <v>1</v>
      </c>
      <c r="J267" s="7">
        <v>2037</v>
      </c>
      <c r="K267" s="7" t="str">
        <f t="shared" si="203"/>
        <v>ELCCOH00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</row>
    <row r="268" ht="16" spans="4:18">
      <c r="D268" s="3"/>
      <c r="F268" s="1" t="s">
        <v>93</v>
      </c>
      <c r="G268" t="str">
        <f t="shared" ref="G268:I268" si="260">G267</f>
        <v>ACT_BND</v>
      </c>
      <c r="H268" t="str">
        <f t="shared" si="260"/>
        <v>UP</v>
      </c>
      <c r="I268">
        <f t="shared" si="260"/>
        <v>1</v>
      </c>
      <c r="J268" s="7">
        <v>2037</v>
      </c>
      <c r="K268" s="7" t="str">
        <f t="shared" si="203"/>
        <v>ELCGAS00</v>
      </c>
      <c r="L268" s="36" t="s">
        <v>1415</v>
      </c>
      <c r="M268" s="36" t="s">
        <v>1416</v>
      </c>
      <c r="N268" s="36" t="s">
        <v>1417</v>
      </c>
      <c r="O268" s="7">
        <v>0</v>
      </c>
      <c r="P268" s="36" t="s">
        <v>1418</v>
      </c>
      <c r="Q268" s="7">
        <v>0</v>
      </c>
      <c r="R268" s="36" t="s">
        <v>1419</v>
      </c>
    </row>
    <row r="269" ht="16" spans="4:18">
      <c r="D269" s="3"/>
      <c r="F269" s="1" t="s">
        <v>93</v>
      </c>
      <c r="G269" t="str">
        <f t="shared" ref="G269:I269" si="261">G268</f>
        <v>ACT_BND</v>
      </c>
      <c r="H269" t="str">
        <f t="shared" si="261"/>
        <v>UP</v>
      </c>
      <c r="I269">
        <f t="shared" si="261"/>
        <v>1</v>
      </c>
      <c r="J269" s="7">
        <v>2037</v>
      </c>
      <c r="K269" s="7" t="str">
        <f t="shared" si="203"/>
        <v>ELCHFO00</v>
      </c>
      <c r="L269" s="7">
        <v>0</v>
      </c>
      <c r="M269" s="36" t="s">
        <v>1420</v>
      </c>
      <c r="N269" s="7">
        <v>0</v>
      </c>
      <c r="O269" s="7">
        <v>0</v>
      </c>
      <c r="P269" s="7">
        <v>0</v>
      </c>
      <c r="Q269" s="36" t="s">
        <v>1421</v>
      </c>
      <c r="R269" s="36" t="s">
        <v>1422</v>
      </c>
    </row>
    <row r="270" ht="16" spans="4:18">
      <c r="D270" s="3"/>
      <c r="F270" s="1" t="s">
        <v>93</v>
      </c>
      <c r="G270" t="str">
        <f t="shared" ref="G270:I270" si="262">G269</f>
        <v>ACT_BND</v>
      </c>
      <c r="H270" t="str">
        <f t="shared" si="262"/>
        <v>UP</v>
      </c>
      <c r="I270">
        <f t="shared" si="262"/>
        <v>1</v>
      </c>
      <c r="J270" s="7">
        <v>2037</v>
      </c>
      <c r="K270" s="7" t="str">
        <f t="shared" si="203"/>
        <v>ELCHYD00</v>
      </c>
      <c r="L270" s="36" t="s">
        <v>1423</v>
      </c>
      <c r="M270" s="36" t="s">
        <v>1424</v>
      </c>
      <c r="N270" s="36" t="s">
        <v>1425</v>
      </c>
      <c r="O270" s="36" t="s">
        <v>1426</v>
      </c>
      <c r="P270" s="36" t="s">
        <v>1427</v>
      </c>
      <c r="Q270" s="36" t="s">
        <v>1428</v>
      </c>
      <c r="R270" s="36" t="s">
        <v>1429</v>
      </c>
    </row>
    <row r="271" ht="16" spans="4:18">
      <c r="D271" s="3"/>
      <c r="F271" s="1" t="s">
        <v>93</v>
      </c>
      <c r="G271" t="str">
        <f t="shared" ref="G271:I271" si="263">G270</f>
        <v>ACT_BND</v>
      </c>
      <c r="H271" t="str">
        <f t="shared" si="263"/>
        <v>UP</v>
      </c>
      <c r="I271">
        <f t="shared" si="263"/>
        <v>1</v>
      </c>
      <c r="J271" s="7">
        <v>2037</v>
      </c>
      <c r="K271" s="7" t="str">
        <f t="shared" si="203"/>
        <v>ELCNUC100</v>
      </c>
      <c r="L271" s="7">
        <v>0</v>
      </c>
      <c r="M271" s="36" t="s">
        <v>1430</v>
      </c>
      <c r="N271" s="36" t="s">
        <v>1431</v>
      </c>
      <c r="O271" s="36" t="s">
        <v>1432</v>
      </c>
      <c r="P271" s="36" t="s">
        <v>1433</v>
      </c>
      <c r="Q271" s="36" t="s">
        <v>1434</v>
      </c>
      <c r="R271" s="36" t="s">
        <v>1435</v>
      </c>
    </row>
    <row r="272" ht="16" spans="4:18">
      <c r="D272" s="3"/>
      <c r="F272" s="1" t="s">
        <v>93</v>
      </c>
      <c r="G272" t="str">
        <f t="shared" ref="G272:I272" si="264">G271</f>
        <v>ACT_BND</v>
      </c>
      <c r="H272" t="str">
        <f t="shared" si="264"/>
        <v>UP</v>
      </c>
      <c r="I272">
        <f t="shared" si="264"/>
        <v>1</v>
      </c>
      <c r="J272" s="7">
        <v>2037</v>
      </c>
      <c r="K272" s="7" t="str">
        <f t="shared" si="203"/>
        <v>ELCSOL00</v>
      </c>
      <c r="L272" s="36" t="s">
        <v>1436</v>
      </c>
      <c r="M272" s="36" t="s">
        <v>1437</v>
      </c>
      <c r="N272" s="36" t="s">
        <v>1438</v>
      </c>
      <c r="O272" s="36" t="s">
        <v>1439</v>
      </c>
      <c r="P272" s="36" t="s">
        <v>1440</v>
      </c>
      <c r="Q272" s="36" t="s">
        <v>1441</v>
      </c>
      <c r="R272" s="36" t="s">
        <v>1442</v>
      </c>
    </row>
    <row r="273" ht="16" spans="4:18">
      <c r="D273" s="3"/>
      <c r="F273" s="1" t="s">
        <v>93</v>
      </c>
      <c r="G273" t="str">
        <f t="shared" ref="G273:I273" si="265">G272</f>
        <v>ACT_BND</v>
      </c>
      <c r="H273" t="str">
        <f t="shared" si="265"/>
        <v>UP</v>
      </c>
      <c r="I273">
        <f t="shared" si="265"/>
        <v>1</v>
      </c>
      <c r="J273" s="7">
        <v>2037</v>
      </c>
      <c r="K273" s="7" t="str">
        <f t="shared" si="203"/>
        <v>ELCWIN00</v>
      </c>
      <c r="L273" s="36" t="s">
        <v>1443</v>
      </c>
      <c r="M273" s="36" t="s">
        <v>1444</v>
      </c>
      <c r="N273" s="36" t="s">
        <v>1445</v>
      </c>
      <c r="O273" s="36" t="s">
        <v>1446</v>
      </c>
      <c r="P273" s="36" t="s">
        <v>1447</v>
      </c>
      <c r="Q273" s="36" t="s">
        <v>1448</v>
      </c>
      <c r="R273" s="36" t="s">
        <v>1449</v>
      </c>
    </row>
    <row r="274" ht="16" spans="4:18">
      <c r="D274" s="3"/>
      <c r="F274" s="1" t="s">
        <v>93</v>
      </c>
      <c r="G274" t="str">
        <f t="shared" ref="G274:I274" si="266">G273</f>
        <v>ACT_BND</v>
      </c>
      <c r="H274" t="str">
        <f t="shared" si="266"/>
        <v>UP</v>
      </c>
      <c r="I274">
        <f t="shared" si="266"/>
        <v>1</v>
      </c>
      <c r="J274" s="7">
        <v>2037</v>
      </c>
      <c r="K274" s="7" t="str">
        <f t="shared" si="203"/>
        <v>ELCWOO00</v>
      </c>
      <c r="L274" s="36" t="s">
        <v>1450</v>
      </c>
      <c r="M274" s="36" t="s">
        <v>1451</v>
      </c>
      <c r="N274" s="36" t="s">
        <v>1452</v>
      </c>
      <c r="O274" s="36" t="s">
        <v>1453</v>
      </c>
      <c r="P274" s="36" t="s">
        <v>1454</v>
      </c>
      <c r="Q274" s="36" t="s">
        <v>1455</v>
      </c>
      <c r="R274" s="36" t="s">
        <v>1456</v>
      </c>
    </row>
    <row r="275" ht="16" spans="4:18">
      <c r="D275" s="3"/>
      <c r="F275" s="1" t="s">
        <v>93</v>
      </c>
      <c r="G275" t="str">
        <f t="shared" ref="G275:I275" si="267">G274</f>
        <v>ACT_BND</v>
      </c>
      <c r="H275" t="str">
        <f t="shared" si="267"/>
        <v>UP</v>
      </c>
      <c r="I275">
        <f t="shared" si="267"/>
        <v>1</v>
      </c>
      <c r="J275" s="7">
        <v>2038</v>
      </c>
      <c r="K275" s="7" t="str">
        <f t="shared" ref="K275:K338" si="268">K267</f>
        <v>ELCCOH00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</row>
    <row r="276" ht="16" spans="4:18">
      <c r="D276" s="3"/>
      <c r="F276" s="1" t="s">
        <v>93</v>
      </c>
      <c r="G276" t="str">
        <f t="shared" ref="G276:I276" si="269">G275</f>
        <v>ACT_BND</v>
      </c>
      <c r="H276" t="str">
        <f t="shared" si="269"/>
        <v>UP</v>
      </c>
      <c r="I276">
        <f t="shared" si="269"/>
        <v>1</v>
      </c>
      <c r="J276" s="7">
        <v>2038</v>
      </c>
      <c r="K276" s="7" t="str">
        <f t="shared" si="268"/>
        <v>ELCGAS00</v>
      </c>
      <c r="L276" s="36" t="s">
        <v>1457</v>
      </c>
      <c r="M276" s="36" t="s">
        <v>1458</v>
      </c>
      <c r="N276" s="36" t="s">
        <v>1459</v>
      </c>
      <c r="O276" s="7">
        <v>0</v>
      </c>
      <c r="P276" s="36" t="s">
        <v>1460</v>
      </c>
      <c r="Q276" s="7">
        <v>0</v>
      </c>
      <c r="R276" s="36" t="s">
        <v>1461</v>
      </c>
    </row>
    <row r="277" ht="16" spans="4:18">
      <c r="D277" s="3"/>
      <c r="F277" s="1" t="s">
        <v>93</v>
      </c>
      <c r="G277" t="str">
        <f t="shared" ref="G277:I277" si="270">G276</f>
        <v>ACT_BND</v>
      </c>
      <c r="H277" t="str">
        <f t="shared" si="270"/>
        <v>UP</v>
      </c>
      <c r="I277">
        <f t="shared" si="270"/>
        <v>1</v>
      </c>
      <c r="J277" s="7">
        <v>2038</v>
      </c>
      <c r="K277" s="7" t="str">
        <f t="shared" si="268"/>
        <v>ELCHFO00</v>
      </c>
      <c r="L277" s="7">
        <v>0</v>
      </c>
      <c r="M277" s="36" t="s">
        <v>1462</v>
      </c>
      <c r="N277" s="7">
        <v>0</v>
      </c>
      <c r="O277" s="7">
        <v>0</v>
      </c>
      <c r="P277" s="7">
        <v>0</v>
      </c>
      <c r="Q277" s="36" t="s">
        <v>1130</v>
      </c>
      <c r="R277" s="36" t="s">
        <v>1463</v>
      </c>
    </row>
    <row r="278" ht="16" spans="4:18">
      <c r="D278" s="3"/>
      <c r="F278" s="1" t="s">
        <v>93</v>
      </c>
      <c r="G278" t="str">
        <f t="shared" ref="G278:I278" si="271">G277</f>
        <v>ACT_BND</v>
      </c>
      <c r="H278" t="str">
        <f t="shared" si="271"/>
        <v>UP</v>
      </c>
      <c r="I278">
        <f t="shared" si="271"/>
        <v>1</v>
      </c>
      <c r="J278" s="7">
        <v>2038</v>
      </c>
      <c r="K278" s="7" t="str">
        <f t="shared" si="268"/>
        <v>ELCHYD00</v>
      </c>
      <c r="L278" s="36" t="s">
        <v>1464</v>
      </c>
      <c r="M278" s="36" t="s">
        <v>1465</v>
      </c>
      <c r="N278" s="36" t="s">
        <v>1466</v>
      </c>
      <c r="O278" s="36" t="s">
        <v>1467</v>
      </c>
      <c r="P278" s="36" t="s">
        <v>1468</v>
      </c>
      <c r="Q278" s="36" t="s">
        <v>1469</v>
      </c>
      <c r="R278" s="36" t="s">
        <v>1470</v>
      </c>
    </row>
    <row r="279" ht="16" spans="4:18">
      <c r="D279" s="3"/>
      <c r="F279" s="1" t="s">
        <v>93</v>
      </c>
      <c r="G279" t="str">
        <f t="shared" ref="G279:I279" si="272">G278</f>
        <v>ACT_BND</v>
      </c>
      <c r="H279" t="str">
        <f t="shared" si="272"/>
        <v>UP</v>
      </c>
      <c r="I279">
        <f t="shared" si="272"/>
        <v>1</v>
      </c>
      <c r="J279" s="7">
        <v>2038</v>
      </c>
      <c r="K279" s="7" t="str">
        <f t="shared" si="268"/>
        <v>ELCNUC100</v>
      </c>
      <c r="L279" s="7">
        <v>0</v>
      </c>
      <c r="M279" s="36" t="s">
        <v>1471</v>
      </c>
      <c r="N279" s="36" t="s">
        <v>1472</v>
      </c>
      <c r="O279" s="36" t="s">
        <v>1473</v>
      </c>
      <c r="P279" s="36" t="s">
        <v>1474</v>
      </c>
      <c r="Q279" s="36" t="s">
        <v>1475</v>
      </c>
      <c r="R279" s="36" t="s">
        <v>1476</v>
      </c>
    </row>
    <row r="280" ht="16" spans="4:18">
      <c r="D280" s="3"/>
      <c r="F280" s="1" t="s">
        <v>93</v>
      </c>
      <c r="G280" t="str">
        <f t="shared" ref="G280:I280" si="273">G279</f>
        <v>ACT_BND</v>
      </c>
      <c r="H280" t="str">
        <f t="shared" si="273"/>
        <v>UP</v>
      </c>
      <c r="I280">
        <f t="shared" si="273"/>
        <v>1</v>
      </c>
      <c r="J280" s="7">
        <v>2038</v>
      </c>
      <c r="K280" s="7" t="str">
        <f t="shared" si="268"/>
        <v>ELCSOL00</v>
      </c>
      <c r="L280" s="36" t="s">
        <v>1477</v>
      </c>
      <c r="M280" s="36" t="s">
        <v>1478</v>
      </c>
      <c r="N280" s="36" t="s">
        <v>1479</v>
      </c>
      <c r="O280" s="36" t="s">
        <v>1480</v>
      </c>
      <c r="P280" s="36" t="s">
        <v>1481</v>
      </c>
      <c r="Q280" s="36" t="s">
        <v>1482</v>
      </c>
      <c r="R280" s="36" t="s">
        <v>1483</v>
      </c>
    </row>
    <row r="281" ht="16" spans="4:18">
      <c r="D281" s="3"/>
      <c r="F281" s="1" t="s">
        <v>93</v>
      </c>
      <c r="G281" t="str">
        <f t="shared" ref="G281:I281" si="274">G280</f>
        <v>ACT_BND</v>
      </c>
      <c r="H281" t="str">
        <f t="shared" si="274"/>
        <v>UP</v>
      </c>
      <c r="I281">
        <f t="shared" si="274"/>
        <v>1</v>
      </c>
      <c r="J281" s="7">
        <v>2038</v>
      </c>
      <c r="K281" s="7" t="str">
        <f t="shared" si="268"/>
        <v>ELCWIN00</v>
      </c>
      <c r="L281" s="36" t="s">
        <v>1484</v>
      </c>
      <c r="M281" s="36" t="s">
        <v>1485</v>
      </c>
      <c r="N281" s="36" t="s">
        <v>1486</v>
      </c>
      <c r="O281" s="36" t="s">
        <v>1487</v>
      </c>
      <c r="P281" s="36" t="s">
        <v>1488</v>
      </c>
      <c r="Q281" s="36" t="s">
        <v>1489</v>
      </c>
      <c r="R281" s="36" t="s">
        <v>1490</v>
      </c>
    </row>
    <row r="282" ht="16" spans="4:18">
      <c r="D282" s="3"/>
      <c r="F282" s="1" t="s">
        <v>93</v>
      </c>
      <c r="G282" t="str">
        <f t="shared" ref="G282:I282" si="275">G281</f>
        <v>ACT_BND</v>
      </c>
      <c r="H282" t="str">
        <f t="shared" si="275"/>
        <v>UP</v>
      </c>
      <c r="I282">
        <f t="shared" si="275"/>
        <v>1</v>
      </c>
      <c r="J282" s="7">
        <v>2038</v>
      </c>
      <c r="K282" s="7" t="str">
        <f t="shared" si="268"/>
        <v>ELCWOO00</v>
      </c>
      <c r="L282" s="36" t="s">
        <v>1491</v>
      </c>
      <c r="M282" s="36" t="s">
        <v>1492</v>
      </c>
      <c r="N282" s="36" t="s">
        <v>1493</v>
      </c>
      <c r="O282" s="36" t="s">
        <v>1494</v>
      </c>
      <c r="P282" s="36" t="s">
        <v>1495</v>
      </c>
      <c r="Q282" s="36" t="s">
        <v>1496</v>
      </c>
      <c r="R282" s="36" t="s">
        <v>1497</v>
      </c>
    </row>
    <row r="283" ht="16" spans="4:18">
      <c r="D283" s="3"/>
      <c r="F283" s="1" t="s">
        <v>93</v>
      </c>
      <c r="G283" t="str">
        <f t="shared" ref="G283:I283" si="276">G282</f>
        <v>ACT_BND</v>
      </c>
      <c r="H283" t="str">
        <f t="shared" si="276"/>
        <v>UP</v>
      </c>
      <c r="I283">
        <f t="shared" si="276"/>
        <v>1</v>
      </c>
      <c r="J283" s="7">
        <v>2039</v>
      </c>
      <c r="K283" s="7" t="str">
        <f t="shared" si="268"/>
        <v>ELCCOH00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</row>
    <row r="284" ht="16" spans="4:18">
      <c r="D284" s="3"/>
      <c r="F284" s="1" t="s">
        <v>93</v>
      </c>
      <c r="G284" t="str">
        <f t="shared" ref="G284:I284" si="277">G283</f>
        <v>ACT_BND</v>
      </c>
      <c r="H284" t="str">
        <f t="shared" si="277"/>
        <v>UP</v>
      </c>
      <c r="I284">
        <f t="shared" si="277"/>
        <v>1</v>
      </c>
      <c r="J284" s="7">
        <v>2039</v>
      </c>
      <c r="K284" s="7" t="str">
        <f t="shared" si="268"/>
        <v>ELCGAS00</v>
      </c>
      <c r="L284" s="36" t="s">
        <v>1498</v>
      </c>
      <c r="M284" s="36" t="s">
        <v>1499</v>
      </c>
      <c r="N284" s="36" t="s">
        <v>1500</v>
      </c>
      <c r="O284" s="7">
        <v>0</v>
      </c>
      <c r="P284" s="36" t="s">
        <v>1501</v>
      </c>
      <c r="Q284" s="7">
        <v>0</v>
      </c>
      <c r="R284" s="36" t="s">
        <v>1502</v>
      </c>
    </row>
    <row r="285" ht="16" spans="4:18">
      <c r="D285" s="3"/>
      <c r="F285" s="1" t="s">
        <v>93</v>
      </c>
      <c r="G285" t="str">
        <f t="shared" ref="G285:I285" si="278">G284</f>
        <v>ACT_BND</v>
      </c>
      <c r="H285" t="str">
        <f t="shared" si="278"/>
        <v>UP</v>
      </c>
      <c r="I285">
        <f t="shared" si="278"/>
        <v>1</v>
      </c>
      <c r="J285" s="7">
        <v>2039</v>
      </c>
      <c r="K285" s="7" t="str">
        <f t="shared" si="268"/>
        <v>ELCHFO00</v>
      </c>
      <c r="L285" s="7">
        <v>0</v>
      </c>
      <c r="M285" s="36" t="s">
        <v>1503</v>
      </c>
      <c r="N285" s="7">
        <v>0</v>
      </c>
      <c r="O285" s="7">
        <v>0</v>
      </c>
      <c r="P285" s="7">
        <v>0</v>
      </c>
      <c r="Q285" s="36" t="s">
        <v>1130</v>
      </c>
      <c r="R285" s="36" t="s">
        <v>1504</v>
      </c>
    </row>
    <row r="286" ht="16" spans="4:18">
      <c r="D286" s="3"/>
      <c r="F286" s="1" t="s">
        <v>93</v>
      </c>
      <c r="G286" t="str">
        <f t="shared" ref="G286:I286" si="279">G285</f>
        <v>ACT_BND</v>
      </c>
      <c r="H286" t="str">
        <f t="shared" si="279"/>
        <v>UP</v>
      </c>
      <c r="I286">
        <f t="shared" si="279"/>
        <v>1</v>
      </c>
      <c r="J286" s="7">
        <v>2039</v>
      </c>
      <c r="K286" s="7" t="str">
        <f t="shared" si="268"/>
        <v>ELCHYD00</v>
      </c>
      <c r="L286" s="36" t="s">
        <v>1505</v>
      </c>
      <c r="M286" s="36" t="s">
        <v>1506</v>
      </c>
      <c r="N286" s="36" t="s">
        <v>1507</v>
      </c>
      <c r="O286" s="36" t="s">
        <v>1508</v>
      </c>
      <c r="P286" s="36" t="s">
        <v>1509</v>
      </c>
      <c r="Q286" s="36" t="s">
        <v>1510</v>
      </c>
      <c r="R286" s="36" t="s">
        <v>1511</v>
      </c>
    </row>
    <row r="287" ht="16" spans="4:18">
      <c r="D287" s="3"/>
      <c r="F287" s="1" t="s">
        <v>93</v>
      </c>
      <c r="G287" t="str">
        <f t="shared" ref="G287:I287" si="280">G286</f>
        <v>ACT_BND</v>
      </c>
      <c r="H287" t="str">
        <f t="shared" si="280"/>
        <v>UP</v>
      </c>
      <c r="I287">
        <f t="shared" si="280"/>
        <v>1</v>
      </c>
      <c r="J287" s="7">
        <v>2039</v>
      </c>
      <c r="K287" s="7" t="str">
        <f t="shared" si="268"/>
        <v>ELCNUC100</v>
      </c>
      <c r="L287" s="7">
        <v>0</v>
      </c>
      <c r="M287" s="36" t="s">
        <v>1512</v>
      </c>
      <c r="N287" s="36" t="s">
        <v>1513</v>
      </c>
      <c r="O287" s="36" t="s">
        <v>1514</v>
      </c>
      <c r="P287" s="36" t="s">
        <v>1515</v>
      </c>
      <c r="Q287" s="36" t="s">
        <v>1516</v>
      </c>
      <c r="R287" s="36" t="s">
        <v>1517</v>
      </c>
    </row>
    <row r="288" ht="16" spans="4:18">
      <c r="D288" s="3"/>
      <c r="F288" s="1" t="s">
        <v>93</v>
      </c>
      <c r="G288" t="str">
        <f t="shared" ref="G288:I288" si="281">G287</f>
        <v>ACT_BND</v>
      </c>
      <c r="H288" t="str">
        <f t="shared" si="281"/>
        <v>UP</v>
      </c>
      <c r="I288">
        <f t="shared" si="281"/>
        <v>1</v>
      </c>
      <c r="J288" s="7">
        <v>2039</v>
      </c>
      <c r="K288" s="7" t="str">
        <f t="shared" si="268"/>
        <v>ELCSOL00</v>
      </c>
      <c r="L288" s="36" t="s">
        <v>1518</v>
      </c>
      <c r="M288" s="36" t="s">
        <v>1519</v>
      </c>
      <c r="N288" s="36" t="s">
        <v>1520</v>
      </c>
      <c r="O288" s="36" t="s">
        <v>1521</v>
      </c>
      <c r="P288" s="36" t="s">
        <v>1522</v>
      </c>
      <c r="Q288" s="36" t="s">
        <v>1523</v>
      </c>
      <c r="R288" s="36" t="s">
        <v>1524</v>
      </c>
    </row>
    <row r="289" ht="16" spans="4:18">
      <c r="D289" s="3"/>
      <c r="F289" s="1" t="s">
        <v>93</v>
      </c>
      <c r="G289" t="str">
        <f t="shared" ref="G289:I289" si="282">G288</f>
        <v>ACT_BND</v>
      </c>
      <c r="H289" t="str">
        <f t="shared" si="282"/>
        <v>UP</v>
      </c>
      <c r="I289">
        <f t="shared" si="282"/>
        <v>1</v>
      </c>
      <c r="J289" s="7">
        <v>2039</v>
      </c>
      <c r="K289" s="7" t="str">
        <f t="shared" si="268"/>
        <v>ELCWIN00</v>
      </c>
      <c r="L289" s="36" t="s">
        <v>1525</v>
      </c>
      <c r="M289" s="36" t="s">
        <v>1526</v>
      </c>
      <c r="N289" s="36" t="s">
        <v>1527</v>
      </c>
      <c r="O289" s="36" t="s">
        <v>1528</v>
      </c>
      <c r="P289" s="36" t="s">
        <v>1529</v>
      </c>
      <c r="Q289" s="36" t="s">
        <v>1530</v>
      </c>
      <c r="R289" s="36" t="s">
        <v>1531</v>
      </c>
    </row>
    <row r="290" ht="16" spans="4:18">
      <c r="D290" s="3"/>
      <c r="F290" s="1" t="s">
        <v>93</v>
      </c>
      <c r="G290" t="str">
        <f t="shared" ref="G290:I290" si="283">G289</f>
        <v>ACT_BND</v>
      </c>
      <c r="H290" t="str">
        <f t="shared" si="283"/>
        <v>UP</v>
      </c>
      <c r="I290">
        <f t="shared" si="283"/>
        <v>1</v>
      </c>
      <c r="J290" s="7">
        <v>2039</v>
      </c>
      <c r="K290" s="7" t="str">
        <f t="shared" si="268"/>
        <v>ELCWOO00</v>
      </c>
      <c r="L290" s="36" t="s">
        <v>1532</v>
      </c>
      <c r="M290" s="36" t="s">
        <v>1533</v>
      </c>
      <c r="N290" s="36" t="s">
        <v>1534</v>
      </c>
      <c r="O290" s="36" t="s">
        <v>1535</v>
      </c>
      <c r="P290" s="36" t="s">
        <v>1536</v>
      </c>
      <c r="Q290" s="36" t="s">
        <v>1537</v>
      </c>
      <c r="R290" s="36" t="s">
        <v>1538</v>
      </c>
    </row>
    <row r="291" ht="16" spans="4:18">
      <c r="D291" s="3"/>
      <c r="F291" s="1" t="s">
        <v>93</v>
      </c>
      <c r="G291" t="str">
        <f t="shared" ref="G291:I291" si="284">G290</f>
        <v>ACT_BND</v>
      </c>
      <c r="H291" t="str">
        <f t="shared" si="284"/>
        <v>UP</v>
      </c>
      <c r="I291">
        <f t="shared" si="284"/>
        <v>1</v>
      </c>
      <c r="J291" s="7">
        <v>2040</v>
      </c>
      <c r="K291" s="7" t="str">
        <f t="shared" si="268"/>
        <v>ELCCOH00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</row>
    <row r="292" ht="16" spans="4:18">
      <c r="D292" s="3"/>
      <c r="F292" s="1" t="s">
        <v>93</v>
      </c>
      <c r="G292" t="str">
        <f t="shared" ref="G292:I292" si="285">G291</f>
        <v>ACT_BND</v>
      </c>
      <c r="H292" t="str">
        <f t="shared" si="285"/>
        <v>UP</v>
      </c>
      <c r="I292">
        <f t="shared" si="285"/>
        <v>1</v>
      </c>
      <c r="J292" s="7">
        <v>2040</v>
      </c>
      <c r="K292" s="7" t="str">
        <f t="shared" si="268"/>
        <v>ELCGAS00</v>
      </c>
      <c r="L292" s="36" t="s">
        <v>1539</v>
      </c>
      <c r="M292" s="36" t="s">
        <v>1540</v>
      </c>
      <c r="N292" s="36" t="s">
        <v>1541</v>
      </c>
      <c r="O292" s="7">
        <v>0</v>
      </c>
      <c r="P292" s="36" t="s">
        <v>1542</v>
      </c>
      <c r="Q292" s="7">
        <v>0</v>
      </c>
      <c r="R292" s="36" t="s">
        <v>1543</v>
      </c>
    </row>
    <row r="293" ht="16" spans="4:18">
      <c r="D293" s="3"/>
      <c r="F293" s="1" t="s">
        <v>93</v>
      </c>
      <c r="G293" t="str">
        <f t="shared" ref="G293:I293" si="286">G292</f>
        <v>ACT_BND</v>
      </c>
      <c r="H293" t="str">
        <f t="shared" si="286"/>
        <v>UP</v>
      </c>
      <c r="I293">
        <f t="shared" si="286"/>
        <v>1</v>
      </c>
      <c r="J293" s="7">
        <v>2040</v>
      </c>
      <c r="K293" s="7" t="str">
        <f t="shared" si="268"/>
        <v>ELCHFO00</v>
      </c>
      <c r="L293" s="7">
        <v>0</v>
      </c>
      <c r="M293" s="36" t="s">
        <v>1544</v>
      </c>
      <c r="N293" s="7">
        <v>0</v>
      </c>
      <c r="O293" s="7">
        <v>0</v>
      </c>
      <c r="P293" s="7">
        <v>0</v>
      </c>
      <c r="Q293" s="36" t="s">
        <v>1545</v>
      </c>
      <c r="R293" s="36" t="s">
        <v>1546</v>
      </c>
    </row>
    <row r="294" ht="16" spans="4:18">
      <c r="D294" s="3"/>
      <c r="F294" s="1" t="s">
        <v>93</v>
      </c>
      <c r="G294" t="str">
        <f t="shared" ref="G294:I294" si="287">G293</f>
        <v>ACT_BND</v>
      </c>
      <c r="H294" t="str">
        <f t="shared" si="287"/>
        <v>UP</v>
      </c>
      <c r="I294">
        <f t="shared" si="287"/>
        <v>1</v>
      </c>
      <c r="J294" s="7">
        <v>2040</v>
      </c>
      <c r="K294" s="7" t="str">
        <f t="shared" si="268"/>
        <v>ELCHYD00</v>
      </c>
      <c r="L294" s="36" t="s">
        <v>1547</v>
      </c>
      <c r="M294" s="36" t="s">
        <v>1548</v>
      </c>
      <c r="N294" s="36" t="s">
        <v>1549</v>
      </c>
      <c r="O294" s="36" t="s">
        <v>1550</v>
      </c>
      <c r="P294" s="36" t="s">
        <v>1551</v>
      </c>
      <c r="Q294" s="36" t="s">
        <v>1552</v>
      </c>
      <c r="R294" s="36" t="s">
        <v>1553</v>
      </c>
    </row>
    <row r="295" ht="16" spans="4:18">
      <c r="D295" s="3"/>
      <c r="F295" s="1" t="s">
        <v>93</v>
      </c>
      <c r="G295" t="str">
        <f t="shared" ref="G295:I295" si="288">G294</f>
        <v>ACT_BND</v>
      </c>
      <c r="H295" t="str">
        <f t="shared" si="288"/>
        <v>UP</v>
      </c>
      <c r="I295">
        <f t="shared" si="288"/>
        <v>1</v>
      </c>
      <c r="J295" s="7">
        <v>2040</v>
      </c>
      <c r="K295" s="7" t="str">
        <f t="shared" si="268"/>
        <v>ELCNUC100</v>
      </c>
      <c r="L295" s="36" t="s">
        <v>1554</v>
      </c>
      <c r="M295" s="36" t="s">
        <v>1555</v>
      </c>
      <c r="N295" s="36" t="s">
        <v>1556</v>
      </c>
      <c r="O295" s="36" t="s">
        <v>1557</v>
      </c>
      <c r="P295" s="36" t="s">
        <v>1558</v>
      </c>
      <c r="Q295" s="36" t="s">
        <v>1559</v>
      </c>
      <c r="R295" s="36" t="s">
        <v>1560</v>
      </c>
    </row>
    <row r="296" ht="16" spans="4:18">
      <c r="D296" s="3"/>
      <c r="F296" s="1" t="s">
        <v>93</v>
      </c>
      <c r="G296" t="str">
        <f t="shared" ref="G296:I296" si="289">G295</f>
        <v>ACT_BND</v>
      </c>
      <c r="H296" t="str">
        <f t="shared" si="289"/>
        <v>UP</v>
      </c>
      <c r="I296">
        <f t="shared" si="289"/>
        <v>1</v>
      </c>
      <c r="J296" s="7">
        <v>2040</v>
      </c>
      <c r="K296" s="7" t="str">
        <f t="shared" si="268"/>
        <v>ELCSOL00</v>
      </c>
      <c r="L296" s="36" t="s">
        <v>1561</v>
      </c>
      <c r="M296" s="36" t="s">
        <v>1562</v>
      </c>
      <c r="N296" s="36" t="s">
        <v>1563</v>
      </c>
      <c r="O296" s="36" t="s">
        <v>1564</v>
      </c>
      <c r="P296" s="36" t="s">
        <v>1565</v>
      </c>
      <c r="Q296" s="36" t="s">
        <v>1566</v>
      </c>
      <c r="R296" s="36" t="s">
        <v>1567</v>
      </c>
    </row>
    <row r="297" ht="16" spans="4:18">
      <c r="D297" s="3"/>
      <c r="F297" s="1" t="s">
        <v>93</v>
      </c>
      <c r="G297" t="str">
        <f t="shared" ref="G297:I297" si="290">G296</f>
        <v>ACT_BND</v>
      </c>
      <c r="H297" t="str">
        <f t="shared" si="290"/>
        <v>UP</v>
      </c>
      <c r="I297">
        <f t="shared" si="290"/>
        <v>1</v>
      </c>
      <c r="J297" s="7">
        <v>2040</v>
      </c>
      <c r="K297" s="7" t="str">
        <f t="shared" si="268"/>
        <v>ELCWIN00</v>
      </c>
      <c r="L297" s="36" t="s">
        <v>1568</v>
      </c>
      <c r="M297" s="36" t="s">
        <v>1569</v>
      </c>
      <c r="N297" s="36" t="s">
        <v>1570</v>
      </c>
      <c r="O297" s="36" t="s">
        <v>1571</v>
      </c>
      <c r="P297" s="36" t="s">
        <v>1572</v>
      </c>
      <c r="Q297" s="36" t="s">
        <v>1573</v>
      </c>
      <c r="R297" s="36" t="s">
        <v>1574</v>
      </c>
    </row>
    <row r="298" ht="16" spans="4:18">
      <c r="D298" s="3"/>
      <c r="F298" s="1" t="s">
        <v>93</v>
      </c>
      <c r="G298" t="str">
        <f t="shared" ref="G298:I298" si="291">G297</f>
        <v>ACT_BND</v>
      </c>
      <c r="H298" t="str">
        <f t="shared" si="291"/>
        <v>UP</v>
      </c>
      <c r="I298">
        <f t="shared" si="291"/>
        <v>1</v>
      </c>
      <c r="J298" s="7">
        <v>2040</v>
      </c>
      <c r="K298" s="7" t="str">
        <f t="shared" si="268"/>
        <v>ELCWOO00</v>
      </c>
      <c r="L298" s="36" t="s">
        <v>1575</v>
      </c>
      <c r="M298" s="36" t="s">
        <v>1576</v>
      </c>
      <c r="N298" s="36" t="s">
        <v>1577</v>
      </c>
      <c r="O298" s="36" t="s">
        <v>1578</v>
      </c>
      <c r="P298" s="36" t="s">
        <v>1579</v>
      </c>
      <c r="Q298" s="36" t="s">
        <v>1580</v>
      </c>
      <c r="R298" s="36" t="s">
        <v>1581</v>
      </c>
    </row>
    <row r="299" ht="16" spans="4:18">
      <c r="D299" s="3"/>
      <c r="F299" s="1" t="s">
        <v>93</v>
      </c>
      <c r="G299" t="str">
        <f t="shared" ref="G299:I299" si="292">G298</f>
        <v>ACT_BND</v>
      </c>
      <c r="H299" t="str">
        <f t="shared" si="292"/>
        <v>UP</v>
      </c>
      <c r="I299">
        <f t="shared" si="292"/>
        <v>1</v>
      </c>
      <c r="J299" s="7">
        <v>2041</v>
      </c>
      <c r="K299" s="7" t="str">
        <f t="shared" si="268"/>
        <v>ELCCOH00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</row>
    <row r="300" ht="16" spans="4:18">
      <c r="D300" s="3"/>
      <c r="F300" s="1" t="s">
        <v>93</v>
      </c>
      <c r="G300" t="str">
        <f t="shared" ref="G300:I300" si="293">G299</f>
        <v>ACT_BND</v>
      </c>
      <c r="H300" t="str">
        <f t="shared" si="293"/>
        <v>UP</v>
      </c>
      <c r="I300">
        <f t="shared" si="293"/>
        <v>1</v>
      </c>
      <c r="J300" s="7">
        <v>2041</v>
      </c>
      <c r="K300" s="7" t="str">
        <f t="shared" si="268"/>
        <v>ELCGAS00</v>
      </c>
      <c r="L300" s="36" t="s">
        <v>1582</v>
      </c>
      <c r="M300" s="36" t="s">
        <v>1583</v>
      </c>
      <c r="N300" s="36" t="s">
        <v>1584</v>
      </c>
      <c r="O300" s="7">
        <v>0</v>
      </c>
      <c r="P300" s="36" t="s">
        <v>1585</v>
      </c>
      <c r="Q300" s="7">
        <v>0</v>
      </c>
      <c r="R300" s="36" t="s">
        <v>1586</v>
      </c>
    </row>
    <row r="301" ht="16" spans="4:18">
      <c r="D301" s="3"/>
      <c r="F301" s="1" t="s">
        <v>93</v>
      </c>
      <c r="G301" t="str">
        <f t="shared" ref="G301:I301" si="294">G300</f>
        <v>ACT_BND</v>
      </c>
      <c r="H301" t="str">
        <f t="shared" si="294"/>
        <v>UP</v>
      </c>
      <c r="I301">
        <f t="shared" si="294"/>
        <v>1</v>
      </c>
      <c r="J301" s="7">
        <v>2041</v>
      </c>
      <c r="K301" s="7" t="str">
        <f t="shared" si="268"/>
        <v>ELCHFO00</v>
      </c>
      <c r="L301" s="7">
        <v>0</v>
      </c>
      <c r="M301" s="36" t="s">
        <v>1587</v>
      </c>
      <c r="N301" s="7">
        <v>0</v>
      </c>
      <c r="O301" s="7">
        <v>0</v>
      </c>
      <c r="P301" s="7">
        <v>0</v>
      </c>
      <c r="Q301" s="36" t="s">
        <v>1588</v>
      </c>
      <c r="R301" s="7">
        <v>0</v>
      </c>
    </row>
    <row r="302" ht="16" spans="4:18">
      <c r="D302" s="3"/>
      <c r="F302" s="1" t="s">
        <v>93</v>
      </c>
      <c r="G302" t="str">
        <f t="shared" ref="G302:I302" si="295">G301</f>
        <v>ACT_BND</v>
      </c>
      <c r="H302" t="str">
        <f t="shared" si="295"/>
        <v>UP</v>
      </c>
      <c r="I302">
        <f t="shared" si="295"/>
        <v>1</v>
      </c>
      <c r="J302" s="7">
        <v>2041</v>
      </c>
      <c r="K302" s="7" t="str">
        <f t="shared" si="268"/>
        <v>ELCHYD00</v>
      </c>
      <c r="L302" s="36" t="s">
        <v>1589</v>
      </c>
      <c r="M302" s="36" t="s">
        <v>1590</v>
      </c>
      <c r="N302" s="36" t="s">
        <v>1591</v>
      </c>
      <c r="O302" s="36" t="s">
        <v>1592</v>
      </c>
      <c r="P302" s="36" t="s">
        <v>1593</v>
      </c>
      <c r="Q302" s="36" t="s">
        <v>1594</v>
      </c>
      <c r="R302" s="36" t="s">
        <v>1595</v>
      </c>
    </row>
    <row r="303" ht="16" spans="4:18">
      <c r="D303" s="3"/>
      <c r="F303" s="1" t="s">
        <v>93</v>
      </c>
      <c r="G303" t="str">
        <f t="shared" ref="G303:I303" si="296">G302</f>
        <v>ACT_BND</v>
      </c>
      <c r="H303" t="str">
        <f t="shared" si="296"/>
        <v>UP</v>
      </c>
      <c r="I303">
        <f t="shared" si="296"/>
        <v>1</v>
      </c>
      <c r="J303" s="7">
        <v>2041</v>
      </c>
      <c r="K303" s="7" t="str">
        <f t="shared" si="268"/>
        <v>ELCNUC100</v>
      </c>
      <c r="L303" s="36" t="s">
        <v>1596</v>
      </c>
      <c r="M303" s="36" t="s">
        <v>1597</v>
      </c>
      <c r="N303" s="36" t="s">
        <v>1598</v>
      </c>
      <c r="O303" s="36" t="s">
        <v>1599</v>
      </c>
      <c r="P303" s="36" t="s">
        <v>1600</v>
      </c>
      <c r="Q303" s="36" t="s">
        <v>1601</v>
      </c>
      <c r="R303" s="36" t="s">
        <v>1602</v>
      </c>
    </row>
    <row r="304" ht="16" spans="4:18">
      <c r="D304" s="3"/>
      <c r="F304" s="1" t="s">
        <v>93</v>
      </c>
      <c r="G304" t="str">
        <f t="shared" ref="G304:I304" si="297">G303</f>
        <v>ACT_BND</v>
      </c>
      <c r="H304" t="str">
        <f t="shared" si="297"/>
        <v>UP</v>
      </c>
      <c r="I304">
        <f t="shared" si="297"/>
        <v>1</v>
      </c>
      <c r="J304" s="7">
        <v>2041</v>
      </c>
      <c r="K304" s="7" t="str">
        <f t="shared" si="268"/>
        <v>ELCSOL00</v>
      </c>
      <c r="L304" s="36" t="s">
        <v>1603</v>
      </c>
      <c r="M304" s="36" t="s">
        <v>1604</v>
      </c>
      <c r="N304" s="36" t="s">
        <v>1605</v>
      </c>
      <c r="O304" s="36" t="s">
        <v>1606</v>
      </c>
      <c r="P304" s="36" t="s">
        <v>1607</v>
      </c>
      <c r="Q304" s="7">
        <v>3.4874145</v>
      </c>
      <c r="R304" s="36" t="s">
        <v>1608</v>
      </c>
    </row>
    <row r="305" ht="16" spans="4:18">
      <c r="D305" s="3"/>
      <c r="F305" s="1" t="s">
        <v>93</v>
      </c>
      <c r="G305" t="str">
        <f t="shared" ref="G305:I305" si="298">G304</f>
        <v>ACT_BND</v>
      </c>
      <c r="H305" t="str">
        <f t="shared" si="298"/>
        <v>UP</v>
      </c>
      <c r="I305">
        <f t="shared" si="298"/>
        <v>1</v>
      </c>
      <c r="J305" s="7">
        <v>2041</v>
      </c>
      <c r="K305" s="7" t="str">
        <f t="shared" si="268"/>
        <v>ELCWIN00</v>
      </c>
      <c r="L305" s="36" t="s">
        <v>1609</v>
      </c>
      <c r="M305" s="36" t="s">
        <v>1610</v>
      </c>
      <c r="N305" s="36" t="s">
        <v>1611</v>
      </c>
      <c r="O305" s="36" t="s">
        <v>1612</v>
      </c>
      <c r="P305" s="36" t="s">
        <v>1613</v>
      </c>
      <c r="Q305" s="36" t="s">
        <v>1573</v>
      </c>
      <c r="R305" s="36" t="s">
        <v>1614</v>
      </c>
    </row>
    <row r="306" ht="16" spans="4:18">
      <c r="D306" s="3"/>
      <c r="F306" s="1" t="s">
        <v>93</v>
      </c>
      <c r="G306" t="str">
        <f t="shared" ref="G306:I306" si="299">G305</f>
        <v>ACT_BND</v>
      </c>
      <c r="H306" t="str">
        <f t="shared" si="299"/>
        <v>UP</v>
      </c>
      <c r="I306">
        <f t="shared" si="299"/>
        <v>1</v>
      </c>
      <c r="J306" s="7">
        <v>2041</v>
      </c>
      <c r="K306" s="7" t="str">
        <f t="shared" si="268"/>
        <v>ELCWOO00</v>
      </c>
      <c r="L306" s="36" t="s">
        <v>1615</v>
      </c>
      <c r="M306" s="36" t="s">
        <v>1616</v>
      </c>
      <c r="N306" s="36" t="s">
        <v>1617</v>
      </c>
      <c r="O306" s="36" t="s">
        <v>1618</v>
      </c>
      <c r="P306" s="36" t="s">
        <v>1619</v>
      </c>
      <c r="Q306" s="36" t="s">
        <v>1620</v>
      </c>
      <c r="R306" s="36" t="s">
        <v>1621</v>
      </c>
    </row>
    <row r="307" ht="16" spans="4:18">
      <c r="D307" s="3"/>
      <c r="F307" s="1" t="s">
        <v>93</v>
      </c>
      <c r="G307" t="str">
        <f t="shared" ref="G307:I307" si="300">G306</f>
        <v>ACT_BND</v>
      </c>
      <c r="H307" t="str">
        <f t="shared" si="300"/>
        <v>UP</v>
      </c>
      <c r="I307">
        <f t="shared" si="300"/>
        <v>1</v>
      </c>
      <c r="J307" s="7">
        <v>2042</v>
      </c>
      <c r="K307" s="7" t="str">
        <f t="shared" si="268"/>
        <v>ELCCOH00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</row>
    <row r="308" ht="16" spans="4:18">
      <c r="D308" s="3"/>
      <c r="F308" s="1" t="s">
        <v>93</v>
      </c>
      <c r="G308" t="str">
        <f t="shared" ref="G308:I308" si="301">G307</f>
        <v>ACT_BND</v>
      </c>
      <c r="H308" t="str">
        <f t="shared" si="301"/>
        <v>UP</v>
      </c>
      <c r="I308">
        <f t="shared" si="301"/>
        <v>1</v>
      </c>
      <c r="J308" s="7">
        <v>2042</v>
      </c>
      <c r="K308" s="7" t="str">
        <f t="shared" si="268"/>
        <v>ELCGAS00</v>
      </c>
      <c r="L308" s="36" t="s">
        <v>1622</v>
      </c>
      <c r="M308" s="36" t="s">
        <v>1623</v>
      </c>
      <c r="N308" s="7">
        <v>9.504828174946</v>
      </c>
      <c r="O308" s="7">
        <v>0</v>
      </c>
      <c r="P308" s="36" t="s">
        <v>1624</v>
      </c>
      <c r="Q308" s="7">
        <v>0</v>
      </c>
      <c r="R308" s="36" t="s">
        <v>1625</v>
      </c>
    </row>
    <row r="309" ht="16" spans="4:18">
      <c r="D309" s="3"/>
      <c r="F309" s="1" t="s">
        <v>93</v>
      </c>
      <c r="G309" t="str">
        <f t="shared" ref="G309:I309" si="302">G308</f>
        <v>ACT_BND</v>
      </c>
      <c r="H309" t="str">
        <f t="shared" si="302"/>
        <v>UP</v>
      </c>
      <c r="I309">
        <f t="shared" si="302"/>
        <v>1</v>
      </c>
      <c r="J309" s="7">
        <v>2042</v>
      </c>
      <c r="K309" s="7" t="str">
        <f t="shared" si="268"/>
        <v>ELCHFO00</v>
      </c>
      <c r="L309" s="7">
        <v>0</v>
      </c>
      <c r="M309" s="36" t="s">
        <v>1626</v>
      </c>
      <c r="N309" s="7">
        <v>0</v>
      </c>
      <c r="O309" s="7">
        <v>0</v>
      </c>
      <c r="P309" s="7">
        <v>0</v>
      </c>
      <c r="Q309" s="36" t="s">
        <v>1627</v>
      </c>
      <c r="R309" s="36" t="s">
        <v>1628</v>
      </c>
    </row>
    <row r="310" ht="16" spans="4:18">
      <c r="D310" s="3"/>
      <c r="F310" s="1" t="s">
        <v>93</v>
      </c>
      <c r="G310" t="str">
        <f t="shared" ref="G310:I310" si="303">G309</f>
        <v>ACT_BND</v>
      </c>
      <c r="H310" t="str">
        <f t="shared" si="303"/>
        <v>UP</v>
      </c>
      <c r="I310">
        <f t="shared" si="303"/>
        <v>1</v>
      </c>
      <c r="J310" s="7">
        <v>2042</v>
      </c>
      <c r="K310" s="7" t="str">
        <f t="shared" si="268"/>
        <v>ELCHYD00</v>
      </c>
      <c r="L310" s="36" t="s">
        <v>1629</v>
      </c>
      <c r="M310" s="36" t="s">
        <v>1630</v>
      </c>
      <c r="N310" s="36" t="s">
        <v>1631</v>
      </c>
      <c r="O310" s="36" t="s">
        <v>1632</v>
      </c>
      <c r="P310" s="36" t="s">
        <v>1633</v>
      </c>
      <c r="Q310" s="36" t="s">
        <v>1634</v>
      </c>
      <c r="R310" s="36" t="s">
        <v>1635</v>
      </c>
    </row>
    <row r="311" ht="16" spans="4:18">
      <c r="D311" s="3"/>
      <c r="F311" s="1" t="s">
        <v>93</v>
      </c>
      <c r="G311" t="str">
        <f t="shared" ref="G311:I311" si="304">G310</f>
        <v>ACT_BND</v>
      </c>
      <c r="H311" t="str">
        <f t="shared" si="304"/>
        <v>UP</v>
      </c>
      <c r="I311">
        <f t="shared" si="304"/>
        <v>1</v>
      </c>
      <c r="J311" s="7">
        <v>2042</v>
      </c>
      <c r="K311" s="7" t="str">
        <f t="shared" si="268"/>
        <v>ELCNUC100</v>
      </c>
      <c r="L311" s="36" t="s">
        <v>1636</v>
      </c>
      <c r="M311" s="36" t="s">
        <v>1637</v>
      </c>
      <c r="N311" s="36" t="s">
        <v>1638</v>
      </c>
      <c r="O311" s="36" t="s">
        <v>1639</v>
      </c>
      <c r="P311" s="36" t="s">
        <v>1640</v>
      </c>
      <c r="Q311" s="36" t="s">
        <v>1641</v>
      </c>
      <c r="R311" s="36" t="s">
        <v>1642</v>
      </c>
    </row>
    <row r="312" ht="16" spans="4:18">
      <c r="D312" s="3"/>
      <c r="F312" s="1" t="s">
        <v>93</v>
      </c>
      <c r="G312" t="str">
        <f t="shared" ref="G312:I312" si="305">G311</f>
        <v>ACT_BND</v>
      </c>
      <c r="H312" t="str">
        <f t="shared" si="305"/>
        <v>UP</v>
      </c>
      <c r="I312">
        <f t="shared" si="305"/>
        <v>1</v>
      </c>
      <c r="J312" s="7">
        <v>2042</v>
      </c>
      <c r="K312" s="7" t="str">
        <f t="shared" si="268"/>
        <v>ELCSOL00</v>
      </c>
      <c r="L312" s="36" t="s">
        <v>1643</v>
      </c>
      <c r="M312" s="36" t="s">
        <v>1644</v>
      </c>
      <c r="N312" s="36" t="s">
        <v>1645</v>
      </c>
      <c r="O312" s="36" t="s">
        <v>1646</v>
      </c>
      <c r="P312" s="36" t="s">
        <v>1647</v>
      </c>
      <c r="Q312" s="36" t="s">
        <v>1648</v>
      </c>
      <c r="R312" s="36" t="s">
        <v>1649</v>
      </c>
    </row>
    <row r="313" ht="16" spans="4:18">
      <c r="D313" s="3"/>
      <c r="F313" s="1" t="s">
        <v>93</v>
      </c>
      <c r="G313" t="str">
        <f t="shared" ref="G313:I313" si="306">G312</f>
        <v>ACT_BND</v>
      </c>
      <c r="H313" t="str">
        <f t="shared" si="306"/>
        <v>UP</v>
      </c>
      <c r="I313">
        <f t="shared" si="306"/>
        <v>1</v>
      </c>
      <c r="J313" s="7">
        <v>2042</v>
      </c>
      <c r="K313" s="7" t="str">
        <f t="shared" si="268"/>
        <v>ELCWIN00</v>
      </c>
      <c r="L313" s="36" t="s">
        <v>1650</v>
      </c>
      <c r="M313" s="36" t="s">
        <v>1651</v>
      </c>
      <c r="N313" s="36" t="s">
        <v>1652</v>
      </c>
      <c r="O313" s="36" t="s">
        <v>1653</v>
      </c>
      <c r="P313" s="36" t="s">
        <v>1654</v>
      </c>
      <c r="Q313" s="36" t="s">
        <v>1573</v>
      </c>
      <c r="R313" s="36" t="s">
        <v>1655</v>
      </c>
    </row>
    <row r="314" ht="16" spans="4:18">
      <c r="D314" s="3"/>
      <c r="F314" s="1" t="s">
        <v>93</v>
      </c>
      <c r="G314" t="str">
        <f t="shared" ref="G314:I314" si="307">G313</f>
        <v>ACT_BND</v>
      </c>
      <c r="H314" t="str">
        <f t="shared" si="307"/>
        <v>UP</v>
      </c>
      <c r="I314">
        <f t="shared" si="307"/>
        <v>1</v>
      </c>
      <c r="J314" s="7">
        <v>2042</v>
      </c>
      <c r="K314" s="7" t="str">
        <f t="shared" si="268"/>
        <v>ELCWOO00</v>
      </c>
      <c r="L314" s="36" t="s">
        <v>1656</v>
      </c>
      <c r="M314" s="36" t="s">
        <v>1657</v>
      </c>
      <c r="N314" s="36" t="s">
        <v>1658</v>
      </c>
      <c r="O314" s="36" t="s">
        <v>1659</v>
      </c>
      <c r="P314" s="36" t="s">
        <v>1660</v>
      </c>
      <c r="Q314" s="36" t="s">
        <v>1661</v>
      </c>
      <c r="R314" s="36" t="s">
        <v>1662</v>
      </c>
    </row>
    <row r="315" ht="16" spans="4:18">
      <c r="D315" s="3"/>
      <c r="F315" s="1" t="s">
        <v>93</v>
      </c>
      <c r="G315" t="str">
        <f t="shared" ref="G315:I315" si="308">G314</f>
        <v>ACT_BND</v>
      </c>
      <c r="H315" t="str">
        <f t="shared" si="308"/>
        <v>UP</v>
      </c>
      <c r="I315">
        <f t="shared" si="308"/>
        <v>1</v>
      </c>
      <c r="J315" s="7">
        <v>2043</v>
      </c>
      <c r="K315" s="7" t="str">
        <f t="shared" si="268"/>
        <v>ELCCOH00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</row>
    <row r="316" ht="16" spans="4:18">
      <c r="D316" s="3"/>
      <c r="F316" s="1" t="s">
        <v>93</v>
      </c>
      <c r="G316" t="str">
        <f t="shared" ref="G316:I316" si="309">G315</f>
        <v>ACT_BND</v>
      </c>
      <c r="H316" t="str">
        <f t="shared" si="309"/>
        <v>UP</v>
      </c>
      <c r="I316">
        <f t="shared" si="309"/>
        <v>1</v>
      </c>
      <c r="J316" s="7">
        <v>2043</v>
      </c>
      <c r="K316" s="7" t="str">
        <f t="shared" si="268"/>
        <v>ELCGAS00</v>
      </c>
      <c r="L316" s="36" t="s">
        <v>1663</v>
      </c>
      <c r="M316" s="36" t="s">
        <v>1664</v>
      </c>
      <c r="N316" s="36" t="s">
        <v>1665</v>
      </c>
      <c r="O316" s="7">
        <v>0</v>
      </c>
      <c r="P316" s="36" t="s">
        <v>1666</v>
      </c>
      <c r="Q316" s="7">
        <v>0</v>
      </c>
      <c r="R316" s="36" t="s">
        <v>1667</v>
      </c>
    </row>
    <row r="317" ht="16" spans="4:18">
      <c r="D317" s="3"/>
      <c r="F317" s="1" t="s">
        <v>93</v>
      </c>
      <c r="G317" t="str">
        <f t="shared" ref="G317:I317" si="310">G316</f>
        <v>ACT_BND</v>
      </c>
      <c r="H317" t="str">
        <f t="shared" si="310"/>
        <v>UP</v>
      </c>
      <c r="I317">
        <f t="shared" si="310"/>
        <v>1</v>
      </c>
      <c r="J317" s="7">
        <v>2043</v>
      </c>
      <c r="K317" s="7" t="str">
        <f t="shared" si="268"/>
        <v>ELCHFO00</v>
      </c>
      <c r="L317" s="7">
        <v>0</v>
      </c>
      <c r="M317" s="36" t="s">
        <v>1668</v>
      </c>
      <c r="N317" s="7">
        <v>0</v>
      </c>
      <c r="O317" s="7">
        <v>0</v>
      </c>
      <c r="P317" s="7">
        <v>0</v>
      </c>
      <c r="Q317" s="36" t="s">
        <v>1669</v>
      </c>
      <c r="R317" s="36" t="s">
        <v>1670</v>
      </c>
    </row>
    <row r="318" ht="16" spans="4:18">
      <c r="D318" s="3"/>
      <c r="F318" s="1" t="s">
        <v>93</v>
      </c>
      <c r="G318" t="str">
        <f t="shared" ref="G318:I318" si="311">G317</f>
        <v>ACT_BND</v>
      </c>
      <c r="H318" t="str">
        <f t="shared" si="311"/>
        <v>UP</v>
      </c>
      <c r="I318">
        <f t="shared" si="311"/>
        <v>1</v>
      </c>
      <c r="J318" s="7">
        <v>2043</v>
      </c>
      <c r="K318" s="7" t="str">
        <f t="shared" si="268"/>
        <v>ELCHYD00</v>
      </c>
      <c r="L318" s="36" t="s">
        <v>1671</v>
      </c>
      <c r="M318" s="36" t="s">
        <v>1672</v>
      </c>
      <c r="N318" s="36" t="s">
        <v>1673</v>
      </c>
      <c r="O318" s="36" t="s">
        <v>1674</v>
      </c>
      <c r="P318" s="36" t="s">
        <v>1675</v>
      </c>
      <c r="Q318" s="36" t="s">
        <v>1676</v>
      </c>
      <c r="R318" s="36" t="s">
        <v>1677</v>
      </c>
    </row>
    <row r="319" ht="16" spans="4:18">
      <c r="D319" s="3"/>
      <c r="F319" s="1" t="s">
        <v>93</v>
      </c>
      <c r="G319" t="str">
        <f t="shared" ref="G319:I319" si="312">G318</f>
        <v>ACT_BND</v>
      </c>
      <c r="H319" t="str">
        <f t="shared" si="312"/>
        <v>UP</v>
      </c>
      <c r="I319">
        <f t="shared" si="312"/>
        <v>1</v>
      </c>
      <c r="J319" s="7">
        <v>2043</v>
      </c>
      <c r="K319" s="7" t="str">
        <f t="shared" si="268"/>
        <v>ELCNUC100</v>
      </c>
      <c r="L319" s="36" t="s">
        <v>1678</v>
      </c>
      <c r="M319" s="36" t="s">
        <v>1679</v>
      </c>
      <c r="N319" s="36" t="s">
        <v>1680</v>
      </c>
      <c r="O319" s="36" t="s">
        <v>1681</v>
      </c>
      <c r="P319" s="36" t="s">
        <v>1682</v>
      </c>
      <c r="Q319" s="36" t="s">
        <v>1683</v>
      </c>
      <c r="R319" s="36" t="s">
        <v>1684</v>
      </c>
    </row>
    <row r="320" ht="16" spans="4:18">
      <c r="D320" s="3"/>
      <c r="F320" s="1" t="s">
        <v>93</v>
      </c>
      <c r="G320" t="str">
        <f t="shared" ref="G320:I320" si="313">G319</f>
        <v>ACT_BND</v>
      </c>
      <c r="H320" t="str">
        <f t="shared" si="313"/>
        <v>UP</v>
      </c>
      <c r="I320">
        <f t="shared" si="313"/>
        <v>1</v>
      </c>
      <c r="J320" s="7">
        <v>2043</v>
      </c>
      <c r="K320" s="7" t="str">
        <f t="shared" si="268"/>
        <v>ELCSOL00</v>
      </c>
      <c r="L320" s="36" t="s">
        <v>1685</v>
      </c>
      <c r="M320" s="36" t="s">
        <v>1686</v>
      </c>
      <c r="N320" s="36" t="s">
        <v>1687</v>
      </c>
      <c r="O320" s="36" t="s">
        <v>1688</v>
      </c>
      <c r="P320" s="36" t="s">
        <v>1689</v>
      </c>
      <c r="Q320" s="36" t="s">
        <v>1690</v>
      </c>
      <c r="R320" s="36" t="s">
        <v>1691</v>
      </c>
    </row>
    <row r="321" ht="16" spans="4:18">
      <c r="D321" s="3"/>
      <c r="F321" s="1" t="s">
        <v>93</v>
      </c>
      <c r="G321" t="str">
        <f t="shared" ref="G321:I321" si="314">G320</f>
        <v>ACT_BND</v>
      </c>
      <c r="H321" t="str">
        <f t="shared" si="314"/>
        <v>UP</v>
      </c>
      <c r="I321">
        <f t="shared" si="314"/>
        <v>1</v>
      </c>
      <c r="J321" s="7">
        <v>2043</v>
      </c>
      <c r="K321" s="7" t="str">
        <f t="shared" si="268"/>
        <v>ELCWIN00</v>
      </c>
      <c r="L321" s="36" t="s">
        <v>1692</v>
      </c>
      <c r="M321" s="36" t="s">
        <v>1693</v>
      </c>
      <c r="N321" s="36" t="s">
        <v>1694</v>
      </c>
      <c r="O321" s="36" t="s">
        <v>1695</v>
      </c>
      <c r="P321" s="36" t="s">
        <v>1696</v>
      </c>
      <c r="Q321" s="36" t="s">
        <v>1573</v>
      </c>
      <c r="R321" s="36" t="s">
        <v>1697</v>
      </c>
    </row>
    <row r="322" ht="16" spans="4:18">
      <c r="D322" s="3"/>
      <c r="F322" s="1" t="s">
        <v>93</v>
      </c>
      <c r="G322" t="str">
        <f t="shared" ref="G322:I322" si="315">G321</f>
        <v>ACT_BND</v>
      </c>
      <c r="H322" t="str">
        <f t="shared" si="315"/>
        <v>UP</v>
      </c>
      <c r="I322">
        <f t="shared" si="315"/>
        <v>1</v>
      </c>
      <c r="J322" s="7">
        <v>2043</v>
      </c>
      <c r="K322" s="7" t="str">
        <f t="shared" si="268"/>
        <v>ELCWOO00</v>
      </c>
      <c r="L322" s="36" t="s">
        <v>1698</v>
      </c>
      <c r="M322" s="36" t="s">
        <v>1699</v>
      </c>
      <c r="N322" s="36" t="s">
        <v>1700</v>
      </c>
      <c r="O322" s="36" t="s">
        <v>1701</v>
      </c>
      <c r="P322" s="36" t="s">
        <v>1702</v>
      </c>
      <c r="Q322" s="36" t="s">
        <v>1703</v>
      </c>
      <c r="R322" s="36" t="s">
        <v>1704</v>
      </c>
    </row>
    <row r="323" ht="16" spans="4:18">
      <c r="D323" s="3"/>
      <c r="F323" s="1" t="s">
        <v>93</v>
      </c>
      <c r="G323" t="str">
        <f t="shared" ref="G323:I323" si="316">G322</f>
        <v>ACT_BND</v>
      </c>
      <c r="H323" t="str">
        <f t="shared" si="316"/>
        <v>UP</v>
      </c>
      <c r="I323">
        <f t="shared" si="316"/>
        <v>1</v>
      </c>
      <c r="J323" s="7">
        <v>2044</v>
      </c>
      <c r="K323" s="7" t="str">
        <f t="shared" si="268"/>
        <v>ELCCOH00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</row>
    <row r="324" ht="16" spans="4:18">
      <c r="D324" s="3"/>
      <c r="F324" s="1" t="s">
        <v>93</v>
      </c>
      <c r="G324" t="str">
        <f t="shared" ref="G324:I324" si="317">G323</f>
        <v>ACT_BND</v>
      </c>
      <c r="H324" t="str">
        <f t="shared" si="317"/>
        <v>UP</v>
      </c>
      <c r="I324">
        <f t="shared" si="317"/>
        <v>1</v>
      </c>
      <c r="J324" s="7">
        <v>2044</v>
      </c>
      <c r="K324" s="7" t="str">
        <f t="shared" si="268"/>
        <v>ELCGAS00</v>
      </c>
      <c r="L324" s="36" t="s">
        <v>1705</v>
      </c>
      <c r="M324" s="36" t="s">
        <v>1706</v>
      </c>
      <c r="N324" s="36" t="s">
        <v>1707</v>
      </c>
      <c r="O324" s="7">
        <v>0</v>
      </c>
      <c r="P324" s="36" t="s">
        <v>1708</v>
      </c>
      <c r="Q324" s="7">
        <v>0</v>
      </c>
      <c r="R324" s="36" t="s">
        <v>1709</v>
      </c>
    </row>
    <row r="325" ht="16" spans="4:18">
      <c r="D325" s="3"/>
      <c r="F325" s="1" t="s">
        <v>93</v>
      </c>
      <c r="G325" t="str">
        <f t="shared" ref="G325:I325" si="318">G324</f>
        <v>ACT_BND</v>
      </c>
      <c r="H325" t="str">
        <f t="shared" si="318"/>
        <v>UP</v>
      </c>
      <c r="I325">
        <f t="shared" si="318"/>
        <v>1</v>
      </c>
      <c r="J325" s="7">
        <v>2044</v>
      </c>
      <c r="K325" s="7" t="str">
        <f t="shared" si="268"/>
        <v>ELCHFO00</v>
      </c>
      <c r="L325" s="7">
        <v>0</v>
      </c>
      <c r="M325" s="36" t="s">
        <v>1710</v>
      </c>
      <c r="N325" s="7">
        <v>0</v>
      </c>
      <c r="O325" s="7">
        <v>0</v>
      </c>
      <c r="P325" s="7">
        <v>0</v>
      </c>
      <c r="Q325" s="36" t="s">
        <v>1669</v>
      </c>
      <c r="R325" s="36" t="s">
        <v>1711</v>
      </c>
    </row>
    <row r="326" ht="16" spans="4:18">
      <c r="D326" s="3"/>
      <c r="F326" s="1" t="s">
        <v>93</v>
      </c>
      <c r="G326" t="str">
        <f t="shared" ref="G326:I326" si="319">G325</f>
        <v>ACT_BND</v>
      </c>
      <c r="H326" t="str">
        <f t="shared" si="319"/>
        <v>UP</v>
      </c>
      <c r="I326">
        <f t="shared" si="319"/>
        <v>1</v>
      </c>
      <c r="J326" s="7">
        <v>2044</v>
      </c>
      <c r="K326" s="7" t="str">
        <f t="shared" si="268"/>
        <v>ELCHYD00</v>
      </c>
      <c r="L326" s="36" t="s">
        <v>1712</v>
      </c>
      <c r="M326" s="36" t="s">
        <v>1713</v>
      </c>
      <c r="N326" s="36" t="s">
        <v>1714</v>
      </c>
      <c r="O326" s="36" t="s">
        <v>1715</v>
      </c>
      <c r="P326" s="36" t="s">
        <v>1716</v>
      </c>
      <c r="Q326" s="36" t="s">
        <v>1717</v>
      </c>
      <c r="R326" s="36" t="s">
        <v>1718</v>
      </c>
    </row>
    <row r="327" ht="16" spans="4:18">
      <c r="D327" s="3"/>
      <c r="F327" s="1" t="s">
        <v>93</v>
      </c>
      <c r="G327" t="str">
        <f t="shared" ref="G327:I327" si="320">G326</f>
        <v>ACT_BND</v>
      </c>
      <c r="H327" t="str">
        <f t="shared" si="320"/>
        <v>UP</v>
      </c>
      <c r="I327">
        <f t="shared" si="320"/>
        <v>1</v>
      </c>
      <c r="J327" s="7">
        <v>2044</v>
      </c>
      <c r="K327" s="7" t="str">
        <f t="shared" si="268"/>
        <v>ELCNUC100</v>
      </c>
      <c r="L327" s="36" t="s">
        <v>1719</v>
      </c>
      <c r="M327" s="36" t="s">
        <v>1720</v>
      </c>
      <c r="N327" s="36" t="s">
        <v>1721</v>
      </c>
      <c r="O327" s="36" t="s">
        <v>1722</v>
      </c>
      <c r="P327" s="36" t="s">
        <v>1723</v>
      </c>
      <c r="Q327" s="36" t="s">
        <v>1724</v>
      </c>
      <c r="R327" s="36" t="s">
        <v>1725</v>
      </c>
    </row>
    <row r="328" ht="16" spans="4:18">
      <c r="D328" s="3"/>
      <c r="F328" s="1" t="s">
        <v>93</v>
      </c>
      <c r="G328" t="str">
        <f t="shared" ref="G328:I328" si="321">G327</f>
        <v>ACT_BND</v>
      </c>
      <c r="H328" t="str">
        <f t="shared" si="321"/>
        <v>UP</v>
      </c>
      <c r="I328">
        <f t="shared" si="321"/>
        <v>1</v>
      </c>
      <c r="J328" s="7">
        <v>2044</v>
      </c>
      <c r="K328" s="7" t="str">
        <f t="shared" si="268"/>
        <v>ELCSOL00</v>
      </c>
      <c r="L328" s="36" t="s">
        <v>1726</v>
      </c>
      <c r="M328" s="36" t="s">
        <v>1727</v>
      </c>
      <c r="N328" s="36" t="s">
        <v>1728</v>
      </c>
      <c r="O328" s="36" t="s">
        <v>1729</v>
      </c>
      <c r="P328" s="36" t="s">
        <v>1730</v>
      </c>
      <c r="Q328" s="36" t="s">
        <v>1731</v>
      </c>
      <c r="R328" s="36" t="s">
        <v>1732</v>
      </c>
    </row>
    <row r="329" ht="16" spans="4:18">
      <c r="D329" s="3"/>
      <c r="F329" s="1" t="s">
        <v>93</v>
      </c>
      <c r="G329" t="str">
        <f t="shared" ref="G329:I329" si="322">G328</f>
        <v>ACT_BND</v>
      </c>
      <c r="H329" t="str">
        <f t="shared" si="322"/>
        <v>UP</v>
      </c>
      <c r="I329">
        <f t="shared" si="322"/>
        <v>1</v>
      </c>
      <c r="J329" s="7">
        <v>2044</v>
      </c>
      <c r="K329" s="7" t="str">
        <f t="shared" si="268"/>
        <v>ELCWIN00</v>
      </c>
      <c r="L329" s="36" t="s">
        <v>1733</v>
      </c>
      <c r="M329" s="36" t="s">
        <v>1734</v>
      </c>
      <c r="N329" s="36" t="s">
        <v>1735</v>
      </c>
      <c r="O329" s="36" t="s">
        <v>1736</v>
      </c>
      <c r="P329" s="36" t="s">
        <v>1737</v>
      </c>
      <c r="Q329" s="36" t="s">
        <v>1573</v>
      </c>
      <c r="R329" s="36" t="s">
        <v>1738</v>
      </c>
    </row>
    <row r="330" ht="16" spans="4:18">
      <c r="D330" s="3"/>
      <c r="F330" s="1" t="s">
        <v>93</v>
      </c>
      <c r="G330" t="str">
        <f t="shared" ref="G330:I330" si="323">G329</f>
        <v>ACT_BND</v>
      </c>
      <c r="H330" t="str">
        <f t="shared" si="323"/>
        <v>UP</v>
      </c>
      <c r="I330">
        <f t="shared" si="323"/>
        <v>1</v>
      </c>
      <c r="J330" s="7">
        <v>2044</v>
      </c>
      <c r="K330" s="7" t="str">
        <f t="shared" si="268"/>
        <v>ELCWOO00</v>
      </c>
      <c r="L330" s="36" t="s">
        <v>1739</v>
      </c>
      <c r="M330" s="36" t="s">
        <v>1740</v>
      </c>
      <c r="N330" s="36" t="s">
        <v>1741</v>
      </c>
      <c r="O330" s="36" t="s">
        <v>1742</v>
      </c>
      <c r="P330" s="36" t="s">
        <v>1743</v>
      </c>
      <c r="Q330" s="36" t="s">
        <v>1744</v>
      </c>
      <c r="R330" s="36" t="s">
        <v>1745</v>
      </c>
    </row>
    <row r="331" ht="16" spans="4:18">
      <c r="D331" s="3"/>
      <c r="F331" s="1" t="s">
        <v>93</v>
      </c>
      <c r="G331" t="str">
        <f t="shared" ref="G331:I331" si="324">G330</f>
        <v>ACT_BND</v>
      </c>
      <c r="H331" t="str">
        <f t="shared" si="324"/>
        <v>UP</v>
      </c>
      <c r="I331">
        <f t="shared" si="324"/>
        <v>1</v>
      </c>
      <c r="J331" s="7">
        <v>2045</v>
      </c>
      <c r="K331" s="7" t="str">
        <f t="shared" si="268"/>
        <v>ELCCOH00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</row>
    <row r="332" ht="16" spans="4:18">
      <c r="D332" s="3"/>
      <c r="F332" s="1" t="s">
        <v>93</v>
      </c>
      <c r="G332" t="str">
        <f t="shared" ref="G332:I332" si="325">G331</f>
        <v>ACT_BND</v>
      </c>
      <c r="H332" t="str">
        <f t="shared" si="325"/>
        <v>UP</v>
      </c>
      <c r="I332">
        <f t="shared" si="325"/>
        <v>1</v>
      </c>
      <c r="J332" s="7">
        <v>2045</v>
      </c>
      <c r="K332" s="7" t="str">
        <f t="shared" si="268"/>
        <v>ELCGAS00</v>
      </c>
      <c r="L332" s="36" t="s">
        <v>1746</v>
      </c>
      <c r="M332" s="36" t="s">
        <v>1747</v>
      </c>
      <c r="N332" s="36" t="s">
        <v>1748</v>
      </c>
      <c r="O332" s="7">
        <v>0</v>
      </c>
      <c r="P332" s="36" t="s">
        <v>1749</v>
      </c>
      <c r="Q332" s="7">
        <v>0</v>
      </c>
      <c r="R332" s="36" t="s">
        <v>1750</v>
      </c>
    </row>
    <row r="333" ht="16" spans="4:18">
      <c r="D333" s="3"/>
      <c r="F333" s="1" t="s">
        <v>93</v>
      </c>
      <c r="G333" t="str">
        <f t="shared" ref="G333:I333" si="326">G332</f>
        <v>ACT_BND</v>
      </c>
      <c r="H333" t="str">
        <f t="shared" si="326"/>
        <v>UP</v>
      </c>
      <c r="I333">
        <f t="shared" si="326"/>
        <v>1</v>
      </c>
      <c r="J333" s="7">
        <v>2045</v>
      </c>
      <c r="K333" s="7" t="str">
        <f t="shared" si="268"/>
        <v>ELCHFO00</v>
      </c>
      <c r="L333" s="7">
        <v>0</v>
      </c>
      <c r="M333" s="36" t="s">
        <v>1751</v>
      </c>
      <c r="N333" s="7">
        <v>0</v>
      </c>
      <c r="O333" s="7">
        <v>0</v>
      </c>
      <c r="P333" s="7">
        <v>0</v>
      </c>
      <c r="Q333" s="36" t="s">
        <v>1752</v>
      </c>
      <c r="R333" s="36" t="s">
        <v>1753</v>
      </c>
    </row>
    <row r="334" ht="16" spans="4:18">
      <c r="D334" s="3"/>
      <c r="F334" s="1" t="s">
        <v>93</v>
      </c>
      <c r="G334" t="str">
        <f t="shared" ref="G334:I334" si="327">G333</f>
        <v>ACT_BND</v>
      </c>
      <c r="H334" t="str">
        <f t="shared" si="327"/>
        <v>UP</v>
      </c>
      <c r="I334">
        <f t="shared" si="327"/>
        <v>1</v>
      </c>
      <c r="J334" s="7">
        <v>2045</v>
      </c>
      <c r="K334" s="7" t="str">
        <f t="shared" si="268"/>
        <v>ELCHYD00</v>
      </c>
      <c r="L334" s="36" t="s">
        <v>1754</v>
      </c>
      <c r="M334" s="36" t="s">
        <v>1755</v>
      </c>
      <c r="N334" s="36" t="s">
        <v>1756</v>
      </c>
      <c r="O334" s="36" t="s">
        <v>1757</v>
      </c>
      <c r="P334" s="36" t="s">
        <v>1758</v>
      </c>
      <c r="Q334" s="36" t="s">
        <v>1759</v>
      </c>
      <c r="R334" s="36" t="s">
        <v>1760</v>
      </c>
    </row>
    <row r="335" ht="16" spans="4:18">
      <c r="D335" s="3"/>
      <c r="F335" s="1" t="s">
        <v>93</v>
      </c>
      <c r="G335" t="str">
        <f t="shared" ref="G335:I335" si="328">G334</f>
        <v>ACT_BND</v>
      </c>
      <c r="H335" t="str">
        <f t="shared" si="328"/>
        <v>UP</v>
      </c>
      <c r="I335">
        <f t="shared" si="328"/>
        <v>1</v>
      </c>
      <c r="J335" s="7">
        <v>2045</v>
      </c>
      <c r="K335" s="7" t="str">
        <f t="shared" si="268"/>
        <v>ELCNUC100</v>
      </c>
      <c r="L335" s="36" t="s">
        <v>1761</v>
      </c>
      <c r="M335" s="36" t="s">
        <v>1762</v>
      </c>
      <c r="N335" s="36" t="s">
        <v>1763</v>
      </c>
      <c r="O335" s="36" t="s">
        <v>1764</v>
      </c>
      <c r="P335" s="36" t="s">
        <v>1765</v>
      </c>
      <c r="Q335" s="36" t="s">
        <v>1766</v>
      </c>
      <c r="R335" s="36" t="s">
        <v>1767</v>
      </c>
    </row>
    <row r="336" ht="16" spans="4:18">
      <c r="D336" s="3"/>
      <c r="F336" s="1" t="s">
        <v>93</v>
      </c>
      <c r="G336" t="str">
        <f t="shared" ref="G336:I336" si="329">G335</f>
        <v>ACT_BND</v>
      </c>
      <c r="H336" t="str">
        <f t="shared" si="329"/>
        <v>UP</v>
      </c>
      <c r="I336">
        <f t="shared" si="329"/>
        <v>1</v>
      </c>
      <c r="J336" s="7">
        <v>2045</v>
      </c>
      <c r="K336" s="7" t="str">
        <f t="shared" si="268"/>
        <v>ELCSOL00</v>
      </c>
      <c r="L336" s="36" t="s">
        <v>1768</v>
      </c>
      <c r="M336" s="36" t="s">
        <v>1769</v>
      </c>
      <c r="N336" s="36" t="s">
        <v>1770</v>
      </c>
      <c r="O336" s="36" t="s">
        <v>1771</v>
      </c>
      <c r="P336" s="36" t="s">
        <v>1772</v>
      </c>
      <c r="Q336" s="36" t="s">
        <v>1773</v>
      </c>
      <c r="R336" s="36" t="s">
        <v>1774</v>
      </c>
    </row>
    <row r="337" ht="16" spans="4:18">
      <c r="D337" s="3"/>
      <c r="F337" s="1" t="s">
        <v>93</v>
      </c>
      <c r="G337" t="str">
        <f t="shared" ref="G337:I337" si="330">G336</f>
        <v>ACT_BND</v>
      </c>
      <c r="H337" t="str">
        <f t="shared" si="330"/>
        <v>UP</v>
      </c>
      <c r="I337">
        <f t="shared" si="330"/>
        <v>1</v>
      </c>
      <c r="J337" s="7">
        <v>2045</v>
      </c>
      <c r="K337" s="7" t="str">
        <f t="shared" si="268"/>
        <v>ELCWIN00</v>
      </c>
      <c r="L337" s="36" t="s">
        <v>1775</v>
      </c>
      <c r="M337" s="36" t="s">
        <v>1776</v>
      </c>
      <c r="N337" s="36" t="s">
        <v>1777</v>
      </c>
      <c r="O337" s="36" t="s">
        <v>1778</v>
      </c>
      <c r="P337" s="36" t="s">
        <v>1779</v>
      </c>
      <c r="Q337" s="36" t="s">
        <v>1573</v>
      </c>
      <c r="R337" s="36" t="s">
        <v>1780</v>
      </c>
    </row>
    <row r="338" ht="16" spans="4:18">
      <c r="D338" s="3"/>
      <c r="F338" s="1" t="s">
        <v>93</v>
      </c>
      <c r="G338" t="str">
        <f t="shared" ref="G338:I338" si="331">G337</f>
        <v>ACT_BND</v>
      </c>
      <c r="H338" t="str">
        <f t="shared" si="331"/>
        <v>UP</v>
      </c>
      <c r="I338">
        <f t="shared" si="331"/>
        <v>1</v>
      </c>
      <c r="J338" s="7">
        <v>2045</v>
      </c>
      <c r="K338" s="7" t="str">
        <f t="shared" si="268"/>
        <v>ELCWOO00</v>
      </c>
      <c r="L338" s="36" t="s">
        <v>1781</v>
      </c>
      <c r="M338" s="36" t="s">
        <v>1782</v>
      </c>
      <c r="N338" s="36" t="s">
        <v>1783</v>
      </c>
      <c r="O338" s="36" t="s">
        <v>1784</v>
      </c>
      <c r="P338" s="36" t="s">
        <v>1785</v>
      </c>
      <c r="Q338" s="36" t="s">
        <v>1786</v>
      </c>
      <c r="R338" s="36" t="s">
        <v>1787</v>
      </c>
    </row>
    <row r="339" ht="16" spans="4:18">
      <c r="D339" s="3"/>
      <c r="F339" s="1" t="s">
        <v>93</v>
      </c>
      <c r="G339" t="str">
        <f t="shared" ref="G339:I339" si="332">G338</f>
        <v>ACT_BND</v>
      </c>
      <c r="H339" t="str">
        <f t="shared" si="332"/>
        <v>UP</v>
      </c>
      <c r="I339">
        <f t="shared" si="332"/>
        <v>1</v>
      </c>
      <c r="J339" s="7">
        <v>2046</v>
      </c>
      <c r="K339" s="7" t="str">
        <f t="shared" ref="K339:K378" si="333">K331</f>
        <v>ELCCOH00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</row>
    <row r="340" ht="16" spans="4:18">
      <c r="D340" s="3"/>
      <c r="F340" s="1" t="s">
        <v>93</v>
      </c>
      <c r="G340" t="str">
        <f t="shared" ref="G340:I340" si="334">G339</f>
        <v>ACT_BND</v>
      </c>
      <c r="H340" t="str">
        <f t="shared" si="334"/>
        <v>UP</v>
      </c>
      <c r="I340">
        <f t="shared" si="334"/>
        <v>1</v>
      </c>
      <c r="J340" s="7">
        <v>2046</v>
      </c>
      <c r="K340" s="7" t="str">
        <f t="shared" si="333"/>
        <v>ELCGAS00</v>
      </c>
      <c r="L340" s="36" t="s">
        <v>1788</v>
      </c>
      <c r="M340" s="36" t="s">
        <v>1789</v>
      </c>
      <c r="N340" s="36" t="s">
        <v>1790</v>
      </c>
      <c r="O340" s="7">
        <v>0</v>
      </c>
      <c r="P340" s="36" t="s">
        <v>1791</v>
      </c>
      <c r="Q340" s="7">
        <v>0</v>
      </c>
      <c r="R340" s="36" t="s">
        <v>1792</v>
      </c>
    </row>
    <row r="341" ht="16" spans="4:18">
      <c r="D341" s="3"/>
      <c r="F341" s="1" t="s">
        <v>93</v>
      </c>
      <c r="G341" t="str">
        <f t="shared" ref="G341:I341" si="335">G340</f>
        <v>ACT_BND</v>
      </c>
      <c r="H341" t="str">
        <f t="shared" si="335"/>
        <v>UP</v>
      </c>
      <c r="I341">
        <f t="shared" si="335"/>
        <v>1</v>
      </c>
      <c r="J341" s="7">
        <v>2046</v>
      </c>
      <c r="K341" s="7" t="str">
        <f t="shared" si="333"/>
        <v>ELCHFO00</v>
      </c>
      <c r="L341" s="7">
        <v>0</v>
      </c>
      <c r="M341" s="36" t="s">
        <v>1793</v>
      </c>
      <c r="N341" s="7">
        <v>0</v>
      </c>
      <c r="O341" s="7">
        <v>0</v>
      </c>
      <c r="P341" s="7">
        <v>0</v>
      </c>
      <c r="Q341" s="36" t="s">
        <v>1794</v>
      </c>
      <c r="R341" s="36" t="s">
        <v>1795</v>
      </c>
    </row>
    <row r="342" ht="16" spans="4:18">
      <c r="D342" s="3"/>
      <c r="F342" s="1" t="s">
        <v>93</v>
      </c>
      <c r="G342" t="str">
        <f t="shared" ref="G342:I342" si="336">G341</f>
        <v>ACT_BND</v>
      </c>
      <c r="H342" t="str">
        <f t="shared" si="336"/>
        <v>UP</v>
      </c>
      <c r="I342">
        <f t="shared" si="336"/>
        <v>1</v>
      </c>
      <c r="J342" s="7">
        <v>2046</v>
      </c>
      <c r="K342" s="7" t="str">
        <f t="shared" si="333"/>
        <v>ELCHYD00</v>
      </c>
      <c r="L342" s="36" t="s">
        <v>1796</v>
      </c>
      <c r="M342" s="36" t="s">
        <v>1797</v>
      </c>
      <c r="N342" s="36" t="s">
        <v>1798</v>
      </c>
      <c r="O342" s="36" t="s">
        <v>1799</v>
      </c>
      <c r="P342" s="36" t="s">
        <v>1800</v>
      </c>
      <c r="Q342" s="36" t="s">
        <v>1801</v>
      </c>
      <c r="R342" s="36" t="s">
        <v>1802</v>
      </c>
    </row>
    <row r="343" ht="16" spans="4:18">
      <c r="D343" s="3"/>
      <c r="F343" s="1" t="s">
        <v>93</v>
      </c>
      <c r="G343" t="str">
        <f t="shared" ref="G343:I343" si="337">G342</f>
        <v>ACT_BND</v>
      </c>
      <c r="H343" t="str">
        <f t="shared" si="337"/>
        <v>UP</v>
      </c>
      <c r="I343">
        <f t="shared" si="337"/>
        <v>1</v>
      </c>
      <c r="J343" s="7">
        <v>2046</v>
      </c>
      <c r="K343" s="7" t="str">
        <f t="shared" si="333"/>
        <v>ELCNUC100</v>
      </c>
      <c r="L343" s="36" t="s">
        <v>1803</v>
      </c>
      <c r="M343" s="36" t="s">
        <v>1804</v>
      </c>
      <c r="N343" s="36" t="s">
        <v>1805</v>
      </c>
      <c r="O343" s="36" t="s">
        <v>1806</v>
      </c>
      <c r="P343" s="36" t="s">
        <v>1807</v>
      </c>
      <c r="Q343" s="36" t="s">
        <v>1808</v>
      </c>
      <c r="R343" s="36" t="s">
        <v>1809</v>
      </c>
    </row>
    <row r="344" ht="16" spans="4:18">
      <c r="D344" s="3"/>
      <c r="F344" s="1" t="s">
        <v>93</v>
      </c>
      <c r="G344" t="str">
        <f t="shared" ref="G344:I344" si="338">G343</f>
        <v>ACT_BND</v>
      </c>
      <c r="H344" t="str">
        <f t="shared" si="338"/>
        <v>UP</v>
      </c>
      <c r="I344">
        <f t="shared" si="338"/>
        <v>1</v>
      </c>
      <c r="J344" s="7">
        <v>2046</v>
      </c>
      <c r="K344" s="7" t="str">
        <f t="shared" si="333"/>
        <v>ELCSOL00</v>
      </c>
      <c r="L344" s="36" t="s">
        <v>1810</v>
      </c>
      <c r="M344" s="36" t="s">
        <v>1811</v>
      </c>
      <c r="N344" s="36" t="s">
        <v>1812</v>
      </c>
      <c r="O344" s="36" t="s">
        <v>1813</v>
      </c>
      <c r="P344" s="36" t="s">
        <v>1814</v>
      </c>
      <c r="Q344" s="36" t="s">
        <v>1815</v>
      </c>
      <c r="R344" s="36" t="s">
        <v>1816</v>
      </c>
    </row>
    <row r="345" ht="16" spans="4:18">
      <c r="D345" s="3"/>
      <c r="F345" s="1" t="s">
        <v>93</v>
      </c>
      <c r="G345" t="str">
        <f t="shared" ref="G345:I345" si="339">G344</f>
        <v>ACT_BND</v>
      </c>
      <c r="H345" t="str">
        <f t="shared" si="339"/>
        <v>UP</v>
      </c>
      <c r="I345">
        <f t="shared" si="339"/>
        <v>1</v>
      </c>
      <c r="J345" s="7">
        <v>2046</v>
      </c>
      <c r="K345" s="7" t="str">
        <f t="shared" si="333"/>
        <v>ELCWIN00</v>
      </c>
      <c r="L345" s="36" t="s">
        <v>1817</v>
      </c>
      <c r="M345" s="36" t="s">
        <v>1818</v>
      </c>
      <c r="N345" s="36" t="s">
        <v>1819</v>
      </c>
      <c r="O345" s="36" t="s">
        <v>1820</v>
      </c>
      <c r="P345" s="36" t="s">
        <v>1821</v>
      </c>
      <c r="Q345" s="36" t="s">
        <v>1573</v>
      </c>
      <c r="R345" s="36" t="s">
        <v>1822</v>
      </c>
    </row>
    <row r="346" ht="16" spans="4:18">
      <c r="D346" s="3"/>
      <c r="F346" s="1" t="s">
        <v>93</v>
      </c>
      <c r="G346" t="str">
        <f t="shared" ref="G346:I346" si="340">G345</f>
        <v>ACT_BND</v>
      </c>
      <c r="H346" t="str">
        <f t="shared" si="340"/>
        <v>UP</v>
      </c>
      <c r="I346">
        <f t="shared" si="340"/>
        <v>1</v>
      </c>
      <c r="J346" s="7">
        <v>2046</v>
      </c>
      <c r="K346" s="7" t="str">
        <f t="shared" si="333"/>
        <v>ELCWOO00</v>
      </c>
      <c r="L346" s="36" t="s">
        <v>1823</v>
      </c>
      <c r="M346" s="36" t="s">
        <v>1824</v>
      </c>
      <c r="N346" s="36" t="s">
        <v>1825</v>
      </c>
      <c r="O346" s="36" t="s">
        <v>1826</v>
      </c>
      <c r="P346" s="36" t="s">
        <v>1827</v>
      </c>
      <c r="Q346" s="36" t="s">
        <v>1828</v>
      </c>
      <c r="R346" s="36" t="s">
        <v>1829</v>
      </c>
    </row>
    <row r="347" ht="16" spans="4:18">
      <c r="D347" s="3"/>
      <c r="F347" s="1" t="s">
        <v>93</v>
      </c>
      <c r="G347" t="str">
        <f t="shared" ref="G347:I347" si="341">G346</f>
        <v>ACT_BND</v>
      </c>
      <c r="H347" t="str">
        <f t="shared" si="341"/>
        <v>UP</v>
      </c>
      <c r="I347">
        <f t="shared" si="341"/>
        <v>1</v>
      </c>
      <c r="J347" s="7">
        <v>2047</v>
      </c>
      <c r="K347" s="7" t="str">
        <f t="shared" si="333"/>
        <v>ELCCOH00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</row>
    <row r="348" ht="16" spans="4:18">
      <c r="D348" s="3"/>
      <c r="F348" s="1" t="s">
        <v>93</v>
      </c>
      <c r="G348" t="str">
        <f t="shared" ref="G348:I348" si="342">G347</f>
        <v>ACT_BND</v>
      </c>
      <c r="H348" t="str">
        <f t="shared" si="342"/>
        <v>UP</v>
      </c>
      <c r="I348">
        <f t="shared" si="342"/>
        <v>1</v>
      </c>
      <c r="J348" s="7">
        <v>2047</v>
      </c>
      <c r="K348" s="7" t="str">
        <f t="shared" si="333"/>
        <v>ELCGAS00</v>
      </c>
      <c r="L348" s="36" t="s">
        <v>1830</v>
      </c>
      <c r="M348" s="36" t="s">
        <v>1831</v>
      </c>
      <c r="N348" s="36" t="s">
        <v>1832</v>
      </c>
      <c r="O348" s="7">
        <v>0</v>
      </c>
      <c r="P348" s="36" t="s">
        <v>1833</v>
      </c>
      <c r="Q348" s="7">
        <v>0</v>
      </c>
      <c r="R348" s="36" t="s">
        <v>1834</v>
      </c>
    </row>
    <row r="349" ht="16" spans="4:18">
      <c r="D349" s="3"/>
      <c r="F349" s="1" t="s">
        <v>93</v>
      </c>
      <c r="G349" t="str">
        <f t="shared" ref="G349:I349" si="343">G348</f>
        <v>ACT_BND</v>
      </c>
      <c r="H349" t="str">
        <f t="shared" si="343"/>
        <v>UP</v>
      </c>
      <c r="I349">
        <f t="shared" si="343"/>
        <v>1</v>
      </c>
      <c r="J349" s="7">
        <v>2047</v>
      </c>
      <c r="K349" s="7" t="str">
        <f t="shared" si="333"/>
        <v>ELCHFO00</v>
      </c>
      <c r="L349" s="7">
        <v>0</v>
      </c>
      <c r="M349" s="36" t="s">
        <v>1835</v>
      </c>
      <c r="N349" s="7">
        <v>0</v>
      </c>
      <c r="O349" s="7">
        <v>0</v>
      </c>
      <c r="P349" s="7">
        <v>0</v>
      </c>
      <c r="Q349" s="36" t="s">
        <v>1836</v>
      </c>
      <c r="R349" s="36" t="s">
        <v>1837</v>
      </c>
    </row>
    <row r="350" ht="16" spans="4:18">
      <c r="D350" s="3"/>
      <c r="F350" s="1" t="s">
        <v>93</v>
      </c>
      <c r="G350" t="str">
        <f t="shared" ref="G350:I350" si="344">G349</f>
        <v>ACT_BND</v>
      </c>
      <c r="H350" t="str">
        <f t="shared" si="344"/>
        <v>UP</v>
      </c>
      <c r="I350">
        <f t="shared" si="344"/>
        <v>1</v>
      </c>
      <c r="J350" s="7">
        <v>2047</v>
      </c>
      <c r="K350" s="7" t="str">
        <f t="shared" si="333"/>
        <v>ELCHYD00</v>
      </c>
      <c r="L350" s="36" t="s">
        <v>1838</v>
      </c>
      <c r="M350" s="7">
        <v>226.5305072437</v>
      </c>
      <c r="N350" s="36" t="s">
        <v>1839</v>
      </c>
      <c r="O350" s="36" t="s">
        <v>1840</v>
      </c>
      <c r="P350" s="36" t="s">
        <v>1841</v>
      </c>
      <c r="Q350" s="36" t="s">
        <v>1842</v>
      </c>
      <c r="R350" s="36" t="s">
        <v>1843</v>
      </c>
    </row>
    <row r="351" ht="16" spans="4:18">
      <c r="D351" s="3"/>
      <c r="F351" s="1" t="s">
        <v>93</v>
      </c>
      <c r="G351" t="str">
        <f t="shared" ref="G351:I351" si="345">G350</f>
        <v>ACT_BND</v>
      </c>
      <c r="H351" t="str">
        <f t="shared" si="345"/>
        <v>UP</v>
      </c>
      <c r="I351">
        <f t="shared" si="345"/>
        <v>1</v>
      </c>
      <c r="J351" s="7">
        <v>2047</v>
      </c>
      <c r="K351" s="7" t="str">
        <f t="shared" si="333"/>
        <v>ELCNUC100</v>
      </c>
      <c r="L351" s="36" t="s">
        <v>1844</v>
      </c>
      <c r="M351" s="36" t="s">
        <v>1845</v>
      </c>
      <c r="N351" s="36" t="s">
        <v>1846</v>
      </c>
      <c r="O351" s="36" t="s">
        <v>1847</v>
      </c>
      <c r="P351" s="36" t="s">
        <v>1848</v>
      </c>
      <c r="Q351" s="36" t="s">
        <v>1849</v>
      </c>
      <c r="R351" s="36" t="s">
        <v>1850</v>
      </c>
    </row>
    <row r="352" ht="16" spans="4:18">
      <c r="D352" s="3"/>
      <c r="F352" s="1" t="s">
        <v>93</v>
      </c>
      <c r="G352" t="str">
        <f t="shared" ref="G352:I352" si="346">G351</f>
        <v>ACT_BND</v>
      </c>
      <c r="H352" t="str">
        <f t="shared" si="346"/>
        <v>UP</v>
      </c>
      <c r="I352">
        <f t="shared" si="346"/>
        <v>1</v>
      </c>
      <c r="J352" s="7">
        <v>2047</v>
      </c>
      <c r="K352" s="7" t="str">
        <f t="shared" si="333"/>
        <v>ELCSOL00</v>
      </c>
      <c r="L352" s="36" t="s">
        <v>1851</v>
      </c>
      <c r="M352" s="36" t="s">
        <v>1852</v>
      </c>
      <c r="N352" s="36" t="s">
        <v>1853</v>
      </c>
      <c r="O352" s="36" t="s">
        <v>1854</v>
      </c>
      <c r="P352" s="36" t="s">
        <v>1855</v>
      </c>
      <c r="Q352" s="36" t="s">
        <v>1856</v>
      </c>
      <c r="R352" s="36" t="s">
        <v>1857</v>
      </c>
    </row>
    <row r="353" ht="16" spans="4:18">
      <c r="D353" s="3"/>
      <c r="F353" s="1" t="s">
        <v>93</v>
      </c>
      <c r="G353" t="str">
        <f t="shared" ref="G353:I353" si="347">G352</f>
        <v>ACT_BND</v>
      </c>
      <c r="H353" t="str">
        <f t="shared" si="347"/>
        <v>UP</v>
      </c>
      <c r="I353">
        <f t="shared" si="347"/>
        <v>1</v>
      </c>
      <c r="J353" s="7">
        <v>2047</v>
      </c>
      <c r="K353" s="7" t="str">
        <f t="shared" si="333"/>
        <v>ELCWIN00</v>
      </c>
      <c r="L353" s="36" t="s">
        <v>1858</v>
      </c>
      <c r="M353" s="36" t="s">
        <v>1859</v>
      </c>
      <c r="N353" s="36" t="s">
        <v>1860</v>
      </c>
      <c r="O353" s="36" t="s">
        <v>1861</v>
      </c>
      <c r="P353" s="36" t="s">
        <v>1862</v>
      </c>
      <c r="Q353" s="36" t="s">
        <v>1573</v>
      </c>
      <c r="R353" s="36" t="s">
        <v>1863</v>
      </c>
    </row>
    <row r="354" ht="16" spans="4:18">
      <c r="D354" s="3"/>
      <c r="F354" s="1" t="s">
        <v>93</v>
      </c>
      <c r="G354" t="str">
        <f t="shared" ref="G354:I354" si="348">G353</f>
        <v>ACT_BND</v>
      </c>
      <c r="H354" t="str">
        <f t="shared" si="348"/>
        <v>UP</v>
      </c>
      <c r="I354">
        <f t="shared" si="348"/>
        <v>1</v>
      </c>
      <c r="J354" s="7">
        <v>2047</v>
      </c>
      <c r="K354" s="7" t="str">
        <f t="shared" si="333"/>
        <v>ELCWOO00</v>
      </c>
      <c r="L354" s="36" t="s">
        <v>1864</v>
      </c>
      <c r="M354" s="36" t="s">
        <v>1865</v>
      </c>
      <c r="N354" s="36" t="s">
        <v>1866</v>
      </c>
      <c r="O354" s="36" t="s">
        <v>1867</v>
      </c>
      <c r="P354" s="36" t="s">
        <v>1868</v>
      </c>
      <c r="Q354" s="36" t="s">
        <v>1869</v>
      </c>
      <c r="R354" s="36" t="s">
        <v>1870</v>
      </c>
    </row>
    <row r="355" ht="16" spans="4:18">
      <c r="D355" s="3"/>
      <c r="F355" s="1" t="s">
        <v>93</v>
      </c>
      <c r="G355" t="str">
        <f t="shared" ref="G355:I355" si="349">G354</f>
        <v>ACT_BND</v>
      </c>
      <c r="H355" t="str">
        <f t="shared" si="349"/>
        <v>UP</v>
      </c>
      <c r="I355">
        <f t="shared" si="349"/>
        <v>1</v>
      </c>
      <c r="J355" s="7">
        <v>2048</v>
      </c>
      <c r="K355" s="7" t="str">
        <f t="shared" si="333"/>
        <v>ELCCOH00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</row>
    <row r="356" ht="16" spans="4:18">
      <c r="D356" s="3"/>
      <c r="F356" s="1" t="s">
        <v>93</v>
      </c>
      <c r="G356" t="str">
        <f t="shared" ref="G356:I356" si="350">G355</f>
        <v>ACT_BND</v>
      </c>
      <c r="H356" t="str">
        <f t="shared" si="350"/>
        <v>UP</v>
      </c>
      <c r="I356">
        <f t="shared" si="350"/>
        <v>1</v>
      </c>
      <c r="J356" s="7">
        <v>2048</v>
      </c>
      <c r="K356" s="7" t="str">
        <f t="shared" si="333"/>
        <v>ELCGAS00</v>
      </c>
      <c r="L356" s="36" t="s">
        <v>1871</v>
      </c>
      <c r="M356" s="36" t="s">
        <v>1872</v>
      </c>
      <c r="N356" s="36" t="s">
        <v>1873</v>
      </c>
      <c r="O356" s="7">
        <v>0</v>
      </c>
      <c r="P356" s="36" t="s">
        <v>1874</v>
      </c>
      <c r="Q356" s="7">
        <v>0</v>
      </c>
      <c r="R356" s="36" t="s">
        <v>1875</v>
      </c>
    </row>
    <row r="357" ht="16" spans="4:18">
      <c r="D357" s="3"/>
      <c r="F357" s="1" t="s">
        <v>93</v>
      </c>
      <c r="G357" t="str">
        <f t="shared" ref="G357:I357" si="351">G356</f>
        <v>ACT_BND</v>
      </c>
      <c r="H357" t="str">
        <f t="shared" si="351"/>
        <v>UP</v>
      </c>
      <c r="I357">
        <f t="shared" si="351"/>
        <v>1</v>
      </c>
      <c r="J357" s="7">
        <v>2048</v>
      </c>
      <c r="K357" s="7" t="str">
        <f t="shared" si="333"/>
        <v>ELCHFO00</v>
      </c>
      <c r="L357" s="7">
        <v>0</v>
      </c>
      <c r="M357" s="36" t="s">
        <v>1876</v>
      </c>
      <c r="N357" s="7">
        <v>0</v>
      </c>
      <c r="O357" s="7">
        <v>0</v>
      </c>
      <c r="P357" s="7">
        <v>0</v>
      </c>
      <c r="Q357" s="36" t="s">
        <v>1877</v>
      </c>
      <c r="R357" s="36" t="s">
        <v>1878</v>
      </c>
    </row>
    <row r="358" ht="16" spans="4:18">
      <c r="D358" s="3"/>
      <c r="F358" s="1" t="s">
        <v>93</v>
      </c>
      <c r="G358" t="str">
        <f t="shared" ref="G358:I358" si="352">G357</f>
        <v>ACT_BND</v>
      </c>
      <c r="H358" t="str">
        <f t="shared" si="352"/>
        <v>UP</v>
      </c>
      <c r="I358">
        <f t="shared" si="352"/>
        <v>1</v>
      </c>
      <c r="J358" s="7">
        <v>2048</v>
      </c>
      <c r="K358" s="7" t="str">
        <f t="shared" si="333"/>
        <v>ELCHYD00</v>
      </c>
      <c r="L358" s="36" t="s">
        <v>1879</v>
      </c>
      <c r="M358" s="36" t="s">
        <v>1880</v>
      </c>
      <c r="N358" s="36" t="s">
        <v>1881</v>
      </c>
      <c r="O358" s="36" t="s">
        <v>1882</v>
      </c>
      <c r="P358" s="36" t="s">
        <v>1883</v>
      </c>
      <c r="Q358" s="36" t="s">
        <v>1884</v>
      </c>
      <c r="R358" s="36" t="s">
        <v>1885</v>
      </c>
    </row>
    <row r="359" ht="16" spans="4:18">
      <c r="D359" s="3"/>
      <c r="F359" s="1" t="s">
        <v>93</v>
      </c>
      <c r="G359" t="str">
        <f t="shared" ref="G359:I359" si="353">G358</f>
        <v>ACT_BND</v>
      </c>
      <c r="H359" t="str">
        <f t="shared" si="353"/>
        <v>UP</v>
      </c>
      <c r="I359">
        <f t="shared" si="353"/>
        <v>1</v>
      </c>
      <c r="J359" s="7">
        <v>2048</v>
      </c>
      <c r="K359" s="7" t="str">
        <f t="shared" si="333"/>
        <v>ELCNUC100</v>
      </c>
      <c r="L359" s="36" t="s">
        <v>1886</v>
      </c>
      <c r="M359" s="36" t="s">
        <v>1887</v>
      </c>
      <c r="N359" s="36" t="s">
        <v>1888</v>
      </c>
      <c r="O359" s="36" t="s">
        <v>1889</v>
      </c>
      <c r="P359" s="36" t="s">
        <v>1890</v>
      </c>
      <c r="Q359" s="36" t="s">
        <v>1891</v>
      </c>
      <c r="R359" s="36" t="s">
        <v>1892</v>
      </c>
    </row>
    <row r="360" ht="16" spans="4:18">
      <c r="D360" s="3"/>
      <c r="F360" s="1" t="s">
        <v>93</v>
      </c>
      <c r="G360" t="str">
        <f t="shared" ref="G360:I360" si="354">G359</f>
        <v>ACT_BND</v>
      </c>
      <c r="H360" t="str">
        <f t="shared" si="354"/>
        <v>UP</v>
      </c>
      <c r="I360">
        <f t="shared" si="354"/>
        <v>1</v>
      </c>
      <c r="J360" s="7">
        <v>2048</v>
      </c>
      <c r="K360" s="7" t="str">
        <f t="shared" si="333"/>
        <v>ELCSOL00</v>
      </c>
      <c r="L360" s="36" t="s">
        <v>1893</v>
      </c>
      <c r="M360" s="36" t="s">
        <v>1894</v>
      </c>
      <c r="N360" s="36" t="s">
        <v>1895</v>
      </c>
      <c r="O360" s="36" t="s">
        <v>1896</v>
      </c>
      <c r="P360" s="36" t="s">
        <v>1897</v>
      </c>
      <c r="Q360" s="36" t="s">
        <v>1898</v>
      </c>
      <c r="R360" s="36" t="s">
        <v>1899</v>
      </c>
    </row>
    <row r="361" ht="16" spans="4:18">
      <c r="D361" s="3"/>
      <c r="F361" s="1" t="s">
        <v>93</v>
      </c>
      <c r="G361" t="str">
        <f t="shared" ref="G361:I361" si="355">G360</f>
        <v>ACT_BND</v>
      </c>
      <c r="H361" t="str">
        <f t="shared" si="355"/>
        <v>UP</v>
      </c>
      <c r="I361">
        <f t="shared" si="355"/>
        <v>1</v>
      </c>
      <c r="J361" s="7">
        <v>2048</v>
      </c>
      <c r="K361" s="7" t="str">
        <f t="shared" si="333"/>
        <v>ELCWIN00</v>
      </c>
      <c r="L361" s="36" t="s">
        <v>1900</v>
      </c>
      <c r="M361" s="36" t="s">
        <v>1901</v>
      </c>
      <c r="N361" s="36" t="s">
        <v>1902</v>
      </c>
      <c r="O361" s="36" t="s">
        <v>1903</v>
      </c>
      <c r="P361" s="36" t="s">
        <v>1904</v>
      </c>
      <c r="Q361" s="36" t="s">
        <v>1573</v>
      </c>
      <c r="R361" s="36" t="s">
        <v>1905</v>
      </c>
    </row>
    <row r="362" ht="16" spans="4:18">
      <c r="D362" s="3"/>
      <c r="F362" s="1" t="s">
        <v>93</v>
      </c>
      <c r="G362" t="str">
        <f t="shared" ref="G362:I362" si="356">G361</f>
        <v>ACT_BND</v>
      </c>
      <c r="H362" t="str">
        <f t="shared" si="356"/>
        <v>UP</v>
      </c>
      <c r="I362">
        <f t="shared" si="356"/>
        <v>1</v>
      </c>
      <c r="J362" s="7">
        <v>2048</v>
      </c>
      <c r="K362" s="7" t="str">
        <f t="shared" si="333"/>
        <v>ELCWOO00</v>
      </c>
      <c r="L362" s="36" t="s">
        <v>1906</v>
      </c>
      <c r="M362" s="36" t="s">
        <v>1907</v>
      </c>
      <c r="N362" s="36" t="s">
        <v>1908</v>
      </c>
      <c r="O362" s="36" t="s">
        <v>1909</v>
      </c>
      <c r="P362" s="36" t="s">
        <v>1910</v>
      </c>
      <c r="Q362" s="36" t="s">
        <v>1911</v>
      </c>
      <c r="R362" s="36" t="s">
        <v>1912</v>
      </c>
    </row>
    <row r="363" ht="16" spans="4:18">
      <c r="D363" s="3"/>
      <c r="F363" s="1" t="s">
        <v>93</v>
      </c>
      <c r="G363" t="str">
        <f t="shared" ref="G363:I363" si="357">G362</f>
        <v>ACT_BND</v>
      </c>
      <c r="H363" t="str">
        <f t="shared" si="357"/>
        <v>UP</v>
      </c>
      <c r="I363">
        <f t="shared" si="357"/>
        <v>1</v>
      </c>
      <c r="J363" s="7">
        <v>2049</v>
      </c>
      <c r="K363" s="7" t="str">
        <f t="shared" si="333"/>
        <v>ELCCOH00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</row>
    <row r="364" ht="16" spans="4:18">
      <c r="D364" s="3"/>
      <c r="F364" s="1" t="s">
        <v>93</v>
      </c>
      <c r="G364" t="str">
        <f t="shared" ref="G364:I364" si="358">G363</f>
        <v>ACT_BND</v>
      </c>
      <c r="H364" t="str">
        <f t="shared" si="358"/>
        <v>UP</v>
      </c>
      <c r="I364">
        <f t="shared" si="358"/>
        <v>1</v>
      </c>
      <c r="J364" s="7">
        <v>2049</v>
      </c>
      <c r="K364" s="7" t="str">
        <f t="shared" si="333"/>
        <v>ELCGAS00</v>
      </c>
      <c r="L364" s="36" t="s">
        <v>1913</v>
      </c>
      <c r="M364" s="36" t="s">
        <v>1914</v>
      </c>
      <c r="N364" s="36" t="s">
        <v>1915</v>
      </c>
      <c r="O364" s="7">
        <v>0</v>
      </c>
      <c r="P364" s="36" t="s">
        <v>1916</v>
      </c>
      <c r="Q364" s="7">
        <v>0</v>
      </c>
      <c r="R364" s="36" t="s">
        <v>1917</v>
      </c>
    </row>
    <row r="365" ht="16" spans="4:18">
      <c r="D365" s="3"/>
      <c r="F365" s="1" t="s">
        <v>93</v>
      </c>
      <c r="G365" t="str">
        <f t="shared" ref="G365:I365" si="359">G364</f>
        <v>ACT_BND</v>
      </c>
      <c r="H365" t="str">
        <f t="shared" si="359"/>
        <v>UP</v>
      </c>
      <c r="I365">
        <f t="shared" si="359"/>
        <v>1</v>
      </c>
      <c r="J365" s="7">
        <v>2049</v>
      </c>
      <c r="K365" s="7" t="str">
        <f t="shared" si="333"/>
        <v>ELCHFO00</v>
      </c>
      <c r="L365" s="7">
        <v>0</v>
      </c>
      <c r="M365" s="36" t="s">
        <v>1918</v>
      </c>
      <c r="N365" s="7">
        <v>0</v>
      </c>
      <c r="O365" s="36" t="s">
        <v>1254</v>
      </c>
      <c r="P365" s="36" t="s">
        <v>1919</v>
      </c>
      <c r="Q365" s="36" t="s">
        <v>1920</v>
      </c>
      <c r="R365" s="36" t="s">
        <v>1921</v>
      </c>
    </row>
    <row r="366" ht="16" spans="4:18">
      <c r="D366" s="3"/>
      <c r="F366" s="1" t="s">
        <v>93</v>
      </c>
      <c r="G366" t="str">
        <f t="shared" ref="G366:I366" si="360">G365</f>
        <v>ACT_BND</v>
      </c>
      <c r="H366" t="str">
        <f t="shared" si="360"/>
        <v>UP</v>
      </c>
      <c r="I366">
        <f t="shared" si="360"/>
        <v>1</v>
      </c>
      <c r="J366" s="7">
        <v>2049</v>
      </c>
      <c r="K366" s="7" t="str">
        <f t="shared" si="333"/>
        <v>ELCHYD00</v>
      </c>
      <c r="L366" s="36" t="s">
        <v>1922</v>
      </c>
      <c r="M366" s="36" t="s">
        <v>1923</v>
      </c>
      <c r="N366" s="36" t="s">
        <v>1924</v>
      </c>
      <c r="O366" s="36" t="s">
        <v>1925</v>
      </c>
      <c r="P366" s="36" t="s">
        <v>1926</v>
      </c>
      <c r="Q366" s="36" t="s">
        <v>1927</v>
      </c>
      <c r="R366" s="36" t="s">
        <v>1928</v>
      </c>
    </row>
    <row r="367" ht="16" spans="4:18">
      <c r="D367" s="3"/>
      <c r="F367" s="1" t="s">
        <v>93</v>
      </c>
      <c r="G367" t="str">
        <f t="shared" ref="G367:I367" si="361">G366</f>
        <v>ACT_BND</v>
      </c>
      <c r="H367" t="str">
        <f t="shared" si="361"/>
        <v>UP</v>
      </c>
      <c r="I367">
        <f t="shared" si="361"/>
        <v>1</v>
      </c>
      <c r="J367" s="7">
        <v>2049</v>
      </c>
      <c r="K367" s="7" t="str">
        <f t="shared" si="333"/>
        <v>ELCNUC100</v>
      </c>
      <c r="L367" s="36" t="s">
        <v>1929</v>
      </c>
      <c r="M367" s="36" t="s">
        <v>1930</v>
      </c>
      <c r="N367" s="36" t="s">
        <v>1931</v>
      </c>
      <c r="O367" s="36" t="s">
        <v>1932</v>
      </c>
      <c r="P367" s="36" t="s">
        <v>1933</v>
      </c>
      <c r="Q367" s="36" t="s">
        <v>1934</v>
      </c>
      <c r="R367" s="36" t="s">
        <v>1935</v>
      </c>
    </row>
    <row r="368" ht="16" spans="4:18">
      <c r="D368" s="3"/>
      <c r="F368" s="1" t="s">
        <v>93</v>
      </c>
      <c r="G368" t="str">
        <f t="shared" ref="G368:I368" si="362">G367</f>
        <v>ACT_BND</v>
      </c>
      <c r="H368" t="str">
        <f t="shared" si="362"/>
        <v>UP</v>
      </c>
      <c r="I368">
        <f t="shared" si="362"/>
        <v>1</v>
      </c>
      <c r="J368" s="7">
        <v>2049</v>
      </c>
      <c r="K368" s="7" t="str">
        <f t="shared" si="333"/>
        <v>ELCSOL00</v>
      </c>
      <c r="L368" s="36" t="s">
        <v>1936</v>
      </c>
      <c r="M368" s="36" t="s">
        <v>1937</v>
      </c>
      <c r="N368" s="36" t="s">
        <v>1938</v>
      </c>
      <c r="O368" s="36" t="s">
        <v>1939</v>
      </c>
      <c r="P368" s="7">
        <v>63.88802724982</v>
      </c>
      <c r="Q368" s="36" t="s">
        <v>1940</v>
      </c>
      <c r="R368" s="36" t="s">
        <v>1941</v>
      </c>
    </row>
    <row r="369" ht="16" spans="4:18">
      <c r="D369" s="3"/>
      <c r="F369" s="1" t="s">
        <v>93</v>
      </c>
      <c r="G369" t="str">
        <f t="shared" ref="G369:I369" si="363">G368</f>
        <v>ACT_BND</v>
      </c>
      <c r="H369" t="str">
        <f t="shared" si="363"/>
        <v>UP</v>
      </c>
      <c r="I369">
        <f t="shared" si="363"/>
        <v>1</v>
      </c>
      <c r="J369" s="7">
        <v>2049</v>
      </c>
      <c r="K369" s="7" t="str">
        <f t="shared" si="333"/>
        <v>ELCWIN00</v>
      </c>
      <c r="L369" s="36" t="s">
        <v>1942</v>
      </c>
      <c r="M369" s="36" t="s">
        <v>1943</v>
      </c>
      <c r="N369" s="36" t="s">
        <v>1944</v>
      </c>
      <c r="O369" s="36" t="s">
        <v>1945</v>
      </c>
      <c r="P369" s="36" t="s">
        <v>1946</v>
      </c>
      <c r="Q369" s="36" t="s">
        <v>1573</v>
      </c>
      <c r="R369" s="36" t="s">
        <v>1947</v>
      </c>
    </row>
    <row r="370" ht="16" spans="4:18">
      <c r="D370" s="3"/>
      <c r="F370" s="1" t="s">
        <v>93</v>
      </c>
      <c r="G370" t="str">
        <f t="shared" ref="G370:I370" si="364">G369</f>
        <v>ACT_BND</v>
      </c>
      <c r="H370" t="str">
        <f t="shared" si="364"/>
        <v>UP</v>
      </c>
      <c r="I370">
        <f t="shared" si="364"/>
        <v>1</v>
      </c>
      <c r="J370" s="7">
        <v>2049</v>
      </c>
      <c r="K370" s="7" t="str">
        <f t="shared" si="333"/>
        <v>ELCWOO00</v>
      </c>
      <c r="L370" s="36" t="s">
        <v>1948</v>
      </c>
      <c r="M370" s="36" t="s">
        <v>1949</v>
      </c>
      <c r="N370" s="36" t="s">
        <v>1950</v>
      </c>
      <c r="O370" s="36" t="s">
        <v>1951</v>
      </c>
      <c r="P370" s="36" t="s">
        <v>1952</v>
      </c>
      <c r="Q370" s="36" t="s">
        <v>1953</v>
      </c>
      <c r="R370" s="36" t="s">
        <v>1954</v>
      </c>
    </row>
    <row r="371" ht="16" spans="4:18">
      <c r="D371" s="3"/>
      <c r="F371" s="1" t="s">
        <v>93</v>
      </c>
      <c r="G371" t="str">
        <f t="shared" ref="G371:I371" si="365">G370</f>
        <v>ACT_BND</v>
      </c>
      <c r="H371" t="str">
        <f t="shared" si="365"/>
        <v>UP</v>
      </c>
      <c r="I371">
        <f t="shared" si="365"/>
        <v>1</v>
      </c>
      <c r="J371" s="7">
        <v>2050</v>
      </c>
      <c r="K371" s="7" t="str">
        <f t="shared" si="333"/>
        <v>ELCCOH00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</row>
    <row r="372" ht="16" spans="4:18">
      <c r="D372" s="3"/>
      <c r="F372" s="1" t="s">
        <v>93</v>
      </c>
      <c r="G372" t="str">
        <f t="shared" ref="G372:I372" si="366">G371</f>
        <v>ACT_BND</v>
      </c>
      <c r="H372" t="str">
        <f t="shared" si="366"/>
        <v>UP</v>
      </c>
      <c r="I372">
        <f t="shared" si="366"/>
        <v>1</v>
      </c>
      <c r="J372" s="7">
        <v>2050</v>
      </c>
      <c r="K372" s="7" t="str">
        <f t="shared" si="333"/>
        <v>ELCGAS00</v>
      </c>
      <c r="L372" s="36" t="s">
        <v>1955</v>
      </c>
      <c r="M372" s="36" t="s">
        <v>1956</v>
      </c>
      <c r="N372" s="36" t="s">
        <v>1957</v>
      </c>
      <c r="O372" s="7">
        <v>0</v>
      </c>
      <c r="P372" s="36" t="s">
        <v>1958</v>
      </c>
      <c r="Q372" s="7">
        <v>0</v>
      </c>
      <c r="R372" s="36" t="s">
        <v>1959</v>
      </c>
    </row>
    <row r="373" ht="16" spans="4:18">
      <c r="D373" s="3"/>
      <c r="F373" s="1" t="s">
        <v>93</v>
      </c>
      <c r="G373" t="str">
        <f t="shared" ref="G373:I373" si="367">G372</f>
        <v>ACT_BND</v>
      </c>
      <c r="H373" t="str">
        <f t="shared" si="367"/>
        <v>UP</v>
      </c>
      <c r="I373">
        <f t="shared" si="367"/>
        <v>1</v>
      </c>
      <c r="J373" s="7">
        <v>2050</v>
      </c>
      <c r="K373" s="7" t="str">
        <f t="shared" si="333"/>
        <v>ELCHFO00</v>
      </c>
      <c r="L373" s="36" t="s">
        <v>1960</v>
      </c>
      <c r="M373" s="36" t="s">
        <v>1961</v>
      </c>
      <c r="N373" s="36" t="s">
        <v>1962</v>
      </c>
      <c r="O373" s="36" t="s">
        <v>1963</v>
      </c>
      <c r="P373" s="36" t="s">
        <v>1964</v>
      </c>
      <c r="Q373" s="36" t="s">
        <v>1965</v>
      </c>
      <c r="R373" s="36" t="s">
        <v>1966</v>
      </c>
    </row>
    <row r="374" ht="16" spans="4:18">
      <c r="D374" s="3"/>
      <c r="F374" s="1" t="s">
        <v>93</v>
      </c>
      <c r="G374" t="str">
        <f t="shared" ref="G374:I374" si="368">G373</f>
        <v>ACT_BND</v>
      </c>
      <c r="H374" t="str">
        <f t="shared" si="368"/>
        <v>UP</v>
      </c>
      <c r="I374">
        <f t="shared" si="368"/>
        <v>1</v>
      </c>
      <c r="J374" s="7">
        <v>2050</v>
      </c>
      <c r="K374" s="7" t="str">
        <f t="shared" si="333"/>
        <v>ELCHYD00</v>
      </c>
      <c r="L374" s="36" t="s">
        <v>1967</v>
      </c>
      <c r="M374" s="36" t="s">
        <v>1968</v>
      </c>
      <c r="N374" s="36" t="s">
        <v>1969</v>
      </c>
      <c r="O374" s="36" t="s">
        <v>1970</v>
      </c>
      <c r="P374" s="36" t="s">
        <v>1971</v>
      </c>
      <c r="Q374" s="36" t="s">
        <v>1972</v>
      </c>
      <c r="R374" s="36" t="s">
        <v>1973</v>
      </c>
    </row>
    <row r="375" ht="16" spans="4:18">
      <c r="D375" s="3"/>
      <c r="F375" s="1" t="s">
        <v>93</v>
      </c>
      <c r="G375" t="str">
        <f t="shared" ref="G375:I375" si="369">G374</f>
        <v>ACT_BND</v>
      </c>
      <c r="H375" t="str">
        <f t="shared" si="369"/>
        <v>UP</v>
      </c>
      <c r="I375">
        <f t="shared" si="369"/>
        <v>1</v>
      </c>
      <c r="J375" s="7">
        <v>2050</v>
      </c>
      <c r="K375" s="7" t="str">
        <f t="shared" si="333"/>
        <v>ELCNUC100</v>
      </c>
      <c r="L375" s="36" t="s">
        <v>1974</v>
      </c>
      <c r="M375" s="36" t="s">
        <v>1975</v>
      </c>
      <c r="N375" s="36" t="s">
        <v>1976</v>
      </c>
      <c r="O375" s="36" t="s">
        <v>1977</v>
      </c>
      <c r="P375" s="36" t="s">
        <v>1978</v>
      </c>
      <c r="Q375" s="36" t="s">
        <v>1979</v>
      </c>
      <c r="R375" s="36" t="s">
        <v>1980</v>
      </c>
    </row>
    <row r="376" ht="16" spans="4:18">
      <c r="D376" s="3"/>
      <c r="F376" s="1" t="s">
        <v>93</v>
      </c>
      <c r="G376" t="str">
        <f t="shared" ref="G376:I376" si="370">G375</f>
        <v>ACT_BND</v>
      </c>
      <c r="H376" t="str">
        <f t="shared" si="370"/>
        <v>UP</v>
      </c>
      <c r="I376">
        <f t="shared" si="370"/>
        <v>1</v>
      </c>
      <c r="J376" s="7">
        <v>2050</v>
      </c>
      <c r="K376" s="7" t="str">
        <f t="shared" si="333"/>
        <v>ELCSOL00</v>
      </c>
      <c r="L376" s="36" t="s">
        <v>1981</v>
      </c>
      <c r="M376" s="36" t="s">
        <v>1982</v>
      </c>
      <c r="N376" s="36" t="s">
        <v>1983</v>
      </c>
      <c r="O376" s="36" t="s">
        <v>1984</v>
      </c>
      <c r="P376" s="36" t="s">
        <v>1985</v>
      </c>
      <c r="Q376" s="36" t="s">
        <v>1986</v>
      </c>
      <c r="R376" s="36" t="s">
        <v>1987</v>
      </c>
    </row>
    <row r="377" ht="16" spans="4:18">
      <c r="D377" s="3"/>
      <c r="F377" s="1" t="s">
        <v>93</v>
      </c>
      <c r="G377" t="str">
        <f t="shared" ref="G377:I377" si="371">G376</f>
        <v>ACT_BND</v>
      </c>
      <c r="H377" t="str">
        <f t="shared" si="371"/>
        <v>UP</v>
      </c>
      <c r="I377">
        <f t="shared" si="371"/>
        <v>1</v>
      </c>
      <c r="J377" s="7">
        <v>2050</v>
      </c>
      <c r="K377" s="7" t="str">
        <f t="shared" si="333"/>
        <v>ELCWIN00</v>
      </c>
      <c r="L377" s="36" t="s">
        <v>1988</v>
      </c>
      <c r="M377" s="36" t="s">
        <v>1989</v>
      </c>
      <c r="N377" s="36" t="s">
        <v>1990</v>
      </c>
      <c r="O377" s="36" t="s">
        <v>1991</v>
      </c>
      <c r="P377" s="36" t="s">
        <v>1992</v>
      </c>
      <c r="Q377" s="36" t="s">
        <v>1573</v>
      </c>
      <c r="R377" s="36" t="s">
        <v>1993</v>
      </c>
    </row>
    <row r="378" ht="16" spans="4:18">
      <c r="D378" s="3"/>
      <c r="F378" s="1" t="s">
        <v>93</v>
      </c>
      <c r="G378" t="str">
        <f t="shared" ref="G378:I378" si="372">G377</f>
        <v>ACT_BND</v>
      </c>
      <c r="H378" t="str">
        <f t="shared" si="372"/>
        <v>UP</v>
      </c>
      <c r="I378">
        <f t="shared" si="372"/>
        <v>1</v>
      </c>
      <c r="J378" s="7">
        <v>2050</v>
      </c>
      <c r="K378" s="7" t="str">
        <f t="shared" si="333"/>
        <v>ELCWOO00</v>
      </c>
      <c r="L378" s="36" t="s">
        <v>1994</v>
      </c>
      <c r="M378" s="36" t="s">
        <v>1995</v>
      </c>
      <c r="N378" s="36" t="s">
        <v>1996</v>
      </c>
      <c r="O378" s="36" t="s">
        <v>1997</v>
      </c>
      <c r="P378" s="36" t="s">
        <v>1998</v>
      </c>
      <c r="Q378" s="36" t="s">
        <v>1999</v>
      </c>
      <c r="R378" s="36" t="s">
        <v>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gnz</vt:lpstr>
      <vt:lpstr>gnz-electricityGenBound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2025-02-02T15:59:53Z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