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/>
  </bookViews>
  <sheets>
    <sheet name="TRABND" sheetId="5" r:id="rId1"/>
    <sheet name="INDBND" sheetId="7" r:id="rId2"/>
    <sheet name="NOUSE_CONST_FOR_ALL_REGIONS" sheetId="15" r:id="rId3"/>
    <sheet name="NOUSE_CONSTRAINTS_FOR_EACH_REGI" sheetId="13" r:id="rId4"/>
    <sheet name="ACTBND_DAC" sheetId="11" r:id="rId5"/>
    <sheet name="Sheet1" sheetId="16" r:id="rId6"/>
    <sheet name="HYDROGENBND" sheetId="10" r:id="rId7"/>
    <sheet name="AGRBND" sheetId="6" r:id="rId8"/>
    <sheet name="ELEBND" sheetId="4" r:id="rId9"/>
    <sheet name="COM_BND" sheetId="12" r:id="rId10"/>
    <sheet name="RSD_BND" sheetId="8" r:id="rId11"/>
    <sheet name="SUPBND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comments9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<sst xmlns="http://schemas.openxmlformats.org/spreadsheetml/2006/main" count="2221" uniqueCount="60">
  <si>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</si>
  <si>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</si>
  <si>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</si>
  <si>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</si>
  <si>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</si>
  <si>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</si>
  <si>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</si>
  <si>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</si>
  <si>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</si>
  <si>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</si>
  <si>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</t>
  </si>
  <si>
    <t>AT</t>
  </si>
  <si>
    <t>BC</t>
  </si>
  <si>
    <t>MA</t>
  </si>
  <si>
    <t>ON</t>
  </si>
  <si>
    <t>QU</t>
  </si>
  <si>
    <t>SA</t>
  </si>
  <si>
    <t>UC_Desc</t>
  </si>
  <si>
    <t>AU_CO2_BND</t>
  </si>
  <si>
    <t>*CO2</t>
  </si>
  <si>
    <t>UP</t>
  </si>
  <si>
    <t>CO2 Bound Constraint</t>
  </si>
  <si>
    <t>*assumption: using 2021 observed data, and split it to each sector for provinces, and then by using the proportion of 2050 case/ 2021 case to derive the change.</t>
  </si>
  <si>
    <t>~TFM_INS</t>
  </si>
  <si>
    <t>TimeSlice</t>
  </si>
  <si>
    <t>Pset_PD</t>
  </si>
  <si>
    <t>Cset_Set</t>
  </si>
  <si>
    <t>Cset_CD</t>
  </si>
  <si>
    <t>COM_BNDNET</t>
  </si>
  <si>
    <t>TRACO2N</t>
  </si>
  <si>
    <t>*We deleted the 2050 TRABND for CO2 because there is always DUMMY IMPORTS to constraint it</t>
  </si>
  <si>
    <t>CER – Energy Future 2023: Results (cer-rec.gc.ca)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</si>
  <si>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</si>
  <si>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*But the carbon capture quantity should be addressed here??</t>
  </si>
  <si>
    <t>*We deleted all of the CO2 constraints for industry to avoid dummy imports</t>
  </si>
  <si>
    <t>All industry constraint</t>
  </si>
  <si>
    <t>heavy industry constraint</t>
  </si>
  <si>
    <t>INDCO2N</t>
  </si>
  <si>
    <t>UC - Each Region/Period</t>
  </si>
  <si>
    <t>AllRegions</t>
  </si>
  <si>
    <t>CCUCO2</t>
  </si>
  <si>
    <t>AGRCO2N</t>
  </si>
  <si>
    <t>COMCO2N</t>
  </si>
  <si>
    <t>RSDCO2N</t>
  </si>
  <si>
    <t>ELCCO2N</t>
  </si>
  <si>
    <t>HYDROGENCO2N</t>
  </si>
  <si>
    <t>UC_Sets: R_E: AllRegions</t>
  </si>
  <si>
    <t>UC_Sets: T_E:</t>
  </si>
  <si>
    <t>UC_T:UC_RHSRTS</t>
  </si>
  <si>
    <t>* IS THAT CORRECT? SNKCO2N is the common output of four types of DAC tech</t>
  </si>
  <si>
    <t>SNKCO2N</t>
  </si>
  <si>
    <t>~UC_Sets: R_S: AllRegions</t>
  </si>
  <si>
    <t>~UC_Sets: T_S:</t>
  </si>
  <si>
    <t>~UC_T:UC_RHST</t>
  </si>
  <si>
    <t>*We use the emissions of LOW-EMITTING HYDROGEN PRODUCTION, as the constraint of the HYDROGEN sector</t>
  </si>
  <si>
    <t>original series</t>
  </si>
  <si>
    <t>*because the times report error when the up value is negative so we set it as zero</t>
  </si>
  <si>
    <t>*We split the emissions of buildings as the constraint of the RSD and COM sector</t>
  </si>
  <si>
    <t>*We use the emissions of OIL AND GAS, PLUS WASTE AND OTHERS, as the constraint of the SUP sector</t>
  </si>
  <si>
    <t>SUPCO2N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</si>
</sst>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</font>
    <font>
      <b/>
      <sz val="7"/>
      <color rgb="FF333333"/>
      <name val="Tahoma"/>
      <charset val="134"/>
    </font>
    <font>
      <sz val="5"/>
      <color rgb="FF000000"/>
      <name val="Segoe UI"/>
      <charset val="134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" fillId="0" borderId="0"/>
    <xf numFmtId="0" fontId="5" fillId="0" borderId="0"/>
  </cellStyleXfs>
  <cellXfs count="29">
    <xf numFmtId="0" fontId="0" fillId="0" borderId="0" xfId="0"/>
    <xf numFmtId="0" fontId="0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2" fillId="0" borderId="0" xfId="0" applyFont="1"/>
    <xf numFmtId="0" fontId="3" fillId="0" borderId="0" xfId="0" applyFont="1"/>
    <xf numFmtId="0" fontId="4" fillId="2" borderId="2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2" xfId="0" applyFont="1" applyFill="1" applyBorder="1"/>
    <xf numFmtId="0" fontId="1" fillId="0" borderId="0" xfId="0" applyFont="1" applyFill="1"/>
    <xf numFmtId="0" fontId="5" fillId="0" borderId="0" xfId="0" applyNumberFormat="1" applyFont="1" applyFill="1" applyBorder="1" applyAlignment="1" applyProtection="1">
      <alignment vertical="center"/>
    </xf>
    <xf numFmtId="0" fontId="1" fillId="2" borderId="0" xfId="0" applyFont="1" applyFill="1"/>
    <xf numFmtId="0" fontId="6" fillId="0" borderId="0" xfId="6"/>
    <xf numFmtId="0" fontId="7" fillId="0" borderId="0" xfId="0" applyFont="1"/>
    <xf numFmtId="0" fontId="0" fillId="0" borderId="0" xfId="0" applyFill="1" applyAlignment="1">
      <alignment vertical="center"/>
    </xf>
    <xf numFmtId="0" fontId="1" fillId="2" borderId="0" xfId="0" applyFont="1" applyFill="1" applyBorder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/>
    <xf numFmtId="0" fontId="9" fillId="0" borderId="0" xfId="0" applyFont="1" applyFill="1" applyAlignment="1"/>
    <xf numFmtId="11" fontId="5" fillId="0" borderId="0" xfId="0" applyNumberFormat="1" applyFont="1" applyFill="1" applyBorder="1" applyAlignment="1" applyProtection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 applyFill="1"/>
    <xf numFmtId="0" fontId="0" fillId="4" borderId="0" xfId="0" applyFill="1" applyBorder="1"/>
    <xf numFmtId="0" fontId="12" fillId="3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</xdr:colOff>
      <xdr:row>29</xdr:row>
      <xdr:rowOff>41275</xdr:rowOff>
    </xdr:from>
    <xdr:to>
      <xdr:col>42</xdr:col>
      <xdr:colOff>494137</xdr:colOff>
      <xdr:row>52</xdr:row>
      <xdr:rowOff>41896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315940" y="5381625"/>
          <a:ext cx="12010390" cy="4244975"/>
        </a:xfrm>
        <a:prstGeom prst="rect">
          <a:avLst/>
        </a:prstGeom>
      </xdr:spPr>
    </xdr:pic>
    <xdr:clientData/>
  </xdr:twoCellAnchor>
  <xdr:twoCellAnchor editAs="oneCell">
    <xdr:from>
      <xdr:col>24</xdr:col>
      <xdr:colOff>229235</xdr:colOff>
      <xdr:row>55</xdr:row>
      <xdr:rowOff>93345</xdr:rowOff>
    </xdr:from>
    <xdr:to>
      <xdr:col>51</xdr:col>
      <xdr:colOff>358546</xdr:colOff>
      <xdr:row>106</xdr:row>
      <xdr:rowOff>95784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517235" y="10231120"/>
          <a:ext cx="17445355" cy="93935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37</xdr:col>
      <xdr:colOff>594038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377635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27</xdr:col>
      <xdr:colOff>412750</xdr:colOff>
      <xdr:row>27</xdr:row>
      <xdr:rowOff>51435</xdr:rowOff>
    </xdr:from>
    <xdr:to>
      <xdr:col>46</xdr:col>
      <xdr:colOff>237597</xdr:colOff>
      <xdr:row>50</xdr:row>
      <xdr:rowOff>29480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878800" y="5023485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289825</xdr:colOff>
      <xdr:row>105</xdr:row>
      <xdr:rowOff>125912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419320" y="10089515"/>
          <a:ext cx="17445990" cy="9394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55190" y="638175"/>
          <a:ext cx="1352867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97430" y="39370"/>
          <a:ext cx="1188720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177635" y="5901055"/>
          <a:ext cx="11995150" cy="4225925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731105" y="10137140"/>
          <a:ext cx="17445355" cy="9394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37</xdr:col>
      <xdr:colOff>511488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295085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003770" y="4762500"/>
          <a:ext cx="12012930" cy="42354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653885" y="8488680"/>
          <a:ext cx="17445355" cy="939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18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33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159018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61865" y="3832860"/>
          <a:ext cx="12010390" cy="4253865"/>
        </a:xfrm>
        <a:prstGeom prst="rect">
          <a:avLst/>
        </a:prstGeom>
      </xdr:spPr>
    </xdr:pic>
    <xdr:clientData/>
  </xdr:twoCellAnchor>
  <xdr:twoCellAnchor editAs="oneCell">
    <xdr:from>
      <xdr:col>24</xdr:col>
      <xdr:colOff>447675</xdr:colOff>
      <xdr:row>57</xdr:row>
      <xdr:rowOff>131445</xdr:rowOff>
    </xdr:from>
    <xdr:to>
      <xdr:col>51</xdr:col>
      <xdr:colOff>576986</xdr:colOff>
      <xdr:row>108</xdr:row>
      <xdr:rowOff>133884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989675" y="10637520"/>
          <a:ext cx="17445355" cy="93935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20</xdr:col>
      <xdr:colOff>165735</xdr:colOff>
      <xdr:row>6</xdr:row>
      <xdr:rowOff>129540</xdr:rowOff>
    </xdr:from>
    <xdr:to>
      <xdr:col>40</xdr:col>
      <xdr:colOff>623423</xdr:colOff>
      <xdr:row>29</xdr:row>
      <xdr:rowOff>10845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507335" y="1234440"/>
          <a:ext cx="13296900" cy="4116705"/>
        </a:xfrm>
        <a:prstGeom prst="rect">
          <a:avLst/>
        </a:prstGeom>
      </xdr:spPr>
    </xdr:pic>
    <xdr:clientData/>
  </xdr:twoCellAnchor>
  <xdr:twoCellAnchor editAs="oneCell">
    <xdr:from>
      <xdr:col>21</xdr:col>
      <xdr:colOff>167005</xdr:colOff>
      <xdr:row>2</xdr:row>
      <xdr:rowOff>97155</xdr:rowOff>
    </xdr:from>
    <xdr:to>
      <xdr:col>39</xdr:col>
      <xdr:colOff>265947</xdr:colOff>
      <xdr:row>35</xdr:row>
      <xdr:rowOff>149913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137255" y="465455"/>
          <a:ext cx="11680825" cy="6129655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149493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732375" y="5121910"/>
          <a:ext cx="11769090" cy="4244340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53</xdr:row>
      <xdr:rowOff>88194</xdr:rowOff>
    </xdr:from>
    <xdr:to>
      <xdr:col>51</xdr:col>
      <xdr:colOff>314520</xdr:colOff>
      <xdr:row>104</xdr:row>
      <xdr:rowOff>90633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307685" y="9857105"/>
          <a:ext cx="17103090" cy="9394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191135</xdr:colOff>
      <xdr:row>57</xdr:row>
      <xdr:rowOff>45085</xdr:rowOff>
    </xdr:from>
    <xdr:to>
      <xdr:col>51</xdr:col>
      <xdr:colOff>320446</xdr:colOff>
      <xdr:row>108</xdr:row>
      <xdr:rowOff>47524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479135" y="10611485"/>
          <a:ext cx="17445355" cy="939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252730</xdr:colOff>
      <xdr:row>56</xdr:row>
      <xdr:rowOff>121920</xdr:rowOff>
    </xdr:from>
    <xdr:to>
      <xdr:col>49</xdr:col>
      <xdr:colOff>382041</xdr:colOff>
      <xdr:row>107</xdr:row>
      <xdr:rowOff>124359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258030" y="10513695"/>
          <a:ext cx="17445355" cy="93935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37</xdr:col>
      <xdr:colOff>340038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123635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61299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63360" y="5410835"/>
          <a:ext cx="12010390" cy="4244975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53</xdr:row>
      <xdr:rowOff>17639</xdr:rowOff>
    </xdr:from>
    <xdr:to>
      <xdr:col>51</xdr:col>
      <xdr:colOff>490908</xdr:colOff>
      <xdr:row>104</xdr:row>
      <xdr:rowOff>20078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157315" y="9796145"/>
          <a:ext cx="17445990" cy="9394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tabSelected="1" zoomScale="70" zoomScaleNormal="70" topLeftCell="A21" workbookViewId="0">
      <selection activeCell="B36" sqref="B36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2020</v>
      </c>
      <c r="F38">
        <f>V38*SUM(L1:L30)*1000/SUM(L1:R30)</f>
        <v>54924.6807801138</v>
      </c>
      <c r="G38">
        <f>V38*SUM(M1:M30)*1000/SUM(L1:R30)</f>
        <v>7806.55361341719</v>
      </c>
      <c r="H38">
        <f>V38*SUM(N1:N30)*1000/SUM(L1:R30)</f>
        <v>12739.2660614555</v>
      </c>
      <c r="I38">
        <f>V38*SUM(O1:O30)*1000/SUM(L1:R30)</f>
        <v>4439.4412032345</v>
      </c>
      <c r="J38">
        <f>V38*SUM(P1:P30)*1000/SUM(L1:R30)</f>
        <v>32298.5432467205</v>
      </c>
      <c r="K38">
        <f>V38*SUM(Q1:Q30)*1000/SUM(L1:R30)</f>
        <v>16621.0962923031</v>
      </c>
      <c r="L38">
        <f>V38*SUM(R1:R30)*1000/SUM(L1:R30)</f>
        <v>14390.6524027553</v>
      </c>
      <c r="S38" t="s">
        <v>29</v>
      </c>
      <c r="V38" s="18">
        <v>143.2202336</v>
      </c>
    </row>
    <row r="39" spans="3:22">
      <c r="C39" t="s">
        <v>20</v>
      </c>
      <c r="D39" t="s">
        <v>28</v>
      </c>
      <c r="E39">
        <v>2021</v>
      </c>
      <c r="F39">
        <f>V39*SUM(L2:L31)*1000/SUM(L2:R31)</f>
        <v>57568.7094508985</v>
      </c>
      <c r="G39">
        <f>V39*SUM(M2:M31)*1000/SUM(L2:R31)</f>
        <v>8182.35464276729</v>
      </c>
      <c r="H39">
        <f>V39*SUM(N2:N31)*1000/SUM(L2:R31)</f>
        <v>13352.5237851752</v>
      </c>
      <c r="I39">
        <f>V39*SUM(O2:O31)*1000/SUM(L2:R31)</f>
        <v>4653.15222816711</v>
      </c>
      <c r="J39">
        <f>V39*SUM(P2:P31)*1000/SUM(L2:R31)</f>
        <v>33853.3683846361</v>
      </c>
      <c r="K39">
        <f>V39*SUM(Q2:Q31)*1000/SUM(L2:R31)</f>
        <v>17421.2221102875</v>
      </c>
      <c r="L39">
        <f>V39*SUM(R2:R31)*1000/SUM(L2:R31)</f>
        <v>15083.4064980683</v>
      </c>
      <c r="S39" t="s">
        <v>29</v>
      </c>
      <c r="V39" s="14">
        <v>150.1147371</v>
      </c>
    </row>
    <row r="40" spans="3:22">
      <c r="C40" t="s">
        <v>20</v>
      </c>
      <c r="D40" t="s">
        <v>28</v>
      </c>
      <c r="E40">
        <v>2022</v>
      </c>
      <c r="F40">
        <f>F39*V40/V39</f>
        <v>64677.2980131926</v>
      </c>
      <c r="G40">
        <f>G39*V40/V39</f>
        <v>9192.71240796646</v>
      </c>
      <c r="H40">
        <f>H39*V40/V39</f>
        <v>15001.2944239892</v>
      </c>
      <c r="I40">
        <f>I39*V40/V39</f>
        <v>5227.72381442048</v>
      </c>
      <c r="J40">
        <f>J39*V40/V39</f>
        <v>38033.5848527403</v>
      </c>
      <c r="K40">
        <f>K39*V40/V39</f>
        <v>19572.3959235549</v>
      </c>
      <c r="L40">
        <f>L39*V40/V39</f>
        <v>16945.9066641359</v>
      </c>
      <c r="S40" t="s">
        <v>29</v>
      </c>
      <c r="V40" s="14">
        <v>168.6509161</v>
      </c>
    </row>
    <row r="41" spans="3:22">
      <c r="C41" t="s">
        <v>20</v>
      </c>
      <c r="D41" t="s">
        <v>28</v>
      </c>
      <c r="E41">
        <v>2023</v>
      </c>
      <c r="F41">
        <f t="shared" ref="F41:F57" si="0">F40*V41/V40</f>
        <v>66088.1326644954</v>
      </c>
      <c r="G41">
        <f t="shared" ref="G41:G57" si="1">G40*V41/V40</f>
        <v>9393.23712997903</v>
      </c>
      <c r="H41">
        <f t="shared" ref="H41:H57" si="2">H40*V41/V40</f>
        <v>15328.5243274933</v>
      </c>
      <c r="I41">
        <f t="shared" ref="I41:I57" si="3">I40*V41/V40</f>
        <v>5341.7584777628</v>
      </c>
      <c r="J41">
        <f t="shared" ref="J41:J57" si="4">J40*V41/V40</f>
        <v>38863.2283454627</v>
      </c>
      <c r="K41">
        <f t="shared" ref="K41:K57" si="5">K40*V41/V40</f>
        <v>19999.3372959718</v>
      </c>
      <c r="L41">
        <f t="shared" ref="L41:L57" si="6">L40*V41/V40</f>
        <v>17315.555258835</v>
      </c>
      <c r="S41" t="s">
        <v>29</v>
      </c>
      <c r="V41" s="14">
        <v>172.3297735</v>
      </c>
    </row>
    <row r="42" spans="3:22">
      <c r="C42" t="s">
        <v>20</v>
      </c>
      <c r="D42" t="s">
        <v>28</v>
      </c>
      <c r="E42">
        <v>2024</v>
      </c>
      <c r="F42">
        <f t="shared" si="0"/>
        <v>65340.3901926924</v>
      </c>
      <c r="G42">
        <f t="shared" si="1"/>
        <v>9286.95901215933</v>
      </c>
      <c r="H42">
        <f t="shared" si="2"/>
        <v>15155.0924539084</v>
      </c>
      <c r="I42">
        <f t="shared" si="3"/>
        <v>5281.32009757412</v>
      </c>
      <c r="J42">
        <f t="shared" si="4"/>
        <v>38423.5172316262</v>
      </c>
      <c r="K42">
        <f t="shared" si="5"/>
        <v>19773.0583363282</v>
      </c>
      <c r="L42">
        <f t="shared" si="6"/>
        <v>17119.6414757113</v>
      </c>
      <c r="S42" t="s">
        <v>29</v>
      </c>
      <c r="V42" s="14">
        <v>170.3799788</v>
      </c>
    </row>
    <row r="43" spans="3:22">
      <c r="C43" t="s">
        <v>20</v>
      </c>
      <c r="D43" t="s">
        <v>28</v>
      </c>
      <c r="E43">
        <v>2025</v>
      </c>
      <c r="F43">
        <f t="shared" si="0"/>
        <v>65028.2751247829</v>
      </c>
      <c r="G43">
        <f t="shared" si="1"/>
        <v>9242.59747966457</v>
      </c>
      <c r="H43">
        <f t="shared" si="2"/>
        <v>15082.7002827493</v>
      </c>
      <c r="I43">
        <f t="shared" si="3"/>
        <v>5256.09252277628</v>
      </c>
      <c r="J43">
        <f t="shared" si="4"/>
        <v>38239.9774845462</v>
      </c>
      <c r="K43">
        <f t="shared" si="5"/>
        <v>19678.6072712638</v>
      </c>
      <c r="L43">
        <f t="shared" si="6"/>
        <v>17037.8651342168</v>
      </c>
      <c r="S43" t="s">
        <v>29</v>
      </c>
      <c r="V43" s="14">
        <v>169.5661153</v>
      </c>
    </row>
    <row r="44" spans="3:22">
      <c r="C44" t="s">
        <v>20</v>
      </c>
      <c r="D44" t="s">
        <v>28</v>
      </c>
      <c r="E44">
        <v>2026</v>
      </c>
      <c r="F44">
        <f t="shared" si="0"/>
        <v>64305.4557312668</v>
      </c>
      <c r="G44">
        <f t="shared" si="1"/>
        <v>9139.86172830188</v>
      </c>
      <c r="H44">
        <f t="shared" si="2"/>
        <v>14915.049084097</v>
      </c>
      <c r="I44">
        <f t="shared" si="3"/>
        <v>5197.66862021563</v>
      </c>
      <c r="J44">
        <f t="shared" si="4"/>
        <v>37814.9224253369</v>
      </c>
      <c r="K44">
        <f t="shared" si="5"/>
        <v>19459.8704380054</v>
      </c>
      <c r="L44">
        <f t="shared" si="6"/>
        <v>16848.4813727763</v>
      </c>
      <c r="S44" t="s">
        <v>29</v>
      </c>
      <c r="V44" s="14">
        <v>167.6813094</v>
      </c>
    </row>
    <row r="45" spans="3:22">
      <c r="C45" t="s">
        <v>20</v>
      </c>
      <c r="D45" t="s">
        <v>28</v>
      </c>
      <c r="E45">
        <v>2027</v>
      </c>
      <c r="F45">
        <f t="shared" si="0"/>
        <v>63209.4174895627</v>
      </c>
      <c r="G45">
        <f t="shared" si="1"/>
        <v>8984.07964318658</v>
      </c>
      <c r="H45">
        <f t="shared" si="2"/>
        <v>14660.8332638814</v>
      </c>
      <c r="I45">
        <f t="shared" si="3"/>
        <v>5109.07825862534</v>
      </c>
      <c r="J45">
        <f t="shared" si="4"/>
        <v>37170.3954468104</v>
      </c>
      <c r="K45">
        <f t="shared" si="5"/>
        <v>19128.1915479934</v>
      </c>
      <c r="L45">
        <f t="shared" si="6"/>
        <v>16561.3116499401</v>
      </c>
      <c r="S45" t="s">
        <v>29</v>
      </c>
      <c r="V45" s="14">
        <v>164.8233073</v>
      </c>
    </row>
    <row r="46" spans="3:22">
      <c r="C46" t="s">
        <v>20</v>
      </c>
      <c r="D46" t="s">
        <v>28</v>
      </c>
      <c r="E46">
        <v>2028</v>
      </c>
      <c r="F46">
        <f t="shared" si="0"/>
        <v>61257.6705691075</v>
      </c>
      <c r="G46">
        <f t="shared" si="1"/>
        <v>8706.67398951782</v>
      </c>
      <c r="H46">
        <f t="shared" si="2"/>
        <v>14208.1438180593</v>
      </c>
      <c r="I46">
        <f t="shared" si="3"/>
        <v>4951.32284568733</v>
      </c>
      <c r="J46">
        <f t="shared" si="4"/>
        <v>36022.6676599281</v>
      </c>
      <c r="K46">
        <f t="shared" si="5"/>
        <v>18537.5613787811</v>
      </c>
      <c r="L46">
        <f t="shared" si="6"/>
        <v>16049.9402389188</v>
      </c>
      <c r="S46" t="s">
        <v>29</v>
      </c>
      <c r="V46" s="14">
        <v>159.7339805</v>
      </c>
    </row>
    <row r="47" spans="3:22">
      <c r="C47" t="s">
        <v>20</v>
      </c>
      <c r="D47" t="s">
        <v>28</v>
      </c>
      <c r="E47">
        <v>2029</v>
      </c>
      <c r="F47">
        <f t="shared" si="0"/>
        <v>59215.6375456574</v>
      </c>
      <c r="G47">
        <f t="shared" si="1"/>
        <v>8416.4357932914</v>
      </c>
      <c r="H47">
        <f t="shared" si="2"/>
        <v>13734.5133549865</v>
      </c>
      <c r="I47">
        <f t="shared" si="3"/>
        <v>4786.2698055256</v>
      </c>
      <c r="J47">
        <f t="shared" si="4"/>
        <v>34821.8469909254</v>
      </c>
      <c r="K47">
        <f t="shared" si="5"/>
        <v>17919.609175277</v>
      </c>
      <c r="L47">
        <f t="shared" si="6"/>
        <v>15514.9132343366</v>
      </c>
      <c r="S47" t="s">
        <v>29</v>
      </c>
      <c r="V47" s="14">
        <v>154.4092259</v>
      </c>
    </row>
    <row r="48" spans="3:22">
      <c r="C48" t="s">
        <v>20</v>
      </c>
      <c r="D48" t="s">
        <v>28</v>
      </c>
      <c r="E48">
        <v>2030</v>
      </c>
      <c r="F48">
        <f t="shared" si="0"/>
        <v>56771.0068852501</v>
      </c>
      <c r="G48">
        <f t="shared" si="1"/>
        <v>8068.97559790356</v>
      </c>
      <c r="H48">
        <f t="shared" si="2"/>
        <v>13167.5041350404</v>
      </c>
      <c r="I48">
        <f t="shared" si="3"/>
        <v>4588.67568342318</v>
      </c>
      <c r="J48">
        <f t="shared" si="4"/>
        <v>33384.278160557</v>
      </c>
      <c r="K48">
        <f t="shared" si="5"/>
        <v>17179.8244186134</v>
      </c>
      <c r="L48">
        <f t="shared" si="6"/>
        <v>14874.4028192123</v>
      </c>
      <c r="S48" t="s">
        <v>29</v>
      </c>
      <c r="V48" s="14">
        <v>148.0346677</v>
      </c>
    </row>
    <row r="49" spans="3:22">
      <c r="C49" t="s">
        <v>20</v>
      </c>
      <c r="D49" t="s">
        <v>28</v>
      </c>
      <c r="E49">
        <v>2031</v>
      </c>
      <c r="F49">
        <f t="shared" si="0"/>
        <v>53953.611591749</v>
      </c>
      <c r="G49">
        <f t="shared" si="1"/>
        <v>7668.53362725367</v>
      </c>
      <c r="H49">
        <f t="shared" si="2"/>
        <v>12514.0356444744</v>
      </c>
      <c r="I49">
        <f t="shared" si="3"/>
        <v>4360.95181549865</v>
      </c>
      <c r="J49">
        <f t="shared" si="4"/>
        <v>31727.5045127583</v>
      </c>
      <c r="K49">
        <f t="shared" si="5"/>
        <v>16327.2350580263</v>
      </c>
      <c r="L49">
        <f t="shared" si="6"/>
        <v>14136.2254502396</v>
      </c>
      <c r="S49" t="s">
        <v>29</v>
      </c>
      <c r="V49" s="14">
        <v>140.6880977</v>
      </c>
    </row>
    <row r="50" spans="3:22">
      <c r="C50" t="s">
        <v>20</v>
      </c>
      <c r="D50" t="s">
        <v>28</v>
      </c>
      <c r="E50">
        <v>2032</v>
      </c>
      <c r="F50">
        <f t="shared" si="0"/>
        <v>51017.8376973046</v>
      </c>
      <c r="G50">
        <f t="shared" si="1"/>
        <v>7251.26627169811</v>
      </c>
      <c r="H50">
        <f t="shared" si="2"/>
        <v>11833.1103444744</v>
      </c>
      <c r="I50">
        <f t="shared" si="3"/>
        <v>4123.65966549865</v>
      </c>
      <c r="J50">
        <f t="shared" si="4"/>
        <v>30001.1181460916</v>
      </c>
      <c r="K50">
        <f t="shared" si="5"/>
        <v>15438.8224191375</v>
      </c>
      <c r="L50">
        <f t="shared" si="6"/>
        <v>13367.0320557951</v>
      </c>
      <c r="S50" t="s">
        <v>29</v>
      </c>
      <c r="V50" s="14">
        <v>133.0328466</v>
      </c>
    </row>
    <row r="51" spans="3:22">
      <c r="C51" t="s">
        <v>20</v>
      </c>
      <c r="D51" t="s">
        <v>28</v>
      </c>
      <c r="E51">
        <v>2033</v>
      </c>
      <c r="F51">
        <f t="shared" si="0"/>
        <v>47990.2767651842</v>
      </c>
      <c r="G51">
        <f t="shared" si="1"/>
        <v>6820.95304276729</v>
      </c>
      <c r="H51">
        <f t="shared" si="2"/>
        <v>11130.8958994609</v>
      </c>
      <c r="I51">
        <f t="shared" si="3"/>
        <v>3878.94857102426</v>
      </c>
      <c r="J51">
        <f t="shared" si="4"/>
        <v>28220.7562703504</v>
      </c>
      <c r="K51">
        <f t="shared" si="5"/>
        <v>14522.6335388589</v>
      </c>
      <c r="L51">
        <f t="shared" si="6"/>
        <v>12573.789812354</v>
      </c>
      <c r="S51" t="s">
        <v>29</v>
      </c>
      <c r="V51" s="14">
        <v>125.1382539</v>
      </c>
    </row>
    <row r="52" spans="3:22">
      <c r="C52" t="s">
        <v>20</v>
      </c>
      <c r="D52" t="s">
        <v>28</v>
      </c>
      <c r="E52">
        <v>2034</v>
      </c>
      <c r="F52">
        <f t="shared" si="0"/>
        <v>44963.6853161426</v>
      </c>
      <c r="G52">
        <f t="shared" si="1"/>
        <v>6390.77760838574</v>
      </c>
      <c r="H52">
        <f t="shared" si="2"/>
        <v>10428.9063169811</v>
      </c>
      <c r="I52">
        <f t="shared" si="3"/>
        <v>3634.31583773585</v>
      </c>
      <c r="J52">
        <f t="shared" si="4"/>
        <v>26440.9645006289</v>
      </c>
      <c r="K52">
        <f t="shared" si="5"/>
        <v>13606.7380398323</v>
      </c>
      <c r="L52">
        <f t="shared" si="6"/>
        <v>11780.8015802935</v>
      </c>
      <c r="S52" t="s">
        <v>29</v>
      </c>
      <c r="V52" s="14">
        <v>117.2461892</v>
      </c>
    </row>
    <row r="53" spans="3:22">
      <c r="C53" t="s">
        <v>20</v>
      </c>
      <c r="D53" t="s">
        <v>28</v>
      </c>
      <c r="E53">
        <v>2035</v>
      </c>
      <c r="F53">
        <f t="shared" si="0"/>
        <v>41800.6888251123</v>
      </c>
      <c r="G53">
        <f t="shared" si="1"/>
        <v>5941.21465534591</v>
      </c>
      <c r="H53">
        <f t="shared" si="2"/>
        <v>9695.2788606469</v>
      </c>
      <c r="I53">
        <f t="shared" si="3"/>
        <v>3378.65778477089</v>
      </c>
      <c r="J53">
        <f t="shared" si="4"/>
        <v>24580.9595355795</v>
      </c>
      <c r="K53">
        <f t="shared" si="5"/>
        <v>12649.5641700359</v>
      </c>
      <c r="L53">
        <f t="shared" si="6"/>
        <v>10952.0742685085</v>
      </c>
      <c r="S53" t="s">
        <v>29</v>
      </c>
      <c r="V53" s="14">
        <v>108.9984381</v>
      </c>
    </row>
    <row r="54" spans="3:22">
      <c r="C54" t="s">
        <v>20</v>
      </c>
      <c r="D54" t="s">
        <v>28</v>
      </c>
      <c r="E54">
        <v>2036</v>
      </c>
      <c r="F54">
        <f t="shared" si="0"/>
        <v>38478.5790684636</v>
      </c>
      <c r="G54">
        <f t="shared" si="1"/>
        <v>5469.03661886792</v>
      </c>
      <c r="H54">
        <f t="shared" si="2"/>
        <v>8924.7465703504</v>
      </c>
      <c r="I54">
        <f t="shared" si="3"/>
        <v>3110.13895633423</v>
      </c>
      <c r="J54">
        <f t="shared" si="4"/>
        <v>22627.3877692722</v>
      </c>
      <c r="K54">
        <f t="shared" si="5"/>
        <v>11644.2400539084</v>
      </c>
      <c r="L54">
        <f t="shared" si="6"/>
        <v>10081.6581628032</v>
      </c>
      <c r="S54" t="s">
        <v>29</v>
      </c>
      <c r="V54" s="14">
        <v>100.3357872</v>
      </c>
    </row>
    <row r="55" spans="3:22">
      <c r="C55" t="s">
        <v>20</v>
      </c>
      <c r="D55" t="s">
        <v>28</v>
      </c>
      <c r="E55">
        <v>2037</v>
      </c>
      <c r="F55">
        <f t="shared" si="0"/>
        <v>35264.3586043935</v>
      </c>
      <c r="G55">
        <f t="shared" si="1"/>
        <v>5012.19310113207</v>
      </c>
      <c r="H55">
        <f t="shared" si="2"/>
        <v>8179.23819250674</v>
      </c>
      <c r="I55">
        <f t="shared" si="3"/>
        <v>2850.3405822372</v>
      </c>
      <c r="J55">
        <f t="shared" si="4"/>
        <v>20737.2604678706</v>
      </c>
      <c r="K55">
        <f t="shared" si="5"/>
        <v>10671.5649818059</v>
      </c>
      <c r="L55">
        <f t="shared" si="6"/>
        <v>9239.5098100539</v>
      </c>
      <c r="S55" t="s">
        <v>29</v>
      </c>
      <c r="V55" s="14">
        <v>91.95446574</v>
      </c>
    </row>
    <row r="56" spans="3:22">
      <c r="C56" t="s">
        <v>20</v>
      </c>
      <c r="D56" t="s">
        <v>28</v>
      </c>
      <c r="E56">
        <v>2038</v>
      </c>
      <c r="F56">
        <f t="shared" si="0"/>
        <v>32212.8461211096</v>
      </c>
      <c r="G56">
        <f t="shared" si="1"/>
        <v>4578.47559081761</v>
      </c>
      <c r="H56">
        <f t="shared" si="2"/>
        <v>7471.46840919137</v>
      </c>
      <c r="I56">
        <f t="shared" si="3"/>
        <v>2603.69353653639</v>
      </c>
      <c r="J56">
        <f t="shared" si="4"/>
        <v>18942.8138455256</v>
      </c>
      <c r="K56">
        <f t="shared" si="5"/>
        <v>9748.12797495507</v>
      </c>
      <c r="L56">
        <f t="shared" si="6"/>
        <v>8439.99209186432</v>
      </c>
      <c r="S56" t="s">
        <v>29</v>
      </c>
      <c r="V56" s="14">
        <v>83.99741757</v>
      </c>
    </row>
    <row r="57" spans="3:22">
      <c r="C57" t="s">
        <v>20</v>
      </c>
      <c r="D57" t="s">
        <v>28</v>
      </c>
      <c r="E57">
        <v>2039</v>
      </c>
      <c r="F57">
        <f t="shared" si="0"/>
        <v>29290.8450300225</v>
      </c>
      <c r="G57">
        <f t="shared" si="1"/>
        <v>4163.16579106918</v>
      </c>
      <c r="H57">
        <f t="shared" si="2"/>
        <v>6793.73758212938</v>
      </c>
      <c r="I57">
        <f t="shared" si="3"/>
        <v>2367.51461195418</v>
      </c>
      <c r="J57">
        <f t="shared" si="4"/>
        <v>17224.5265971159</v>
      </c>
      <c r="K57">
        <f t="shared" si="5"/>
        <v>8863.88320900718</v>
      </c>
      <c r="L57">
        <f t="shared" si="6"/>
        <v>7674.4072687017</v>
      </c>
      <c r="S57" t="s">
        <v>29</v>
      </c>
      <c r="V57" s="14">
        <v>76.37808009</v>
      </c>
    </row>
    <row r="58" spans="3:22">
      <c r="C58" t="s">
        <v>20</v>
      </c>
      <c r="D58" t="s">
        <v>28</v>
      </c>
      <c r="E58">
        <v>2040</v>
      </c>
      <c r="F58">
        <f t="shared" ref="F58:F68" si="7">F57*V58/V57</f>
        <v>26410.8889397589</v>
      </c>
      <c r="G58">
        <f t="shared" ref="G58:G68" si="8">G57*V58/V57</f>
        <v>3753.83193052411</v>
      </c>
      <c r="H58">
        <f t="shared" ref="H58:H68" si="9">H57*V58/V57</f>
        <v>6125.75869981132</v>
      </c>
      <c r="I58">
        <f t="shared" ref="I58:I68" si="10">I57*V58/V57</f>
        <v>2134.73409235849</v>
      </c>
      <c r="J58">
        <f t="shared" ref="J58:J68" si="11">J57*V58/V57</f>
        <v>15530.9639762893</v>
      </c>
      <c r="K58">
        <f t="shared" ref="K58:K68" si="12">K57*V58/V57</f>
        <v>7992.36193998952</v>
      </c>
      <c r="L58">
        <f t="shared" ref="L58:L68" si="13">L57*V58/V57</f>
        <v>6919.83853126833</v>
      </c>
      <c r="S58" t="s">
        <v>29</v>
      </c>
      <c r="V58" s="14">
        <v>68.86837811</v>
      </c>
    </row>
    <row r="59" spans="3:22">
      <c r="C59" t="s">
        <v>20</v>
      </c>
      <c r="D59" t="s">
        <v>28</v>
      </c>
      <c r="E59">
        <v>2041</v>
      </c>
      <c r="F59">
        <f t="shared" si="7"/>
        <v>23639.2744626879</v>
      </c>
      <c r="G59">
        <f t="shared" si="8"/>
        <v>3359.89687794549</v>
      </c>
      <c r="H59">
        <f t="shared" si="9"/>
        <v>5482.90864148248</v>
      </c>
      <c r="I59">
        <f t="shared" si="10"/>
        <v>1910.71058718329</v>
      </c>
      <c r="J59">
        <f t="shared" si="11"/>
        <v>13901.111808203</v>
      </c>
      <c r="K59">
        <f t="shared" si="12"/>
        <v>7153.6265945268</v>
      </c>
      <c r="L59">
        <f t="shared" si="13"/>
        <v>6193.65605797094</v>
      </c>
      <c r="S59" t="s">
        <v>29</v>
      </c>
      <c r="V59" s="14">
        <v>61.64118503</v>
      </c>
    </row>
    <row r="60" spans="3:22">
      <c r="C60" t="s">
        <v>20</v>
      </c>
      <c r="D60" t="s">
        <v>28</v>
      </c>
      <c r="E60">
        <v>2042</v>
      </c>
      <c r="F60">
        <f t="shared" si="7"/>
        <v>21015.3484683992</v>
      </c>
      <c r="G60">
        <f t="shared" si="8"/>
        <v>2986.95308180294</v>
      </c>
      <c r="H60">
        <f t="shared" si="9"/>
        <v>4874.31354557951</v>
      </c>
      <c r="I60">
        <f t="shared" si="10"/>
        <v>1698.62441739892</v>
      </c>
      <c r="J60">
        <f t="shared" si="11"/>
        <v>12358.1080802066</v>
      </c>
      <c r="K60">
        <f t="shared" si="12"/>
        <v>6359.58417142108</v>
      </c>
      <c r="L60">
        <f t="shared" si="13"/>
        <v>5506.16900519167</v>
      </c>
      <c r="S60" t="s">
        <v>29</v>
      </c>
      <c r="V60" s="14">
        <v>54.79910077</v>
      </c>
    </row>
    <row r="61" spans="3:22">
      <c r="C61" t="s">
        <v>20</v>
      </c>
      <c r="D61" t="s">
        <v>28</v>
      </c>
      <c r="E61">
        <v>2043</v>
      </c>
      <c r="F61">
        <f t="shared" si="7"/>
        <v>18583.0932403175</v>
      </c>
      <c r="G61">
        <f t="shared" si="8"/>
        <v>2641.25183111111</v>
      </c>
      <c r="H61">
        <f t="shared" si="9"/>
        <v>4310.17469142857</v>
      </c>
      <c r="I61">
        <f t="shared" si="10"/>
        <v>1502.03057428571</v>
      </c>
      <c r="J61">
        <f t="shared" si="11"/>
        <v>10927.8166419047</v>
      </c>
      <c r="K61">
        <f t="shared" si="12"/>
        <v>5623.54442063492</v>
      </c>
      <c r="L61">
        <f t="shared" si="13"/>
        <v>4868.90104031745</v>
      </c>
      <c r="S61" t="s">
        <v>29</v>
      </c>
      <c r="V61" s="14">
        <v>48.45681244</v>
      </c>
    </row>
    <row r="62" spans="3:22">
      <c r="C62" t="s">
        <v>20</v>
      </c>
      <c r="D62" t="s">
        <v>28</v>
      </c>
      <c r="E62">
        <v>2044</v>
      </c>
      <c r="F62">
        <f t="shared" si="7"/>
        <v>16295.6511915184</v>
      </c>
      <c r="G62">
        <f t="shared" si="8"/>
        <v>2316.13316427673</v>
      </c>
      <c r="H62">
        <f t="shared" si="9"/>
        <v>3779.62389994609</v>
      </c>
      <c r="I62">
        <f t="shared" si="10"/>
        <v>1317.14166210243</v>
      </c>
      <c r="J62">
        <f t="shared" si="11"/>
        <v>9582.68281703503</v>
      </c>
      <c r="K62">
        <f t="shared" si="12"/>
        <v>4931.32747888589</v>
      </c>
      <c r="L62">
        <f t="shared" si="13"/>
        <v>4269.57514623539</v>
      </c>
      <c r="S62" t="s">
        <v>29</v>
      </c>
      <c r="V62" s="14">
        <v>42.49213536</v>
      </c>
    </row>
    <row r="63" spans="3:22">
      <c r="C63" t="s">
        <v>20</v>
      </c>
      <c r="D63" t="s">
        <v>28</v>
      </c>
      <c r="E63">
        <v>2045</v>
      </c>
      <c r="F63">
        <f t="shared" si="7"/>
        <v>14176.8963451992</v>
      </c>
      <c r="G63">
        <f t="shared" si="8"/>
        <v>2014.99034348008</v>
      </c>
      <c r="H63">
        <f t="shared" si="9"/>
        <v>3288.19852754717</v>
      </c>
      <c r="I63">
        <f t="shared" si="10"/>
        <v>1145.88736566038</v>
      </c>
      <c r="J63">
        <f t="shared" si="11"/>
        <v>8336.745761761</v>
      </c>
      <c r="K63">
        <f t="shared" si="12"/>
        <v>4290.1580115304</v>
      </c>
      <c r="L63">
        <f t="shared" si="13"/>
        <v>3714.4464848218</v>
      </c>
      <c r="S63" t="s">
        <v>29</v>
      </c>
      <c r="V63" s="14">
        <v>36.96732284</v>
      </c>
    </row>
    <row r="64" spans="3:22">
      <c r="C64" t="s">
        <v>20</v>
      </c>
      <c r="D64" t="s">
        <v>28</v>
      </c>
      <c r="E64">
        <v>2046</v>
      </c>
      <c r="F64">
        <f t="shared" si="7"/>
        <v>12187.896128552</v>
      </c>
      <c r="G64">
        <f t="shared" si="8"/>
        <v>1732.28980507338</v>
      </c>
      <c r="H64">
        <f t="shared" si="9"/>
        <v>2826.8685280593</v>
      </c>
      <c r="I64">
        <f t="shared" si="10"/>
        <v>985.120850687331</v>
      </c>
      <c r="J64">
        <f t="shared" si="11"/>
        <v>7167.11111659478</v>
      </c>
      <c r="K64">
        <f t="shared" si="12"/>
        <v>3688.25439266996</v>
      </c>
      <c r="L64">
        <f t="shared" si="13"/>
        <v>3193.31444836328</v>
      </c>
      <c r="S64" t="s">
        <v>29</v>
      </c>
      <c r="V64" s="14">
        <v>31.78085527</v>
      </c>
    </row>
    <row r="65" spans="3:22">
      <c r="C65" t="s">
        <v>20</v>
      </c>
      <c r="D65" t="s">
        <v>28</v>
      </c>
      <c r="E65">
        <v>2047</v>
      </c>
      <c r="F65">
        <f t="shared" si="7"/>
        <v>10314.1753998847</v>
      </c>
      <c r="G65">
        <f t="shared" si="8"/>
        <v>1465.97416851153</v>
      </c>
      <c r="H65">
        <f t="shared" si="9"/>
        <v>2392.27652773585</v>
      </c>
      <c r="I65">
        <f t="shared" si="10"/>
        <v>833.672123301886</v>
      </c>
      <c r="J65">
        <f t="shared" si="11"/>
        <v>6065.26675213836</v>
      </c>
      <c r="K65">
        <f t="shared" si="12"/>
        <v>3121.23621042977</v>
      </c>
      <c r="L65">
        <f t="shared" si="13"/>
        <v>2702.3864479979</v>
      </c>
      <c r="S65" t="s">
        <v>29</v>
      </c>
      <c r="V65" s="14">
        <v>26.89498763</v>
      </c>
    </row>
    <row r="66" spans="3:22">
      <c r="C66" t="s">
        <v>20</v>
      </c>
      <c r="D66" t="s">
        <v>28</v>
      </c>
      <c r="E66">
        <v>2048</v>
      </c>
      <c r="F66">
        <f t="shared" si="7"/>
        <v>8572.15401951782</v>
      </c>
      <c r="G66">
        <f t="shared" si="8"/>
        <v>1218.37722104822</v>
      </c>
      <c r="H66">
        <f t="shared" si="9"/>
        <v>1988.23095962264</v>
      </c>
      <c r="I66">
        <f t="shared" si="10"/>
        <v>692.868364716981</v>
      </c>
      <c r="J66">
        <f t="shared" si="11"/>
        <v>5040.86839257861</v>
      </c>
      <c r="K66">
        <f t="shared" si="12"/>
        <v>2594.07237997903</v>
      </c>
      <c r="L66">
        <f t="shared" si="13"/>
        <v>2245.96460253668</v>
      </c>
      <c r="S66" t="s">
        <v>29</v>
      </c>
      <c r="V66" s="14">
        <v>22.35253594</v>
      </c>
    </row>
    <row r="67" spans="3:22">
      <c r="C67" t="s">
        <v>20</v>
      </c>
      <c r="D67" t="s">
        <v>28</v>
      </c>
      <c r="E67">
        <v>2049</v>
      </c>
      <c r="F67">
        <f t="shared" si="7"/>
        <v>6939.33231389788</v>
      </c>
      <c r="G67">
        <f t="shared" si="8"/>
        <v>986.301039538784</v>
      </c>
      <c r="H67">
        <f t="shared" si="9"/>
        <v>1609.51323485175</v>
      </c>
      <c r="I67">
        <f t="shared" si="10"/>
        <v>560.890975781671</v>
      </c>
      <c r="J67">
        <f t="shared" si="11"/>
        <v>4080.68507017969</v>
      </c>
      <c r="K67">
        <f t="shared" si="12"/>
        <v>2099.95413638065</v>
      </c>
      <c r="L67">
        <f t="shared" si="13"/>
        <v>1818.15383936957</v>
      </c>
      <c r="S67" t="s">
        <v>29</v>
      </c>
      <c r="V67" s="14">
        <v>18.09483061</v>
      </c>
    </row>
    <row r="68" spans="3:22">
      <c r="C68" t="s">
        <v>20</v>
      </c>
      <c r="D68" t="s">
        <v>28</v>
      </c>
      <c r="E68">
        <v>2050</v>
      </c>
      <c r="F68">
        <f t="shared" si="7"/>
        <v>5483.19844685535</v>
      </c>
      <c r="G68">
        <f t="shared" si="8"/>
        <v>779.337850314465</v>
      </c>
      <c r="H68">
        <f t="shared" si="9"/>
        <v>1271.77660188679</v>
      </c>
      <c r="I68">
        <f t="shared" si="10"/>
        <v>443.194876415094</v>
      </c>
      <c r="J68">
        <f t="shared" si="11"/>
        <v>3224.40330377358</v>
      </c>
      <c r="K68">
        <f t="shared" si="12"/>
        <v>1659.30448899371</v>
      </c>
      <c r="L68">
        <f t="shared" si="13"/>
        <v>1436.636531761</v>
      </c>
      <c r="S68" t="s">
        <v>29</v>
      </c>
      <c r="V68" s="14">
        <v>14.2978521</v>
      </c>
    </row>
    <row r="72" spans="6:14">
      <c r="F72">
        <f>F67*V68/V67</f>
        <v>5483.19844685535</v>
      </c>
      <c r="G72">
        <f>G67*V68/V67</f>
        <v>779.337850314465</v>
      </c>
      <c r="H72">
        <f>H67*V68/V67</f>
        <v>1271.77660188679</v>
      </c>
      <c r="I72">
        <f>I67*V68/V67</f>
        <v>443.194876415094</v>
      </c>
      <c r="J72">
        <f>J67*V68/V67</f>
        <v>3224.40330377358</v>
      </c>
      <c r="K72">
        <f>K67*V68/V67</f>
        <v>1659.30448899371</v>
      </c>
      <c r="L72">
        <f>L67*V68/V67</f>
        <v>1436.636531761</v>
      </c>
      <c r="N72" t="s">
        <v>30</v>
      </c>
    </row>
    <row r="75" spans="2:22">
      <c r="B75" s="9"/>
      <c r="C75" t="s">
        <v>20</v>
      </c>
      <c r="D75" t="s">
        <v>28</v>
      </c>
      <c r="E75">
        <v>2020</v>
      </c>
      <c r="F75">
        <f>V75*L2*1000/SUM(L2:R2)</f>
        <v>54924.6793995208</v>
      </c>
      <c r="G75">
        <f>V75*M2*1000/SUM(L2:R2)</f>
        <v>7806.55341719077</v>
      </c>
      <c r="H75">
        <f>V75*N2*1000/SUM(L2:R2)</f>
        <v>12739.2657412399</v>
      </c>
      <c r="I75">
        <f>V75*O2*1000/SUM(L2:R2)</f>
        <v>4439.4410916442</v>
      </c>
      <c r="J75">
        <f>V75*P2*1000/SUM(L2:R2)</f>
        <v>32298.5424348608</v>
      </c>
      <c r="K75">
        <f>V75*Q2*1000/SUM(L2:R2)</f>
        <v>16621.0958745133</v>
      </c>
      <c r="L75">
        <f>V75*R2*1000/SUM(L2:R2)</f>
        <v>14390.6520410302</v>
      </c>
      <c r="S75" t="s">
        <v>29</v>
      </c>
      <c r="T75" s="15"/>
      <c r="V75">
        <v>143.22023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55" zoomScaleNormal="55" topLeftCell="A31" workbookViewId="0">
      <selection activeCell="H76" sqref="H76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f>V38*L2*500/SUM(L2:R2)</f>
        <v>16714.6868378414</v>
      </c>
      <c r="G38">
        <f>V38*M2*500/SUM(L2:R2)</f>
        <v>2375.69153025157</v>
      </c>
      <c r="H38">
        <f>V38*N2*500/SUM(L2:R2)</f>
        <v>3876.81529936658</v>
      </c>
      <c r="I38">
        <f>V38*O2*500/SUM(L2:R2)</f>
        <v>1351.0113922035</v>
      </c>
      <c r="J38">
        <f>V38*P2*500/SUM(L2:R2)</f>
        <v>9829.09737516173</v>
      </c>
      <c r="K38">
        <f>V38*Q2*500/SUM(L2:R2)</f>
        <v>5058.13443940925</v>
      </c>
      <c r="L38">
        <f>V38*R2*500/SUM(L2:R2)</f>
        <v>4379.36543076594</v>
      </c>
      <c r="S38" t="s">
        <v>42</v>
      </c>
      <c r="V38" s="14">
        <v>87.16960461</v>
      </c>
    </row>
    <row r="39" spans="3:22">
      <c r="C39" t="s">
        <v>20</v>
      </c>
      <c r="D39" t="s">
        <v>28</v>
      </c>
      <c r="E39">
        <v>2022</v>
      </c>
      <c r="F39">
        <f>F38*V39/V38</f>
        <v>15709.6761542685</v>
      </c>
      <c r="G39">
        <f>G38*V39/V38</f>
        <v>2232.84737218029</v>
      </c>
      <c r="H39">
        <f>H38*V39/V38</f>
        <v>3643.71246998652</v>
      </c>
      <c r="I39">
        <f>I38*V39/V38</f>
        <v>1269.77858802561</v>
      </c>
      <c r="J39">
        <f>J38*V39/V38</f>
        <v>9238.0992925921</v>
      </c>
      <c r="K39">
        <f>K38*V39/V38</f>
        <v>4754.00195999925</v>
      </c>
      <c r="L39">
        <f>L38*V39/V38</f>
        <v>4116.04556794774</v>
      </c>
      <c r="S39" t="s">
        <v>42</v>
      </c>
      <c r="V39" s="14">
        <v>81.92832281</v>
      </c>
    </row>
    <row r="40" spans="3:22">
      <c r="C40" t="s">
        <v>20</v>
      </c>
      <c r="D40" t="s">
        <v>28</v>
      </c>
      <c r="E40">
        <v>2023</v>
      </c>
      <c r="F40">
        <f t="shared" ref="F40:F67" si="0">F39*V40/V39</f>
        <v>15546.1156093726</v>
      </c>
      <c r="G40">
        <f t="shared" ref="G40:G67" si="1">G39*V40/V39</f>
        <v>2209.60018813417</v>
      </c>
      <c r="H40">
        <f t="shared" ref="H40:H67" si="2">H39*V40/V39</f>
        <v>3605.77613118599</v>
      </c>
      <c r="I40">
        <f t="shared" ref="I40:I67" si="3">I39*V40/V39</f>
        <v>1256.55834874663</v>
      </c>
      <c r="J40">
        <f t="shared" ref="J40:J67" si="4">J39*V40/V39</f>
        <v>9141.91726189579</v>
      </c>
      <c r="K40">
        <f t="shared" ref="K40:K67" si="5">K39*V40/V39</f>
        <v>4704.50589506589</v>
      </c>
      <c r="L40">
        <f t="shared" ref="L40:L67" si="6">L39*V40/V39</f>
        <v>4073.19155559898</v>
      </c>
      <c r="S40" t="s">
        <v>42</v>
      </c>
      <c r="V40" s="14">
        <v>81.07532998</v>
      </c>
    </row>
    <row r="41" spans="3:22">
      <c r="C41" t="s">
        <v>20</v>
      </c>
      <c r="D41" t="s">
        <v>28</v>
      </c>
      <c r="E41">
        <v>2024</v>
      </c>
      <c r="F41">
        <f t="shared" si="0"/>
        <v>15199.8443467872</v>
      </c>
      <c r="G41">
        <f t="shared" si="1"/>
        <v>2160.38396807128</v>
      </c>
      <c r="H41">
        <f t="shared" si="2"/>
        <v>3525.46175009434</v>
      </c>
      <c r="I41">
        <f t="shared" si="3"/>
        <v>1228.57000382075</v>
      </c>
      <c r="J41">
        <f t="shared" si="4"/>
        <v>8938.29191185535</v>
      </c>
      <c r="K41">
        <f t="shared" si="5"/>
        <v>4599.71861333857</v>
      </c>
      <c r="L41">
        <f t="shared" si="6"/>
        <v>3982.46605103249</v>
      </c>
      <c r="S41" t="s">
        <v>42</v>
      </c>
      <c r="V41" s="14">
        <v>79.26947329</v>
      </c>
    </row>
    <row r="42" spans="3:22">
      <c r="C42" t="s">
        <v>20</v>
      </c>
      <c r="D42" t="s">
        <v>28</v>
      </c>
      <c r="E42">
        <v>2025</v>
      </c>
      <c r="F42">
        <f t="shared" si="0"/>
        <v>14767.5286614256</v>
      </c>
      <c r="G42">
        <f t="shared" si="1"/>
        <v>2098.93808385744</v>
      </c>
      <c r="H42">
        <f t="shared" si="2"/>
        <v>3425.19016981132</v>
      </c>
      <c r="I42">
        <f t="shared" si="3"/>
        <v>1193.62687735849</v>
      </c>
      <c r="J42">
        <f t="shared" si="4"/>
        <v>8684.06800628932</v>
      </c>
      <c r="K42">
        <f t="shared" si="5"/>
        <v>4468.89289832285</v>
      </c>
      <c r="L42">
        <f t="shared" si="6"/>
        <v>3869.19630293501</v>
      </c>
      <c r="S42" t="s">
        <v>42</v>
      </c>
      <c r="V42" s="14">
        <v>77.014882</v>
      </c>
    </row>
    <row r="43" spans="3:22">
      <c r="C43" t="s">
        <v>20</v>
      </c>
      <c r="D43" t="s">
        <v>28</v>
      </c>
      <c r="E43">
        <v>2026</v>
      </c>
      <c r="F43">
        <f t="shared" si="0"/>
        <v>14368.0925038028</v>
      </c>
      <c r="G43">
        <f t="shared" si="1"/>
        <v>2042.16543201258</v>
      </c>
      <c r="H43">
        <f t="shared" si="2"/>
        <v>3332.54468850405</v>
      </c>
      <c r="I43">
        <f t="shared" si="3"/>
        <v>1161.34133084232</v>
      </c>
      <c r="J43">
        <f t="shared" si="4"/>
        <v>8449.17895772238</v>
      </c>
      <c r="K43">
        <f t="shared" si="5"/>
        <v>4348.01705991689</v>
      </c>
      <c r="L43">
        <f t="shared" si="6"/>
        <v>3764.54122219901</v>
      </c>
      <c r="S43" t="s">
        <v>42</v>
      </c>
      <c r="V43" s="14">
        <v>74.93176239</v>
      </c>
    </row>
    <row r="44" spans="3:22">
      <c r="C44" t="s">
        <v>20</v>
      </c>
      <c r="D44" t="s">
        <v>28</v>
      </c>
      <c r="E44">
        <v>2027</v>
      </c>
      <c r="F44">
        <f t="shared" si="0"/>
        <v>13938.7926586373</v>
      </c>
      <c r="G44">
        <f t="shared" si="1"/>
        <v>1981.14819513627</v>
      </c>
      <c r="H44">
        <f t="shared" si="2"/>
        <v>3232.97260415094</v>
      </c>
      <c r="I44">
        <f t="shared" si="3"/>
        <v>1126.64196811321</v>
      </c>
      <c r="J44">
        <f t="shared" si="4"/>
        <v>8196.72852163523</v>
      </c>
      <c r="K44">
        <f t="shared" si="5"/>
        <v>4218.10398689727</v>
      </c>
      <c r="L44">
        <f t="shared" si="6"/>
        <v>3652.06164542977</v>
      </c>
      <c r="S44" t="s">
        <v>42</v>
      </c>
      <c r="V44" s="14">
        <v>72.69289916</v>
      </c>
    </row>
    <row r="45" spans="3:22">
      <c r="C45" t="s">
        <v>20</v>
      </c>
      <c r="D45" t="s">
        <v>28</v>
      </c>
      <c r="E45">
        <v>2028</v>
      </c>
      <c r="F45">
        <f t="shared" si="0"/>
        <v>13508.2139337511</v>
      </c>
      <c r="G45">
        <f t="shared" si="1"/>
        <v>1919.94918855346</v>
      </c>
      <c r="H45">
        <f t="shared" si="2"/>
        <v>3133.10389560647</v>
      </c>
      <c r="I45">
        <f t="shared" si="3"/>
        <v>1091.83923634771</v>
      </c>
      <c r="J45">
        <f t="shared" si="4"/>
        <v>7943.5260383558</v>
      </c>
      <c r="K45">
        <f t="shared" si="5"/>
        <v>4087.80390420036</v>
      </c>
      <c r="L45">
        <f t="shared" si="6"/>
        <v>3539.24699318508</v>
      </c>
      <c r="S45" t="s">
        <v>42</v>
      </c>
      <c r="V45" s="14">
        <v>70.44736638</v>
      </c>
    </row>
    <row r="46" spans="3:22">
      <c r="C46" t="s">
        <v>20</v>
      </c>
      <c r="D46" t="s">
        <v>28</v>
      </c>
      <c r="E46">
        <v>2029</v>
      </c>
      <c r="F46">
        <f t="shared" si="0"/>
        <v>13057.6470602276</v>
      </c>
      <c r="G46">
        <f t="shared" si="1"/>
        <v>1855.90922683438</v>
      </c>
      <c r="H46">
        <f t="shared" si="2"/>
        <v>3028.59912291105</v>
      </c>
      <c r="I46">
        <f t="shared" si="3"/>
        <v>1055.420906469</v>
      </c>
      <c r="J46">
        <f t="shared" si="4"/>
        <v>7678.56949344116</v>
      </c>
      <c r="K46">
        <f t="shared" si="5"/>
        <v>3951.45508460617</v>
      </c>
      <c r="L46">
        <f t="shared" si="6"/>
        <v>3421.19530551063</v>
      </c>
      <c r="M46" s="11"/>
      <c r="N46" s="11"/>
      <c r="O46" s="11"/>
      <c r="P46" s="11"/>
      <c r="S46" t="s">
        <v>42</v>
      </c>
      <c r="V46" s="14">
        <v>68.0975924</v>
      </c>
    </row>
    <row r="47" ht="15.25" spans="3:22">
      <c r="C47" t="s">
        <v>20</v>
      </c>
      <c r="D47" t="s">
        <v>28</v>
      </c>
      <c r="E47">
        <v>2030</v>
      </c>
      <c r="F47">
        <f t="shared" si="0"/>
        <v>12583.5859684741</v>
      </c>
      <c r="G47">
        <f t="shared" si="1"/>
        <v>1788.52998536688</v>
      </c>
      <c r="H47">
        <f t="shared" si="2"/>
        <v>2918.64508601078</v>
      </c>
      <c r="I47">
        <f t="shared" si="3"/>
        <v>1017.10359057952</v>
      </c>
      <c r="J47">
        <f t="shared" si="4"/>
        <v>7399.79713725966</v>
      </c>
      <c r="K47">
        <f t="shared" si="5"/>
        <v>3807.99653477838</v>
      </c>
      <c r="L47">
        <f t="shared" si="6"/>
        <v>3296.9879675307</v>
      </c>
      <c r="M47" s="12"/>
      <c r="N47" s="12"/>
      <c r="O47" s="12"/>
      <c r="P47" s="12"/>
      <c r="Q47" s="12"/>
      <c r="R47" s="12"/>
      <c r="S47" t="s">
        <v>42</v>
      </c>
      <c r="T47" s="12"/>
      <c r="V47" s="14">
        <v>65.62529254</v>
      </c>
    </row>
    <row r="48" spans="3:22">
      <c r="C48" t="s">
        <v>20</v>
      </c>
      <c r="D48" t="s">
        <v>28</v>
      </c>
      <c r="E48">
        <v>2031</v>
      </c>
      <c r="F48">
        <f t="shared" si="0"/>
        <v>12136.8311135377</v>
      </c>
      <c r="G48">
        <f t="shared" si="1"/>
        <v>1725.03183339623</v>
      </c>
      <c r="H48">
        <f t="shared" si="2"/>
        <v>2815.02447537736</v>
      </c>
      <c r="I48">
        <f t="shared" si="3"/>
        <v>980.993377783019</v>
      </c>
      <c r="J48">
        <f t="shared" si="4"/>
        <v>7137.08225575472</v>
      </c>
      <c r="K48">
        <f t="shared" si="5"/>
        <v>3672.80129363207</v>
      </c>
      <c r="L48">
        <f t="shared" si="6"/>
        <v>3179.93505551887</v>
      </c>
      <c r="S48" t="s">
        <v>42</v>
      </c>
      <c r="V48" s="14">
        <v>63.29539881</v>
      </c>
    </row>
    <row r="49" spans="3:22">
      <c r="C49" t="s">
        <v>20</v>
      </c>
      <c r="D49" t="s">
        <v>28</v>
      </c>
      <c r="E49">
        <v>2032</v>
      </c>
      <c r="F49">
        <f t="shared" si="0"/>
        <v>11621.3293525329</v>
      </c>
      <c r="G49">
        <f t="shared" si="1"/>
        <v>1651.76254756813</v>
      </c>
      <c r="H49">
        <f t="shared" si="2"/>
        <v>2695.45866278976</v>
      </c>
      <c r="I49">
        <f t="shared" si="3"/>
        <v>939.326503699461</v>
      </c>
      <c r="J49">
        <f t="shared" si="4"/>
        <v>6833.94065010333</v>
      </c>
      <c r="K49">
        <f t="shared" si="5"/>
        <v>3516.80212737721</v>
      </c>
      <c r="L49">
        <f t="shared" si="6"/>
        <v>3044.86997092917</v>
      </c>
      <c r="S49" t="s">
        <v>42</v>
      </c>
      <c r="V49" s="14">
        <v>60.60697963</v>
      </c>
    </row>
    <row r="50" spans="3:22">
      <c r="C50" t="s">
        <v>20</v>
      </c>
      <c r="D50" t="s">
        <v>28</v>
      </c>
      <c r="E50">
        <v>2033</v>
      </c>
      <c r="F50">
        <f t="shared" si="0"/>
        <v>11123.8703369931</v>
      </c>
      <c r="G50">
        <f t="shared" si="1"/>
        <v>1581.05771287212</v>
      </c>
      <c r="H50">
        <f t="shared" si="2"/>
        <v>2580.07769628032</v>
      </c>
      <c r="I50">
        <f t="shared" si="3"/>
        <v>899.117985067386</v>
      </c>
      <c r="J50">
        <f t="shared" si="4"/>
        <v>6541.40910875113</v>
      </c>
      <c r="K50">
        <f t="shared" si="5"/>
        <v>3366.26298757113</v>
      </c>
      <c r="L50">
        <f t="shared" si="6"/>
        <v>2914.53221246481</v>
      </c>
      <c r="S50" t="s">
        <v>42</v>
      </c>
      <c r="V50" s="14">
        <v>58.01265608</v>
      </c>
    </row>
    <row r="51" spans="3:22">
      <c r="C51" t="s">
        <v>20</v>
      </c>
      <c r="D51" t="s">
        <v>28</v>
      </c>
      <c r="E51">
        <v>2034</v>
      </c>
      <c r="F51">
        <f t="shared" si="0"/>
        <v>10605.2496898652</v>
      </c>
      <c r="G51">
        <f t="shared" si="1"/>
        <v>1507.3451335849</v>
      </c>
      <c r="H51">
        <f t="shared" si="2"/>
        <v>2459.78848722372</v>
      </c>
      <c r="I51">
        <f t="shared" si="3"/>
        <v>857.199018274933</v>
      </c>
      <c r="J51">
        <f t="shared" si="4"/>
        <v>6236.43343730459</v>
      </c>
      <c r="K51">
        <f t="shared" si="5"/>
        <v>3209.31999595687</v>
      </c>
      <c r="L51">
        <f t="shared" si="6"/>
        <v>2778.64995778975</v>
      </c>
      <c r="S51" t="s">
        <v>42</v>
      </c>
      <c r="V51" s="14">
        <v>55.30797144</v>
      </c>
    </row>
    <row r="52" spans="3:22">
      <c r="C52" t="s">
        <v>20</v>
      </c>
      <c r="D52" t="s">
        <v>28</v>
      </c>
      <c r="E52">
        <v>2035</v>
      </c>
      <c r="F52">
        <f t="shared" si="0"/>
        <v>10031.9003155031</v>
      </c>
      <c r="G52">
        <f t="shared" si="1"/>
        <v>1425.85385194968</v>
      </c>
      <c r="H52">
        <f t="shared" si="2"/>
        <v>2326.80546169811</v>
      </c>
      <c r="I52">
        <f t="shared" si="3"/>
        <v>810.856448773585</v>
      </c>
      <c r="J52">
        <f t="shared" si="4"/>
        <v>5899.27445339623</v>
      </c>
      <c r="K52">
        <f t="shared" si="5"/>
        <v>3035.815206761</v>
      </c>
      <c r="L52">
        <f t="shared" si="6"/>
        <v>2628.42839191824</v>
      </c>
      <c r="S52" t="s">
        <v>42</v>
      </c>
      <c r="V52" s="14">
        <v>52.31786826</v>
      </c>
    </row>
    <row r="53" spans="3:22">
      <c r="C53" t="s">
        <v>20</v>
      </c>
      <c r="D53" t="s">
        <v>28</v>
      </c>
      <c r="E53">
        <v>2036</v>
      </c>
      <c r="F53">
        <f t="shared" si="0"/>
        <v>9507.97128065139</v>
      </c>
      <c r="G53">
        <f t="shared" si="1"/>
        <v>1351.38678100629</v>
      </c>
      <c r="H53">
        <f t="shared" si="2"/>
        <v>2205.28502175202</v>
      </c>
      <c r="I53">
        <f t="shared" si="3"/>
        <v>768.508416671159</v>
      </c>
      <c r="J53">
        <f t="shared" si="4"/>
        <v>5591.17717636119</v>
      </c>
      <c r="K53">
        <f t="shared" si="5"/>
        <v>2877.26581120844</v>
      </c>
      <c r="L53">
        <f t="shared" si="6"/>
        <v>2491.1553023495</v>
      </c>
      <c r="S53" t="s">
        <v>42</v>
      </c>
      <c r="V53" s="14">
        <v>49.58549958</v>
      </c>
    </row>
    <row r="54" spans="3:22">
      <c r="C54" t="s">
        <v>20</v>
      </c>
      <c r="D54" t="s">
        <v>28</v>
      </c>
      <c r="E54">
        <v>2037</v>
      </c>
      <c r="F54">
        <f t="shared" si="0"/>
        <v>9070.12347480158</v>
      </c>
      <c r="G54">
        <f t="shared" si="1"/>
        <v>1289.15460555555</v>
      </c>
      <c r="H54">
        <f t="shared" si="2"/>
        <v>2103.73031785714</v>
      </c>
      <c r="I54">
        <f t="shared" si="3"/>
        <v>733.118141071429</v>
      </c>
      <c r="J54">
        <f t="shared" si="4"/>
        <v>5333.70009880953</v>
      </c>
      <c r="K54">
        <f t="shared" si="5"/>
        <v>2744.76598710317</v>
      </c>
      <c r="L54">
        <f t="shared" si="6"/>
        <v>2376.43609980158</v>
      </c>
      <c r="S54" t="s">
        <v>42</v>
      </c>
      <c r="V54" s="14">
        <v>47.30205745</v>
      </c>
    </row>
    <row r="55" spans="3:22">
      <c r="C55" t="s">
        <v>20</v>
      </c>
      <c r="D55" t="s">
        <v>28</v>
      </c>
      <c r="E55">
        <v>2038</v>
      </c>
      <c r="F55">
        <f t="shared" si="0"/>
        <v>8645.98110704103</v>
      </c>
      <c r="G55">
        <f t="shared" si="1"/>
        <v>1228.87041115304</v>
      </c>
      <c r="H55">
        <f t="shared" si="2"/>
        <v>2005.35446215634</v>
      </c>
      <c r="I55">
        <f t="shared" si="3"/>
        <v>698.835645902965</v>
      </c>
      <c r="J55">
        <f t="shared" si="4"/>
        <v>5084.28252526505</v>
      </c>
      <c r="K55">
        <f t="shared" si="5"/>
        <v>2616.41365011979</v>
      </c>
      <c r="L55">
        <f t="shared" si="6"/>
        <v>2265.30781836178</v>
      </c>
      <c r="S55" t="s">
        <v>42</v>
      </c>
      <c r="V55" s="14">
        <v>45.09009124</v>
      </c>
    </row>
    <row r="56" spans="3:22">
      <c r="C56" t="s">
        <v>20</v>
      </c>
      <c r="D56" t="s">
        <v>28</v>
      </c>
      <c r="E56">
        <v>2039</v>
      </c>
      <c r="F56">
        <f t="shared" si="0"/>
        <v>8234.75316469751</v>
      </c>
      <c r="G56">
        <f t="shared" si="1"/>
        <v>1170.42176960168</v>
      </c>
      <c r="H56">
        <f t="shared" si="2"/>
        <v>1909.97398665768</v>
      </c>
      <c r="I56">
        <f t="shared" si="3"/>
        <v>665.596995350404</v>
      </c>
      <c r="J56">
        <f t="shared" si="4"/>
        <v>4842.45929950584</v>
      </c>
      <c r="K56">
        <f t="shared" si="5"/>
        <v>2491.96942703654</v>
      </c>
      <c r="L56">
        <f t="shared" si="6"/>
        <v>2157.56320715034</v>
      </c>
      <c r="S56" t="s">
        <v>42</v>
      </c>
      <c r="V56" s="14">
        <v>42.9454757</v>
      </c>
    </row>
    <row r="57" spans="3:22">
      <c r="C57" t="s">
        <v>20</v>
      </c>
      <c r="D57" t="s">
        <v>28</v>
      </c>
      <c r="E57">
        <v>2040</v>
      </c>
      <c r="F57">
        <f t="shared" si="0"/>
        <v>7838.49776102126</v>
      </c>
      <c r="G57">
        <f t="shared" si="1"/>
        <v>1114.10120461216</v>
      </c>
      <c r="H57">
        <f t="shared" si="2"/>
        <v>1818.06625148248</v>
      </c>
      <c r="I57">
        <f t="shared" si="3"/>
        <v>633.568542183288</v>
      </c>
      <c r="J57">
        <f t="shared" si="4"/>
        <v>4609.44069820306</v>
      </c>
      <c r="K57">
        <f t="shared" si="5"/>
        <v>2372.05613619347</v>
      </c>
      <c r="L57">
        <f t="shared" si="6"/>
        <v>2053.74150630428</v>
      </c>
      <c r="S57" t="s">
        <v>42</v>
      </c>
      <c r="V57" s="14">
        <v>40.8789442</v>
      </c>
    </row>
    <row r="58" spans="3:22">
      <c r="C58" t="s">
        <v>20</v>
      </c>
      <c r="D58" t="s">
        <v>28</v>
      </c>
      <c r="E58">
        <v>2041</v>
      </c>
      <c r="F58">
        <f t="shared" si="0"/>
        <v>7403.65495004268</v>
      </c>
      <c r="G58">
        <f t="shared" si="1"/>
        <v>1052.29613503145</v>
      </c>
      <c r="H58">
        <f t="shared" si="2"/>
        <v>1717.20852804582</v>
      </c>
      <c r="I58">
        <f t="shared" si="3"/>
        <v>598.421153712938</v>
      </c>
      <c r="J58">
        <f t="shared" si="4"/>
        <v>4353.73071252022</v>
      </c>
      <c r="K58">
        <f t="shared" si="5"/>
        <v>2240.46567211366</v>
      </c>
      <c r="L58">
        <f t="shared" si="6"/>
        <v>1939.80963353324</v>
      </c>
      <c r="S58" t="s">
        <v>42</v>
      </c>
      <c r="V58" s="14">
        <v>38.61117357</v>
      </c>
    </row>
    <row r="59" spans="3:22">
      <c r="C59" t="s">
        <v>20</v>
      </c>
      <c r="D59" t="s">
        <v>28</v>
      </c>
      <c r="E59">
        <v>2042</v>
      </c>
      <c r="F59">
        <f t="shared" si="0"/>
        <v>7024.65060228511</v>
      </c>
      <c r="G59">
        <f t="shared" si="1"/>
        <v>998.427496771488</v>
      </c>
      <c r="H59">
        <f t="shared" si="2"/>
        <v>1629.30201396226</v>
      </c>
      <c r="I59">
        <f t="shared" si="3"/>
        <v>567.787065471698</v>
      </c>
      <c r="J59">
        <f t="shared" si="4"/>
        <v>4130.85662125787</v>
      </c>
      <c r="K59">
        <f t="shared" si="5"/>
        <v>2125.77282966457</v>
      </c>
      <c r="L59">
        <f t="shared" si="6"/>
        <v>1840.507830587</v>
      </c>
      <c r="S59" t="s">
        <v>42</v>
      </c>
      <c r="V59" s="14">
        <v>36.63460892</v>
      </c>
    </row>
    <row r="60" spans="3:22">
      <c r="C60" t="s">
        <v>20</v>
      </c>
      <c r="D60" t="s">
        <v>28</v>
      </c>
      <c r="E60">
        <v>2043</v>
      </c>
      <c r="F60">
        <f t="shared" si="0"/>
        <v>6673.48420947814</v>
      </c>
      <c r="G60">
        <f t="shared" si="1"/>
        <v>948.515522159328</v>
      </c>
      <c r="H60">
        <f t="shared" si="2"/>
        <v>1547.85225319407</v>
      </c>
      <c r="I60">
        <f t="shared" si="3"/>
        <v>539.403057931267</v>
      </c>
      <c r="J60">
        <f t="shared" si="4"/>
        <v>3924.35268234052</v>
      </c>
      <c r="K60">
        <f t="shared" si="5"/>
        <v>2019.50420239967</v>
      </c>
      <c r="L60">
        <f t="shared" si="6"/>
        <v>1748.499767497</v>
      </c>
      <c r="S60" t="s">
        <v>42</v>
      </c>
      <c r="V60" s="14">
        <v>34.80322339</v>
      </c>
    </row>
    <row r="61" spans="3:22">
      <c r="C61" t="s">
        <v>20</v>
      </c>
      <c r="D61" t="s">
        <v>28</v>
      </c>
      <c r="E61">
        <v>2044</v>
      </c>
      <c r="F61">
        <f t="shared" si="0"/>
        <v>6355.19702035415</v>
      </c>
      <c r="G61">
        <f t="shared" si="1"/>
        <v>903.276733857442</v>
      </c>
      <c r="H61">
        <f t="shared" si="2"/>
        <v>1474.02851623989</v>
      </c>
      <c r="I61">
        <f t="shared" si="3"/>
        <v>513.676604144205</v>
      </c>
      <c r="J61">
        <f t="shared" si="4"/>
        <v>3737.18340986074</v>
      </c>
      <c r="K61">
        <f t="shared" si="5"/>
        <v>1923.18535367999</v>
      </c>
      <c r="L61">
        <f t="shared" si="6"/>
        <v>1665.10628686358</v>
      </c>
      <c r="S61" t="s">
        <v>42</v>
      </c>
      <c r="V61" s="14">
        <v>33.14330785</v>
      </c>
    </row>
    <row r="62" spans="3:22">
      <c r="C62" t="s">
        <v>20</v>
      </c>
      <c r="D62" t="s">
        <v>28</v>
      </c>
      <c r="E62">
        <v>2045</v>
      </c>
      <c r="F62">
        <f t="shared" si="0"/>
        <v>6051.95428153489</v>
      </c>
      <c r="G62">
        <f t="shared" si="1"/>
        <v>860.176243060796</v>
      </c>
      <c r="H62">
        <f t="shared" si="2"/>
        <v>1403.69419884097</v>
      </c>
      <c r="I62">
        <f t="shared" si="3"/>
        <v>489.166160202156</v>
      </c>
      <c r="J62">
        <f t="shared" si="4"/>
        <v>3558.86104958671</v>
      </c>
      <c r="K62">
        <f t="shared" si="5"/>
        <v>1831.4191988245</v>
      </c>
      <c r="L62">
        <f t="shared" si="6"/>
        <v>1585.65455794998</v>
      </c>
      <c r="S62" t="s">
        <v>42</v>
      </c>
      <c r="V62" s="14">
        <v>31.56185138</v>
      </c>
    </row>
    <row r="63" spans="3:22">
      <c r="C63" t="s">
        <v>20</v>
      </c>
      <c r="D63" t="s">
        <v>28</v>
      </c>
      <c r="E63">
        <v>2046</v>
      </c>
      <c r="F63">
        <f t="shared" si="0"/>
        <v>5769.24635057053</v>
      </c>
      <c r="G63">
        <f t="shared" si="1"/>
        <v>819.994405157232</v>
      </c>
      <c r="H63">
        <f t="shared" si="2"/>
        <v>1338.12273808625</v>
      </c>
      <c r="I63">
        <f t="shared" si="3"/>
        <v>466.315499636119</v>
      </c>
      <c r="J63">
        <f t="shared" si="4"/>
        <v>3392.61421474394</v>
      </c>
      <c r="K63">
        <f t="shared" si="5"/>
        <v>1745.86720878257</v>
      </c>
      <c r="L63">
        <f t="shared" si="6"/>
        <v>1511.58309302336</v>
      </c>
      <c r="S63" t="s">
        <v>42</v>
      </c>
      <c r="V63" s="14">
        <v>30.08748702</v>
      </c>
    </row>
    <row r="64" spans="3:22">
      <c r="C64" t="s">
        <v>20</v>
      </c>
      <c r="D64" t="s">
        <v>28</v>
      </c>
      <c r="E64">
        <v>2047</v>
      </c>
      <c r="F64">
        <f t="shared" si="0"/>
        <v>5461.97617272012</v>
      </c>
      <c r="G64">
        <f t="shared" si="1"/>
        <v>776.321486477987</v>
      </c>
      <c r="H64">
        <f t="shared" si="2"/>
        <v>1266.85429386792</v>
      </c>
      <c r="I64">
        <f t="shared" si="3"/>
        <v>441.479526650943</v>
      </c>
      <c r="J64">
        <f t="shared" si="4"/>
        <v>3211.92351273585</v>
      </c>
      <c r="K64">
        <f t="shared" si="5"/>
        <v>1652.88228577044</v>
      </c>
      <c r="L64">
        <f t="shared" si="6"/>
        <v>1431.07614677673</v>
      </c>
      <c r="S64" t="s">
        <v>42</v>
      </c>
      <c r="V64" s="14">
        <v>28.48502685</v>
      </c>
    </row>
    <row r="65" spans="3:22">
      <c r="C65" t="s">
        <v>20</v>
      </c>
      <c r="D65" t="s">
        <v>28</v>
      </c>
      <c r="E65">
        <v>2048</v>
      </c>
      <c r="F65">
        <f t="shared" si="0"/>
        <v>5221.19540513252</v>
      </c>
      <c r="G65">
        <f t="shared" si="1"/>
        <v>742.098839308176</v>
      </c>
      <c r="H65">
        <f t="shared" si="2"/>
        <v>1211.00744656334</v>
      </c>
      <c r="I65">
        <f t="shared" si="3"/>
        <v>422.01774652965</v>
      </c>
      <c r="J65">
        <f t="shared" si="4"/>
        <v>3070.33201098383</v>
      </c>
      <c r="K65">
        <f t="shared" si="5"/>
        <v>1580.01813314241</v>
      </c>
      <c r="L65">
        <f t="shared" si="6"/>
        <v>1367.98989334007</v>
      </c>
      <c r="S65" t="s">
        <v>42</v>
      </c>
      <c r="V65" s="14">
        <v>27.22931895</v>
      </c>
    </row>
    <row r="66" spans="3:22">
      <c r="C66" t="s">
        <v>20</v>
      </c>
      <c r="D66" t="s">
        <v>28</v>
      </c>
      <c r="E66">
        <v>2049</v>
      </c>
      <c r="F66">
        <f t="shared" si="0"/>
        <v>4992.8472129979</v>
      </c>
      <c r="G66">
        <f t="shared" si="1"/>
        <v>709.643258700209</v>
      </c>
      <c r="H66">
        <f t="shared" si="2"/>
        <v>1158.04421886792</v>
      </c>
      <c r="I66">
        <f t="shared" si="3"/>
        <v>403.560864150943</v>
      </c>
      <c r="J66">
        <f t="shared" si="4"/>
        <v>2936.05150440252</v>
      </c>
      <c r="K66">
        <f t="shared" si="5"/>
        <v>1510.91627882599</v>
      </c>
      <c r="L66">
        <f t="shared" si="6"/>
        <v>1308.16106205451</v>
      </c>
      <c r="S66" t="s">
        <v>42</v>
      </c>
      <c r="V66" s="14">
        <v>26.0384488</v>
      </c>
    </row>
    <row r="67" spans="3:22">
      <c r="C67" t="s">
        <v>20</v>
      </c>
      <c r="D67" t="s">
        <v>28</v>
      </c>
      <c r="E67">
        <v>2050</v>
      </c>
      <c r="F67">
        <f t="shared" si="0"/>
        <v>4784.24144887541</v>
      </c>
      <c r="G67">
        <f t="shared" si="1"/>
        <v>679.993708469601</v>
      </c>
      <c r="H67">
        <f t="shared" si="2"/>
        <v>1109.66006272237</v>
      </c>
      <c r="I67">
        <f t="shared" si="3"/>
        <v>386.699718827493</v>
      </c>
      <c r="J67">
        <f t="shared" si="4"/>
        <v>2813.38056306379</v>
      </c>
      <c r="K67">
        <f t="shared" si="5"/>
        <v>1447.78880237346</v>
      </c>
      <c r="L67">
        <f t="shared" si="6"/>
        <v>1253.50488566786</v>
      </c>
      <c r="S67" t="s">
        <v>42</v>
      </c>
      <c r="V67" s="14">
        <v>24.95053838</v>
      </c>
    </row>
    <row r="68" spans="3:22">
      <c r="C68" t="s">
        <v>20</v>
      </c>
      <c r="D68" t="s">
        <v>28</v>
      </c>
      <c r="E68">
        <v>2020</v>
      </c>
      <c r="F68">
        <f>V68*L2*500/SUM(L2:R2)</f>
        <v>17088.2648300389</v>
      </c>
      <c r="G68">
        <f>V68*M2*500/SUM(L2:R2)</f>
        <v>2428.78890985325</v>
      </c>
      <c r="H68">
        <f>V68*N2*500/SUM(L2:R2)</f>
        <v>3963.46322102426</v>
      </c>
      <c r="I68">
        <f>V68*O2*500/SUM(L2:R2)</f>
        <v>1381.20688005391</v>
      </c>
      <c r="J68">
        <f>V68*P2*500/SUM(L2:R2)</f>
        <v>10048.7804896676</v>
      </c>
      <c r="K68">
        <f>V68*Q2*500/SUM(L2:R2)</f>
        <v>5171.18517894579</v>
      </c>
      <c r="L68">
        <f>V68*R2*500/SUM(L2:R2)</f>
        <v>4477.24549041629</v>
      </c>
      <c r="S68" t="s">
        <v>42</v>
      </c>
      <c r="T68" s="15"/>
      <c r="V68">
        <f>89.11787</f>
        <v>89.11787</v>
      </c>
    </row>
    <row r="71" spans="2:2">
      <c r="B71" s="9"/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55" zoomScaleNormal="55" topLeftCell="A29" workbookViewId="0">
      <selection activeCell="C68" sqref="C68:V68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f>V38*L2*500/SUM(L2:R2)</f>
        <v>16714.6868378414</v>
      </c>
      <c r="G38">
        <f>V38*M2*500/SUM(L2:R2)</f>
        <v>2375.69153025157</v>
      </c>
      <c r="H38">
        <f>V38*N2*500/SUM(L2:R2)</f>
        <v>3876.81529936658</v>
      </c>
      <c r="I38">
        <f>V38*O2*500/SUM(L2:R2)</f>
        <v>1351.0113922035</v>
      </c>
      <c r="J38">
        <f>V38*P2*500/SUM(L2:R2)</f>
        <v>9829.09737516173</v>
      </c>
      <c r="K38">
        <f>V38*Q2*500/SUM(L2:R2)</f>
        <v>5058.13443940925</v>
      </c>
      <c r="L38">
        <f>V38*R2*500/SUM(L2:R2)</f>
        <v>4379.36543076594</v>
      </c>
      <c r="S38" t="s">
        <v>43</v>
      </c>
      <c r="V38" s="14">
        <v>87.16960461</v>
      </c>
    </row>
    <row r="39" spans="3:22">
      <c r="C39" t="s">
        <v>20</v>
      </c>
      <c r="D39" t="s">
        <v>28</v>
      </c>
      <c r="E39">
        <v>2022</v>
      </c>
      <c r="F39">
        <f>F38*V39/V38</f>
        <v>15709.6761542685</v>
      </c>
      <c r="G39">
        <f>G38*V39/V38</f>
        <v>2232.84737218029</v>
      </c>
      <c r="H39">
        <f>H38*V39/V38</f>
        <v>3643.71246998652</v>
      </c>
      <c r="I39">
        <f>I38*V39/V38</f>
        <v>1269.77858802561</v>
      </c>
      <c r="J39">
        <f>J38*V39/V38</f>
        <v>9238.0992925921</v>
      </c>
      <c r="K39">
        <f>K38*V39/V38</f>
        <v>4754.00195999925</v>
      </c>
      <c r="L39">
        <f>L38*V39/V38</f>
        <v>4116.04556794774</v>
      </c>
      <c r="S39" t="s">
        <v>43</v>
      </c>
      <c r="V39" s="14">
        <v>81.92832281</v>
      </c>
    </row>
    <row r="40" spans="3:22">
      <c r="C40" t="s">
        <v>20</v>
      </c>
      <c r="D40" t="s">
        <v>28</v>
      </c>
      <c r="E40">
        <v>2023</v>
      </c>
      <c r="F40">
        <f t="shared" ref="F40:F67" si="0">F39*V40/V39</f>
        <v>15546.1156093726</v>
      </c>
      <c r="G40">
        <f t="shared" ref="G40:G67" si="1">G39*V40/V39</f>
        <v>2209.60018813417</v>
      </c>
      <c r="H40">
        <f t="shared" ref="H40:H67" si="2">H39*V40/V39</f>
        <v>3605.77613118599</v>
      </c>
      <c r="I40">
        <f t="shared" ref="I40:I67" si="3">I39*V40/V39</f>
        <v>1256.55834874663</v>
      </c>
      <c r="J40">
        <f t="shared" ref="J40:J67" si="4">J39*V40/V39</f>
        <v>9141.91726189579</v>
      </c>
      <c r="K40">
        <f t="shared" ref="K40:K67" si="5">K39*V40/V39</f>
        <v>4704.50589506589</v>
      </c>
      <c r="L40">
        <f t="shared" ref="L40:L67" si="6">L39*V40/V39</f>
        <v>4073.19155559898</v>
      </c>
      <c r="S40" t="s">
        <v>43</v>
      </c>
      <c r="V40" s="14">
        <v>81.07532998</v>
      </c>
    </row>
    <row r="41" spans="3:22">
      <c r="C41" t="s">
        <v>20</v>
      </c>
      <c r="D41" t="s">
        <v>28</v>
      </c>
      <c r="E41">
        <v>2024</v>
      </c>
      <c r="F41">
        <f t="shared" si="0"/>
        <v>15199.8443467872</v>
      </c>
      <c r="G41">
        <f t="shared" si="1"/>
        <v>2160.38396807128</v>
      </c>
      <c r="H41">
        <f t="shared" si="2"/>
        <v>3525.46175009434</v>
      </c>
      <c r="I41">
        <f t="shared" si="3"/>
        <v>1228.57000382075</v>
      </c>
      <c r="J41">
        <f t="shared" si="4"/>
        <v>8938.29191185535</v>
      </c>
      <c r="K41">
        <f t="shared" si="5"/>
        <v>4599.71861333857</v>
      </c>
      <c r="L41">
        <f t="shared" si="6"/>
        <v>3982.46605103249</v>
      </c>
      <c r="S41" t="s">
        <v>43</v>
      </c>
      <c r="V41" s="14">
        <v>79.26947329</v>
      </c>
    </row>
    <row r="42" spans="3:22">
      <c r="C42" t="s">
        <v>20</v>
      </c>
      <c r="D42" t="s">
        <v>28</v>
      </c>
      <c r="E42">
        <v>2025</v>
      </c>
      <c r="F42">
        <f t="shared" si="0"/>
        <v>14767.5286614256</v>
      </c>
      <c r="G42">
        <f t="shared" si="1"/>
        <v>2098.93808385744</v>
      </c>
      <c r="H42">
        <f t="shared" si="2"/>
        <v>3425.19016981132</v>
      </c>
      <c r="I42">
        <f t="shared" si="3"/>
        <v>1193.62687735849</v>
      </c>
      <c r="J42">
        <f t="shared" si="4"/>
        <v>8684.06800628932</v>
      </c>
      <c r="K42">
        <f t="shared" si="5"/>
        <v>4468.89289832285</v>
      </c>
      <c r="L42">
        <f t="shared" si="6"/>
        <v>3869.19630293501</v>
      </c>
      <c r="S42" t="s">
        <v>43</v>
      </c>
      <c r="V42" s="14">
        <v>77.014882</v>
      </c>
    </row>
    <row r="43" spans="3:22">
      <c r="C43" t="s">
        <v>20</v>
      </c>
      <c r="D43" t="s">
        <v>28</v>
      </c>
      <c r="E43">
        <v>2026</v>
      </c>
      <c r="F43">
        <f t="shared" si="0"/>
        <v>14368.0925038028</v>
      </c>
      <c r="G43">
        <f t="shared" si="1"/>
        <v>2042.16543201258</v>
      </c>
      <c r="H43">
        <f t="shared" si="2"/>
        <v>3332.54468850405</v>
      </c>
      <c r="I43">
        <f t="shared" si="3"/>
        <v>1161.34133084232</v>
      </c>
      <c r="J43">
        <f t="shared" si="4"/>
        <v>8449.17895772238</v>
      </c>
      <c r="K43">
        <f t="shared" si="5"/>
        <v>4348.01705991689</v>
      </c>
      <c r="L43">
        <f t="shared" si="6"/>
        <v>3764.54122219901</v>
      </c>
      <c r="S43" t="s">
        <v>43</v>
      </c>
      <c r="V43" s="14">
        <v>74.93176239</v>
      </c>
    </row>
    <row r="44" spans="3:22">
      <c r="C44" t="s">
        <v>20</v>
      </c>
      <c r="D44" t="s">
        <v>28</v>
      </c>
      <c r="E44">
        <v>2027</v>
      </c>
      <c r="F44">
        <f t="shared" si="0"/>
        <v>13938.7926586373</v>
      </c>
      <c r="G44">
        <f t="shared" si="1"/>
        <v>1981.14819513627</v>
      </c>
      <c r="H44">
        <f t="shared" si="2"/>
        <v>3232.97260415094</v>
      </c>
      <c r="I44">
        <f t="shared" si="3"/>
        <v>1126.64196811321</v>
      </c>
      <c r="J44">
        <f t="shared" si="4"/>
        <v>8196.72852163523</v>
      </c>
      <c r="K44">
        <f t="shared" si="5"/>
        <v>4218.10398689727</v>
      </c>
      <c r="L44">
        <f t="shared" si="6"/>
        <v>3652.06164542977</v>
      </c>
      <c r="S44" t="s">
        <v>43</v>
      </c>
      <c r="V44" s="14">
        <v>72.69289916</v>
      </c>
    </row>
    <row r="45" spans="3:22">
      <c r="C45" t="s">
        <v>20</v>
      </c>
      <c r="D45" t="s">
        <v>28</v>
      </c>
      <c r="E45">
        <v>2028</v>
      </c>
      <c r="F45">
        <f t="shared" si="0"/>
        <v>13508.2139337511</v>
      </c>
      <c r="G45">
        <f t="shared" si="1"/>
        <v>1919.94918855346</v>
      </c>
      <c r="H45">
        <f t="shared" si="2"/>
        <v>3133.10389560647</v>
      </c>
      <c r="I45">
        <f t="shared" si="3"/>
        <v>1091.83923634771</v>
      </c>
      <c r="J45">
        <f t="shared" si="4"/>
        <v>7943.5260383558</v>
      </c>
      <c r="K45">
        <f t="shared" si="5"/>
        <v>4087.80390420036</v>
      </c>
      <c r="L45">
        <f t="shared" si="6"/>
        <v>3539.24699318508</v>
      </c>
      <c r="S45" t="s">
        <v>43</v>
      </c>
      <c r="V45" s="14">
        <v>70.44736638</v>
      </c>
    </row>
    <row r="46" spans="3:22">
      <c r="C46" t="s">
        <v>20</v>
      </c>
      <c r="D46" t="s">
        <v>28</v>
      </c>
      <c r="E46">
        <v>2029</v>
      </c>
      <c r="F46">
        <f t="shared" si="0"/>
        <v>13057.6470602276</v>
      </c>
      <c r="G46">
        <f t="shared" si="1"/>
        <v>1855.90922683438</v>
      </c>
      <c r="H46">
        <f t="shared" si="2"/>
        <v>3028.59912291105</v>
      </c>
      <c r="I46">
        <f t="shared" si="3"/>
        <v>1055.420906469</v>
      </c>
      <c r="J46">
        <f t="shared" si="4"/>
        <v>7678.56949344116</v>
      </c>
      <c r="K46">
        <f t="shared" si="5"/>
        <v>3951.45508460617</v>
      </c>
      <c r="L46">
        <f t="shared" si="6"/>
        <v>3421.19530551063</v>
      </c>
      <c r="M46" s="11"/>
      <c r="N46" s="11"/>
      <c r="O46" s="11"/>
      <c r="P46" s="11"/>
      <c r="S46" t="s">
        <v>43</v>
      </c>
      <c r="V46" s="14">
        <v>68.0975924</v>
      </c>
    </row>
    <row r="47" ht="15.25" spans="2:22">
      <c r="B47" s="6"/>
      <c r="C47" t="s">
        <v>20</v>
      </c>
      <c r="D47" t="s">
        <v>28</v>
      </c>
      <c r="E47">
        <v>2030</v>
      </c>
      <c r="F47">
        <f t="shared" si="0"/>
        <v>12583.5859684741</v>
      </c>
      <c r="G47">
        <f t="shared" si="1"/>
        <v>1788.52998536688</v>
      </c>
      <c r="H47">
        <f t="shared" si="2"/>
        <v>2918.64508601078</v>
      </c>
      <c r="I47">
        <f t="shared" si="3"/>
        <v>1017.10359057952</v>
      </c>
      <c r="J47">
        <f t="shared" si="4"/>
        <v>7399.79713725966</v>
      </c>
      <c r="K47">
        <f t="shared" si="5"/>
        <v>3807.99653477838</v>
      </c>
      <c r="L47">
        <f t="shared" si="6"/>
        <v>3296.9879675307</v>
      </c>
      <c r="M47" s="12"/>
      <c r="N47" s="12"/>
      <c r="O47" s="12"/>
      <c r="P47" s="12"/>
      <c r="Q47" s="12"/>
      <c r="R47" s="12"/>
      <c r="S47" t="s">
        <v>43</v>
      </c>
      <c r="T47" s="12"/>
      <c r="V47" s="14">
        <v>65.62529254</v>
      </c>
    </row>
    <row r="48" ht="15.25" spans="2:22">
      <c r="B48" s="7"/>
      <c r="C48" t="s">
        <v>20</v>
      </c>
      <c r="D48" t="s">
        <v>28</v>
      </c>
      <c r="E48">
        <v>2031</v>
      </c>
      <c r="F48">
        <f t="shared" si="0"/>
        <v>12136.8311135377</v>
      </c>
      <c r="G48">
        <f t="shared" si="1"/>
        <v>1725.03183339623</v>
      </c>
      <c r="H48">
        <f t="shared" si="2"/>
        <v>2815.02447537736</v>
      </c>
      <c r="I48">
        <f t="shared" si="3"/>
        <v>980.993377783019</v>
      </c>
      <c r="J48">
        <f t="shared" si="4"/>
        <v>7137.08225575472</v>
      </c>
      <c r="K48">
        <f t="shared" si="5"/>
        <v>3672.80129363207</v>
      </c>
      <c r="L48">
        <f t="shared" si="6"/>
        <v>3179.93505551887</v>
      </c>
      <c r="S48" t="s">
        <v>43</v>
      </c>
      <c r="V48" s="14">
        <v>63.29539881</v>
      </c>
    </row>
    <row r="49" spans="3:22">
      <c r="C49" t="s">
        <v>20</v>
      </c>
      <c r="D49" t="s">
        <v>28</v>
      </c>
      <c r="E49">
        <v>2032</v>
      </c>
      <c r="F49">
        <f t="shared" si="0"/>
        <v>11621.3293525329</v>
      </c>
      <c r="G49">
        <f t="shared" si="1"/>
        <v>1651.76254756813</v>
      </c>
      <c r="H49">
        <f t="shared" si="2"/>
        <v>2695.45866278976</v>
      </c>
      <c r="I49">
        <f t="shared" si="3"/>
        <v>939.326503699461</v>
      </c>
      <c r="J49">
        <f t="shared" si="4"/>
        <v>6833.94065010333</v>
      </c>
      <c r="K49">
        <f t="shared" si="5"/>
        <v>3516.80212737721</v>
      </c>
      <c r="L49">
        <f t="shared" si="6"/>
        <v>3044.86997092917</v>
      </c>
      <c r="S49" t="s">
        <v>43</v>
      </c>
      <c r="V49" s="14">
        <v>60.60697963</v>
      </c>
    </row>
    <row r="50" spans="3:22">
      <c r="C50" t="s">
        <v>20</v>
      </c>
      <c r="D50" t="s">
        <v>28</v>
      </c>
      <c r="E50">
        <v>2033</v>
      </c>
      <c r="F50">
        <f t="shared" si="0"/>
        <v>11123.8703369931</v>
      </c>
      <c r="G50">
        <f t="shared" si="1"/>
        <v>1581.05771287212</v>
      </c>
      <c r="H50">
        <f t="shared" si="2"/>
        <v>2580.07769628032</v>
      </c>
      <c r="I50">
        <f t="shared" si="3"/>
        <v>899.117985067386</v>
      </c>
      <c r="J50">
        <f t="shared" si="4"/>
        <v>6541.40910875113</v>
      </c>
      <c r="K50">
        <f t="shared" si="5"/>
        <v>3366.26298757113</v>
      </c>
      <c r="L50">
        <f t="shared" si="6"/>
        <v>2914.53221246481</v>
      </c>
      <c r="S50" t="s">
        <v>43</v>
      </c>
      <c r="V50" s="14">
        <v>58.01265608</v>
      </c>
    </row>
    <row r="51" spans="3:22">
      <c r="C51" t="s">
        <v>20</v>
      </c>
      <c r="D51" t="s">
        <v>28</v>
      </c>
      <c r="E51">
        <v>2034</v>
      </c>
      <c r="F51">
        <f t="shared" si="0"/>
        <v>10605.2496898652</v>
      </c>
      <c r="G51">
        <f t="shared" si="1"/>
        <v>1507.3451335849</v>
      </c>
      <c r="H51">
        <f t="shared" si="2"/>
        <v>2459.78848722372</v>
      </c>
      <c r="I51">
        <f t="shared" si="3"/>
        <v>857.199018274933</v>
      </c>
      <c r="J51">
        <f t="shared" si="4"/>
        <v>6236.43343730459</v>
      </c>
      <c r="K51">
        <f t="shared" si="5"/>
        <v>3209.31999595687</v>
      </c>
      <c r="L51">
        <f t="shared" si="6"/>
        <v>2778.64995778975</v>
      </c>
      <c r="S51" t="s">
        <v>43</v>
      </c>
      <c r="V51" s="14">
        <v>55.30797144</v>
      </c>
    </row>
    <row r="52" spans="3:22">
      <c r="C52" t="s">
        <v>20</v>
      </c>
      <c r="D52" t="s">
        <v>28</v>
      </c>
      <c r="E52">
        <v>2035</v>
      </c>
      <c r="F52">
        <f t="shared" si="0"/>
        <v>10031.9003155031</v>
      </c>
      <c r="G52">
        <f t="shared" si="1"/>
        <v>1425.85385194968</v>
      </c>
      <c r="H52">
        <f t="shared" si="2"/>
        <v>2326.80546169811</v>
      </c>
      <c r="I52">
        <f t="shared" si="3"/>
        <v>810.856448773585</v>
      </c>
      <c r="J52">
        <f t="shared" si="4"/>
        <v>5899.27445339623</v>
      </c>
      <c r="K52">
        <f t="shared" si="5"/>
        <v>3035.815206761</v>
      </c>
      <c r="L52">
        <f t="shared" si="6"/>
        <v>2628.42839191824</v>
      </c>
      <c r="S52" t="s">
        <v>43</v>
      </c>
      <c r="V52" s="14">
        <v>52.31786826</v>
      </c>
    </row>
    <row r="53" spans="3:22">
      <c r="C53" t="s">
        <v>20</v>
      </c>
      <c r="D53" t="s">
        <v>28</v>
      </c>
      <c r="E53">
        <v>2036</v>
      </c>
      <c r="F53">
        <f t="shared" si="0"/>
        <v>9507.97128065139</v>
      </c>
      <c r="G53">
        <f t="shared" si="1"/>
        <v>1351.38678100629</v>
      </c>
      <c r="H53">
        <f t="shared" si="2"/>
        <v>2205.28502175202</v>
      </c>
      <c r="I53">
        <f t="shared" si="3"/>
        <v>768.508416671159</v>
      </c>
      <c r="J53">
        <f t="shared" si="4"/>
        <v>5591.17717636119</v>
      </c>
      <c r="K53">
        <f t="shared" si="5"/>
        <v>2877.26581120844</v>
      </c>
      <c r="L53">
        <f t="shared" si="6"/>
        <v>2491.1553023495</v>
      </c>
      <c r="S53" t="s">
        <v>43</v>
      </c>
      <c r="V53" s="14">
        <v>49.58549958</v>
      </c>
    </row>
    <row r="54" spans="3:22">
      <c r="C54" t="s">
        <v>20</v>
      </c>
      <c r="D54" t="s">
        <v>28</v>
      </c>
      <c r="E54">
        <v>2037</v>
      </c>
      <c r="F54">
        <f t="shared" si="0"/>
        <v>9070.12347480158</v>
      </c>
      <c r="G54">
        <f t="shared" si="1"/>
        <v>1289.15460555555</v>
      </c>
      <c r="H54">
        <f t="shared" si="2"/>
        <v>2103.73031785714</v>
      </c>
      <c r="I54">
        <f t="shared" si="3"/>
        <v>733.118141071429</v>
      </c>
      <c r="J54">
        <f t="shared" si="4"/>
        <v>5333.70009880953</v>
      </c>
      <c r="K54">
        <f t="shared" si="5"/>
        <v>2744.76598710317</v>
      </c>
      <c r="L54">
        <f t="shared" si="6"/>
        <v>2376.43609980158</v>
      </c>
      <c r="S54" t="s">
        <v>43</v>
      </c>
      <c r="V54" s="14">
        <v>47.30205745</v>
      </c>
    </row>
    <row r="55" spans="3:22">
      <c r="C55" t="s">
        <v>20</v>
      </c>
      <c r="D55" t="s">
        <v>28</v>
      </c>
      <c r="E55">
        <v>2038</v>
      </c>
      <c r="F55">
        <f t="shared" si="0"/>
        <v>8645.98110704103</v>
      </c>
      <c r="G55">
        <f t="shared" si="1"/>
        <v>1228.87041115304</v>
      </c>
      <c r="H55">
        <f t="shared" si="2"/>
        <v>2005.35446215634</v>
      </c>
      <c r="I55">
        <f t="shared" si="3"/>
        <v>698.835645902965</v>
      </c>
      <c r="J55">
        <f t="shared" si="4"/>
        <v>5084.28252526505</v>
      </c>
      <c r="K55">
        <f t="shared" si="5"/>
        <v>2616.41365011979</v>
      </c>
      <c r="L55">
        <f t="shared" si="6"/>
        <v>2265.30781836178</v>
      </c>
      <c r="S55" t="s">
        <v>43</v>
      </c>
      <c r="V55" s="14">
        <v>45.09009124</v>
      </c>
    </row>
    <row r="56" spans="3:22">
      <c r="C56" t="s">
        <v>20</v>
      </c>
      <c r="D56" t="s">
        <v>28</v>
      </c>
      <c r="E56">
        <v>2039</v>
      </c>
      <c r="F56">
        <f t="shared" si="0"/>
        <v>8234.75316469751</v>
      </c>
      <c r="G56">
        <f t="shared" si="1"/>
        <v>1170.42176960168</v>
      </c>
      <c r="H56">
        <f t="shared" si="2"/>
        <v>1909.97398665768</v>
      </c>
      <c r="I56">
        <f t="shared" si="3"/>
        <v>665.596995350404</v>
      </c>
      <c r="J56">
        <f t="shared" si="4"/>
        <v>4842.45929950584</v>
      </c>
      <c r="K56">
        <f t="shared" si="5"/>
        <v>2491.96942703654</v>
      </c>
      <c r="L56">
        <f t="shared" si="6"/>
        <v>2157.56320715034</v>
      </c>
      <c r="S56" t="s">
        <v>43</v>
      </c>
      <c r="V56" s="14">
        <v>42.9454757</v>
      </c>
    </row>
    <row r="57" spans="3:22">
      <c r="C57" t="s">
        <v>20</v>
      </c>
      <c r="D57" t="s">
        <v>28</v>
      </c>
      <c r="E57">
        <v>2040</v>
      </c>
      <c r="F57">
        <f t="shared" si="0"/>
        <v>7838.49776102126</v>
      </c>
      <c r="G57">
        <f t="shared" si="1"/>
        <v>1114.10120461216</v>
      </c>
      <c r="H57">
        <f t="shared" si="2"/>
        <v>1818.06625148248</v>
      </c>
      <c r="I57">
        <f t="shared" si="3"/>
        <v>633.568542183288</v>
      </c>
      <c r="J57">
        <f t="shared" si="4"/>
        <v>4609.44069820306</v>
      </c>
      <c r="K57">
        <f t="shared" si="5"/>
        <v>2372.05613619347</v>
      </c>
      <c r="L57">
        <f t="shared" si="6"/>
        <v>2053.74150630428</v>
      </c>
      <c r="S57" t="s">
        <v>43</v>
      </c>
      <c r="V57" s="14">
        <v>40.8789442</v>
      </c>
    </row>
    <row r="58" spans="3:22">
      <c r="C58" t="s">
        <v>20</v>
      </c>
      <c r="D58" t="s">
        <v>28</v>
      </c>
      <c r="E58">
        <v>2041</v>
      </c>
      <c r="F58">
        <f t="shared" si="0"/>
        <v>7403.65495004268</v>
      </c>
      <c r="G58">
        <f t="shared" si="1"/>
        <v>1052.29613503145</v>
      </c>
      <c r="H58">
        <f t="shared" si="2"/>
        <v>1717.20852804582</v>
      </c>
      <c r="I58">
        <f t="shared" si="3"/>
        <v>598.421153712938</v>
      </c>
      <c r="J58">
        <f t="shared" si="4"/>
        <v>4353.73071252022</v>
      </c>
      <c r="K58">
        <f t="shared" si="5"/>
        <v>2240.46567211366</v>
      </c>
      <c r="L58">
        <f t="shared" si="6"/>
        <v>1939.80963353324</v>
      </c>
      <c r="S58" t="s">
        <v>43</v>
      </c>
      <c r="V58" s="14">
        <v>38.61117357</v>
      </c>
    </row>
    <row r="59" spans="3:22">
      <c r="C59" t="s">
        <v>20</v>
      </c>
      <c r="D59" t="s">
        <v>28</v>
      </c>
      <c r="E59">
        <v>2042</v>
      </c>
      <c r="F59">
        <f t="shared" si="0"/>
        <v>7024.65060228511</v>
      </c>
      <c r="G59">
        <f t="shared" si="1"/>
        <v>998.427496771488</v>
      </c>
      <c r="H59">
        <f t="shared" si="2"/>
        <v>1629.30201396226</v>
      </c>
      <c r="I59">
        <f t="shared" si="3"/>
        <v>567.787065471698</v>
      </c>
      <c r="J59">
        <f t="shared" si="4"/>
        <v>4130.85662125787</v>
      </c>
      <c r="K59">
        <f t="shared" si="5"/>
        <v>2125.77282966457</v>
      </c>
      <c r="L59">
        <f t="shared" si="6"/>
        <v>1840.507830587</v>
      </c>
      <c r="S59" t="s">
        <v>43</v>
      </c>
      <c r="V59" s="14">
        <v>36.63460892</v>
      </c>
    </row>
    <row r="60" spans="3:22">
      <c r="C60" t="s">
        <v>20</v>
      </c>
      <c r="D60" t="s">
        <v>28</v>
      </c>
      <c r="E60">
        <v>2043</v>
      </c>
      <c r="F60">
        <f t="shared" si="0"/>
        <v>6673.48420947814</v>
      </c>
      <c r="G60">
        <f t="shared" si="1"/>
        <v>948.515522159328</v>
      </c>
      <c r="H60">
        <f t="shared" si="2"/>
        <v>1547.85225319407</v>
      </c>
      <c r="I60">
        <f t="shared" si="3"/>
        <v>539.403057931267</v>
      </c>
      <c r="J60">
        <f t="shared" si="4"/>
        <v>3924.35268234052</v>
      </c>
      <c r="K60">
        <f t="shared" si="5"/>
        <v>2019.50420239967</v>
      </c>
      <c r="L60">
        <f t="shared" si="6"/>
        <v>1748.499767497</v>
      </c>
      <c r="S60" t="s">
        <v>43</v>
      </c>
      <c r="V60" s="14">
        <v>34.80322339</v>
      </c>
    </row>
    <row r="61" spans="3:22">
      <c r="C61" t="s">
        <v>20</v>
      </c>
      <c r="D61" t="s">
        <v>28</v>
      </c>
      <c r="E61">
        <v>2044</v>
      </c>
      <c r="F61">
        <f t="shared" si="0"/>
        <v>6355.19702035415</v>
      </c>
      <c r="G61">
        <f t="shared" si="1"/>
        <v>903.276733857442</v>
      </c>
      <c r="H61">
        <f t="shared" si="2"/>
        <v>1474.02851623989</v>
      </c>
      <c r="I61">
        <f t="shared" si="3"/>
        <v>513.676604144205</v>
      </c>
      <c r="J61">
        <f t="shared" si="4"/>
        <v>3737.18340986074</v>
      </c>
      <c r="K61">
        <f t="shared" si="5"/>
        <v>1923.18535367999</v>
      </c>
      <c r="L61">
        <f t="shared" si="6"/>
        <v>1665.10628686358</v>
      </c>
      <c r="S61" t="s">
        <v>43</v>
      </c>
      <c r="V61" s="14">
        <v>33.14330785</v>
      </c>
    </row>
    <row r="62" spans="3:22">
      <c r="C62" t="s">
        <v>20</v>
      </c>
      <c r="D62" t="s">
        <v>28</v>
      </c>
      <c r="E62">
        <v>2045</v>
      </c>
      <c r="F62">
        <f t="shared" si="0"/>
        <v>6051.95428153489</v>
      </c>
      <c r="G62">
        <f t="shared" si="1"/>
        <v>860.176243060796</v>
      </c>
      <c r="H62">
        <f t="shared" si="2"/>
        <v>1403.69419884097</v>
      </c>
      <c r="I62">
        <f t="shared" si="3"/>
        <v>489.166160202156</v>
      </c>
      <c r="J62">
        <f t="shared" si="4"/>
        <v>3558.86104958671</v>
      </c>
      <c r="K62">
        <f t="shared" si="5"/>
        <v>1831.4191988245</v>
      </c>
      <c r="L62">
        <f t="shared" si="6"/>
        <v>1585.65455794998</v>
      </c>
      <c r="S62" t="s">
        <v>43</v>
      </c>
      <c r="V62" s="14">
        <v>31.56185138</v>
      </c>
    </row>
    <row r="63" spans="3:22">
      <c r="C63" t="s">
        <v>20</v>
      </c>
      <c r="D63" t="s">
        <v>28</v>
      </c>
      <c r="E63">
        <v>2046</v>
      </c>
      <c r="F63">
        <f t="shared" si="0"/>
        <v>5769.24635057053</v>
      </c>
      <c r="G63">
        <f t="shared" si="1"/>
        <v>819.994405157232</v>
      </c>
      <c r="H63">
        <f t="shared" si="2"/>
        <v>1338.12273808625</v>
      </c>
      <c r="I63">
        <f t="shared" si="3"/>
        <v>466.315499636119</v>
      </c>
      <c r="J63">
        <f t="shared" si="4"/>
        <v>3392.61421474394</v>
      </c>
      <c r="K63">
        <f t="shared" si="5"/>
        <v>1745.86720878257</v>
      </c>
      <c r="L63">
        <f t="shared" si="6"/>
        <v>1511.58309302336</v>
      </c>
      <c r="S63" t="s">
        <v>43</v>
      </c>
      <c r="V63" s="14">
        <v>30.08748702</v>
      </c>
    </row>
    <row r="64" spans="3:22">
      <c r="C64" t="s">
        <v>20</v>
      </c>
      <c r="D64" t="s">
        <v>28</v>
      </c>
      <c r="E64">
        <v>2047</v>
      </c>
      <c r="F64">
        <f t="shared" si="0"/>
        <v>5461.97617272012</v>
      </c>
      <c r="G64">
        <f t="shared" si="1"/>
        <v>776.321486477987</v>
      </c>
      <c r="H64">
        <f t="shared" si="2"/>
        <v>1266.85429386792</v>
      </c>
      <c r="I64">
        <f t="shared" si="3"/>
        <v>441.479526650943</v>
      </c>
      <c r="J64">
        <f t="shared" si="4"/>
        <v>3211.92351273585</v>
      </c>
      <c r="K64">
        <f t="shared" si="5"/>
        <v>1652.88228577044</v>
      </c>
      <c r="L64">
        <f t="shared" si="6"/>
        <v>1431.07614677673</v>
      </c>
      <c r="S64" t="s">
        <v>43</v>
      </c>
      <c r="V64" s="14">
        <v>28.48502685</v>
      </c>
    </row>
    <row r="65" spans="3:22">
      <c r="C65" t="s">
        <v>20</v>
      </c>
      <c r="D65" t="s">
        <v>28</v>
      </c>
      <c r="E65">
        <v>2048</v>
      </c>
      <c r="F65">
        <f t="shared" si="0"/>
        <v>5221.19540513252</v>
      </c>
      <c r="G65">
        <f t="shared" si="1"/>
        <v>742.098839308176</v>
      </c>
      <c r="H65">
        <f t="shared" si="2"/>
        <v>1211.00744656334</v>
      </c>
      <c r="I65">
        <f t="shared" si="3"/>
        <v>422.01774652965</v>
      </c>
      <c r="J65">
        <f t="shared" si="4"/>
        <v>3070.33201098383</v>
      </c>
      <c r="K65">
        <f t="shared" si="5"/>
        <v>1580.01813314241</v>
      </c>
      <c r="L65">
        <f t="shared" si="6"/>
        <v>1367.98989334007</v>
      </c>
      <c r="S65" t="s">
        <v>43</v>
      </c>
      <c r="V65" s="14">
        <v>27.22931895</v>
      </c>
    </row>
    <row r="66" spans="3:22">
      <c r="C66" t="s">
        <v>20</v>
      </c>
      <c r="D66" t="s">
        <v>28</v>
      </c>
      <c r="E66">
        <v>2049</v>
      </c>
      <c r="F66">
        <f t="shared" si="0"/>
        <v>4992.8472129979</v>
      </c>
      <c r="G66">
        <f t="shared" si="1"/>
        <v>709.643258700209</v>
      </c>
      <c r="H66">
        <f t="shared" si="2"/>
        <v>1158.04421886792</v>
      </c>
      <c r="I66">
        <f t="shared" si="3"/>
        <v>403.560864150943</v>
      </c>
      <c r="J66">
        <f t="shared" si="4"/>
        <v>2936.05150440252</v>
      </c>
      <c r="K66">
        <f t="shared" si="5"/>
        <v>1510.91627882599</v>
      </c>
      <c r="L66">
        <f t="shared" si="6"/>
        <v>1308.16106205451</v>
      </c>
      <c r="S66" t="s">
        <v>43</v>
      </c>
      <c r="V66" s="14">
        <v>26.0384488</v>
      </c>
    </row>
    <row r="67" spans="3:22">
      <c r="C67" t="s">
        <v>20</v>
      </c>
      <c r="D67" t="s">
        <v>28</v>
      </c>
      <c r="E67">
        <v>2050</v>
      </c>
      <c r="F67">
        <f t="shared" si="0"/>
        <v>4784.24144887541</v>
      </c>
      <c r="G67">
        <f t="shared" si="1"/>
        <v>679.993708469601</v>
      </c>
      <c r="H67">
        <f t="shared" si="2"/>
        <v>1109.66006272237</v>
      </c>
      <c r="I67">
        <f t="shared" si="3"/>
        <v>386.699718827493</v>
      </c>
      <c r="J67">
        <f t="shared" si="4"/>
        <v>2813.38056306379</v>
      </c>
      <c r="K67">
        <f t="shared" si="5"/>
        <v>1447.78880237346</v>
      </c>
      <c r="L67">
        <f t="shared" si="6"/>
        <v>1253.50488566786</v>
      </c>
      <c r="S67" t="s">
        <v>43</v>
      </c>
      <c r="V67" s="14">
        <v>24.95053838</v>
      </c>
    </row>
    <row r="68" spans="3:22">
      <c r="C68" t="s">
        <v>20</v>
      </c>
      <c r="D68" t="s">
        <v>28</v>
      </c>
      <c r="E68">
        <v>2020</v>
      </c>
      <c r="F68">
        <f>V68*L2*500/SUM(L2:R2)</f>
        <v>17088.2648300389</v>
      </c>
      <c r="G68">
        <f>V68*M2*500/SUM(L2:R2)</f>
        <v>2428.78890985325</v>
      </c>
      <c r="H68">
        <f>V68*N2*500/SUM(L2:R2)</f>
        <v>3963.46322102426</v>
      </c>
      <c r="I68">
        <f>V68*O2*500/SUM(L2:R2)</f>
        <v>1381.20688005391</v>
      </c>
      <c r="J68">
        <f>V68*P2*500/SUM(L2:R2)</f>
        <v>10048.7804896676</v>
      </c>
      <c r="K68">
        <f>V68*Q2*500/SUM(L2:R2)</f>
        <v>5171.18517894579</v>
      </c>
      <c r="L68">
        <f>V68*R2*500/SUM(L2:R2)</f>
        <v>4477.24549041629</v>
      </c>
      <c r="S68" t="s">
        <v>43</v>
      </c>
      <c r="T68" s="15"/>
      <c r="V68">
        <f>89.11787</f>
        <v>89.11787</v>
      </c>
    </row>
    <row r="71" spans="2:2">
      <c r="B71" s="9"/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110"/>
  <sheetViews>
    <sheetView zoomScale="55" zoomScaleNormal="55" topLeftCell="A36" workbookViewId="0">
      <selection activeCell="V68" sqref="V68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4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6">
      <c r="E34" s="5" t="s">
        <v>22</v>
      </c>
      <c r="F34" t="s">
        <v>58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4">
      <c r="B38" s="9"/>
      <c r="C38" t="s">
        <v>20</v>
      </c>
      <c r="D38" t="s">
        <v>28</v>
      </c>
      <c r="E38">
        <v>2021</v>
      </c>
      <c r="F38">
        <f>V38*L2*500/SUM(L2:R2)</f>
        <v>45278.8780997417</v>
      </c>
      <c r="G38">
        <f>V38*M2*500/SUM(L2:R2)</f>
        <v>6435.5765827044</v>
      </c>
      <c r="H38">
        <f>V38*N2*500/SUM(L2:R2)</f>
        <v>10502.0123355121</v>
      </c>
      <c r="I38">
        <f>V38*O2*500/SUM(L2:R2)</f>
        <v>3659.79217752695</v>
      </c>
      <c r="J38">
        <f>V38*P2*500/SUM(L2:R2)</f>
        <v>26626.3141031671</v>
      </c>
      <c r="K38">
        <f>V38*Q2*500/SUM(L2:R2)</f>
        <v>13702.1204714173</v>
      </c>
      <c r="L38">
        <f>V38*R2*500/SUM(L2:R2)</f>
        <v>11863.3843049304</v>
      </c>
      <c r="S38" t="s">
        <v>59</v>
      </c>
      <c r="V38">
        <f>W38+X38</f>
        <v>236.13615615</v>
      </c>
      <c r="W38" s="14">
        <v>189.1523515</v>
      </c>
      <c r="X38" s="14">
        <v>46.98380465</v>
      </c>
    </row>
    <row r="39" spans="3:24">
      <c r="C39" t="s">
        <v>20</v>
      </c>
      <c r="D39" t="s">
        <v>28</v>
      </c>
      <c r="E39">
        <v>2022</v>
      </c>
      <c r="F39">
        <f>F38*V39/V38</f>
        <v>45513.013626484</v>
      </c>
      <c r="G39">
        <f>G38*V39/V38</f>
        <v>6468.85472863731</v>
      </c>
      <c r="H39">
        <f>H38*V39/V38</f>
        <v>10556.3178813477</v>
      </c>
      <c r="I39">
        <f>I38*V39/V38</f>
        <v>3678.71683743935</v>
      </c>
      <c r="J39">
        <f>J38*V39/V38</f>
        <v>26763.9978607907</v>
      </c>
      <c r="K39">
        <f>K38*V39/V38</f>
        <v>13772.9736667415</v>
      </c>
      <c r="L39">
        <f>L38*V39/V38</f>
        <v>11924.7294585594</v>
      </c>
      <c r="S39" t="s">
        <v>59</v>
      </c>
      <c r="V39">
        <f t="shared" ref="V39:V68" si="0">W39+X39</f>
        <v>237.35720812</v>
      </c>
      <c r="W39" s="14">
        <v>191.4234074</v>
      </c>
      <c r="X39" s="14">
        <v>45.93380072</v>
      </c>
    </row>
    <row r="40" spans="3:24">
      <c r="C40" t="s">
        <v>20</v>
      </c>
      <c r="D40" t="s">
        <v>28</v>
      </c>
      <c r="E40">
        <v>2023</v>
      </c>
      <c r="F40">
        <f t="shared" ref="F40:F67" si="1">F39*V40/V39</f>
        <v>44831.7702751145</v>
      </c>
      <c r="G40">
        <f t="shared" ref="G40:G67" si="2">G39*V40/V39</f>
        <v>6372.02826245283</v>
      </c>
      <c r="H40">
        <f t="shared" ref="H40:H67" si="3">H39*V40/V39</f>
        <v>10398.3098568598</v>
      </c>
      <c r="I40">
        <f t="shared" ref="I40:I67" si="4">I39*V40/V39</f>
        <v>3623.65343496631</v>
      </c>
      <c r="J40">
        <f t="shared" ref="J40:J67" si="5">J39*V40/V39</f>
        <v>26363.3916572911</v>
      </c>
      <c r="K40">
        <f t="shared" ref="K40:K67" si="6">K39*V40/V39</f>
        <v>13566.8184159367</v>
      </c>
      <c r="L40">
        <f t="shared" ref="L40:L67" si="7">L39*V40/V39</f>
        <v>11746.2389123787</v>
      </c>
      <c r="S40" t="s">
        <v>59</v>
      </c>
      <c r="V40">
        <f t="shared" si="0"/>
        <v>233.80442163</v>
      </c>
      <c r="W40" s="14">
        <v>188.9128906</v>
      </c>
      <c r="X40" s="14">
        <v>44.89153103</v>
      </c>
    </row>
    <row r="41" spans="3:24">
      <c r="C41" t="s">
        <v>20</v>
      </c>
      <c r="D41" t="s">
        <v>28</v>
      </c>
      <c r="E41">
        <v>2024</v>
      </c>
      <c r="F41">
        <f t="shared" si="1"/>
        <v>43621.0646428384</v>
      </c>
      <c r="G41">
        <f t="shared" si="2"/>
        <v>6199.94827410901</v>
      </c>
      <c r="H41">
        <f t="shared" si="3"/>
        <v>10117.4980077493</v>
      </c>
      <c r="I41">
        <f t="shared" si="4"/>
        <v>3525.79476027628</v>
      </c>
      <c r="J41">
        <f t="shared" si="5"/>
        <v>25651.4343428796</v>
      </c>
      <c r="K41">
        <f t="shared" si="6"/>
        <v>13200.439319875</v>
      </c>
      <c r="L41">
        <f t="shared" si="7"/>
        <v>11429.0255272724</v>
      </c>
      <c r="S41" t="s">
        <v>59</v>
      </c>
      <c r="V41">
        <f t="shared" si="0"/>
        <v>227.49040975</v>
      </c>
      <c r="W41" s="14">
        <v>183.3913564</v>
      </c>
      <c r="X41" s="14">
        <v>44.09905335</v>
      </c>
    </row>
    <row r="42" spans="3:24">
      <c r="C42" t="s">
        <v>20</v>
      </c>
      <c r="D42" t="s">
        <v>28</v>
      </c>
      <c r="E42">
        <v>2025</v>
      </c>
      <c r="F42">
        <f t="shared" si="1"/>
        <v>42122.6203502171</v>
      </c>
      <c r="G42">
        <f t="shared" si="2"/>
        <v>5986.97142033543</v>
      </c>
      <c r="H42">
        <f t="shared" si="3"/>
        <v>9769.94786725068</v>
      </c>
      <c r="I42">
        <f t="shared" si="4"/>
        <v>3404.67880222372</v>
      </c>
      <c r="J42">
        <f t="shared" si="5"/>
        <v>24770.2718654537</v>
      </c>
      <c r="K42">
        <f t="shared" si="6"/>
        <v>12746.9858537361</v>
      </c>
      <c r="L42">
        <f t="shared" si="7"/>
        <v>11036.4225907832</v>
      </c>
      <c r="S42" t="s">
        <v>59</v>
      </c>
      <c r="V42">
        <f t="shared" si="0"/>
        <v>219.6757975</v>
      </c>
      <c r="W42" s="14">
        <v>177.271171</v>
      </c>
      <c r="X42" s="14">
        <v>42.4046265</v>
      </c>
    </row>
    <row r="43" spans="3:24">
      <c r="C43" t="s">
        <v>20</v>
      </c>
      <c r="D43" t="s">
        <v>28</v>
      </c>
      <c r="E43">
        <v>2026</v>
      </c>
      <c r="F43">
        <f t="shared" si="1"/>
        <v>41042.4040033288</v>
      </c>
      <c r="G43">
        <f t="shared" si="2"/>
        <v>5833.43813245283</v>
      </c>
      <c r="H43">
        <f t="shared" si="3"/>
        <v>9519.40178757413</v>
      </c>
      <c r="I43">
        <f t="shared" si="4"/>
        <v>3317.36728960916</v>
      </c>
      <c r="J43">
        <f t="shared" si="5"/>
        <v>24135.0489765768</v>
      </c>
      <c r="K43">
        <f t="shared" si="6"/>
        <v>12420.0949248652</v>
      </c>
      <c r="L43">
        <f t="shared" si="7"/>
        <v>10753.398315593</v>
      </c>
      <c r="S43" t="s">
        <v>59</v>
      </c>
      <c r="V43">
        <f t="shared" si="0"/>
        <v>214.04230686</v>
      </c>
      <c r="W43" s="14">
        <v>172.6087422</v>
      </c>
      <c r="X43" s="14">
        <v>41.43356466</v>
      </c>
    </row>
    <row r="44" spans="3:24">
      <c r="C44" t="s">
        <v>20</v>
      </c>
      <c r="D44" t="s">
        <v>28</v>
      </c>
      <c r="E44">
        <v>2027</v>
      </c>
      <c r="F44">
        <f t="shared" si="1"/>
        <v>39544.3281066075</v>
      </c>
      <c r="G44">
        <f t="shared" si="2"/>
        <v>5620.51363951782</v>
      </c>
      <c r="H44">
        <f t="shared" si="3"/>
        <v>9171.9370930593</v>
      </c>
      <c r="I44">
        <f t="shared" si="4"/>
        <v>3196.28110818733</v>
      </c>
      <c r="J44">
        <f t="shared" si="5"/>
        <v>23254.1031349281</v>
      </c>
      <c r="K44">
        <f t="shared" si="6"/>
        <v>11966.7529412811</v>
      </c>
      <c r="L44">
        <f t="shared" si="7"/>
        <v>10360.8919014188</v>
      </c>
      <c r="S44" t="s">
        <v>59</v>
      </c>
      <c r="V44">
        <f t="shared" si="0"/>
        <v>206.22961585</v>
      </c>
      <c r="W44" s="14">
        <v>165.7685096</v>
      </c>
      <c r="X44" s="14">
        <v>40.46110625</v>
      </c>
    </row>
    <row r="45" spans="3:24">
      <c r="C45" t="s">
        <v>20</v>
      </c>
      <c r="D45" t="s">
        <v>28</v>
      </c>
      <c r="E45">
        <v>2028</v>
      </c>
      <c r="F45">
        <f t="shared" si="1"/>
        <v>37648.6041119369</v>
      </c>
      <c r="G45">
        <f t="shared" si="2"/>
        <v>5351.07063519916</v>
      </c>
      <c r="H45">
        <f t="shared" si="3"/>
        <v>8732.24164095687</v>
      </c>
      <c r="I45">
        <f t="shared" si="4"/>
        <v>3043.05390518194</v>
      </c>
      <c r="J45">
        <f t="shared" si="5"/>
        <v>22139.3197159614</v>
      </c>
      <c r="K45">
        <f t="shared" si="6"/>
        <v>11393.0762150532</v>
      </c>
      <c r="L45">
        <f t="shared" si="7"/>
        <v>9864.19889071054</v>
      </c>
      <c r="S45" t="s">
        <v>59</v>
      </c>
      <c r="V45">
        <f t="shared" si="0"/>
        <v>196.34313023</v>
      </c>
      <c r="W45" s="14">
        <v>157.1440222</v>
      </c>
      <c r="X45" s="14">
        <v>39.19910803</v>
      </c>
    </row>
    <row r="46" spans="3:24">
      <c r="C46" t="s">
        <v>20</v>
      </c>
      <c r="D46" t="s">
        <v>28</v>
      </c>
      <c r="E46">
        <v>2029</v>
      </c>
      <c r="F46">
        <f t="shared" si="1"/>
        <v>35436.8290592715</v>
      </c>
      <c r="G46">
        <f t="shared" si="2"/>
        <v>5036.70666832285</v>
      </c>
      <c r="H46">
        <f t="shared" si="3"/>
        <v>8219.24110160377</v>
      </c>
      <c r="I46">
        <f t="shared" si="4"/>
        <v>2864.28098995283</v>
      </c>
      <c r="J46">
        <f t="shared" si="5"/>
        <v>20838.6819848742</v>
      </c>
      <c r="K46">
        <f t="shared" si="6"/>
        <v>10723.7573295335</v>
      </c>
      <c r="L46">
        <f t="shared" si="7"/>
        <v>9284.69828144129</v>
      </c>
      <c r="S46" t="s">
        <v>59</v>
      </c>
      <c r="V46">
        <f t="shared" si="0"/>
        <v>184.80839083</v>
      </c>
      <c r="W46" s="14">
        <v>146.8629556</v>
      </c>
      <c r="X46" s="14">
        <v>37.94543523</v>
      </c>
    </row>
    <row r="47" spans="2:24">
      <c r="B47" s="6"/>
      <c r="C47" t="s">
        <v>20</v>
      </c>
      <c r="D47" t="s">
        <v>28</v>
      </c>
      <c r="E47">
        <v>2030</v>
      </c>
      <c r="F47">
        <f t="shared" si="1"/>
        <v>32875.2091864405</v>
      </c>
      <c r="G47">
        <f t="shared" si="2"/>
        <v>4672.61856457023</v>
      </c>
      <c r="H47">
        <f t="shared" si="3"/>
        <v>7625.09732789758</v>
      </c>
      <c r="I47">
        <f t="shared" si="4"/>
        <v>2657.23088699461</v>
      </c>
      <c r="J47">
        <f t="shared" si="5"/>
        <v>19332.3174676999</v>
      </c>
      <c r="K47">
        <f t="shared" si="6"/>
        <v>9948.56974599431</v>
      </c>
      <c r="L47">
        <f t="shared" si="7"/>
        <v>8613.53587040281</v>
      </c>
      <c r="S47" t="s">
        <v>59</v>
      </c>
      <c r="V47">
        <f t="shared" si="0"/>
        <v>171.4491581</v>
      </c>
      <c r="W47" s="14">
        <v>134.8391153</v>
      </c>
      <c r="X47" s="14">
        <v>36.6100428</v>
      </c>
    </row>
    <row r="48" ht="15.25" spans="2:24">
      <c r="B48" s="7"/>
      <c r="C48" t="s">
        <v>20</v>
      </c>
      <c r="D48" t="s">
        <v>28</v>
      </c>
      <c r="E48">
        <v>2031</v>
      </c>
      <c r="F48">
        <f t="shared" si="1"/>
        <v>30648.4093530855</v>
      </c>
      <c r="G48">
        <f t="shared" si="2"/>
        <v>4356.11909587002</v>
      </c>
      <c r="H48">
        <f t="shared" si="3"/>
        <v>7108.61193117251</v>
      </c>
      <c r="I48">
        <f t="shared" si="4"/>
        <v>2477.24355177224</v>
      </c>
      <c r="J48">
        <f t="shared" si="5"/>
        <v>18022.8443911546</v>
      </c>
      <c r="K48">
        <f t="shared" si="6"/>
        <v>9274.70411895403</v>
      </c>
      <c r="L48">
        <f t="shared" si="7"/>
        <v>8030.09866299116</v>
      </c>
      <c r="S48" t="s">
        <v>59</v>
      </c>
      <c r="V48">
        <f t="shared" si="0"/>
        <v>159.83606221</v>
      </c>
      <c r="W48" s="14">
        <v>123.7230884</v>
      </c>
      <c r="X48" s="14">
        <v>36.11297381</v>
      </c>
    </row>
    <row r="49" spans="3:24">
      <c r="C49" t="s">
        <v>20</v>
      </c>
      <c r="D49" t="s">
        <v>28</v>
      </c>
      <c r="E49">
        <v>2032</v>
      </c>
      <c r="F49">
        <f t="shared" si="1"/>
        <v>28530.7346405383</v>
      </c>
      <c r="G49">
        <f t="shared" si="2"/>
        <v>4055.12979662473</v>
      </c>
      <c r="H49">
        <f t="shared" si="3"/>
        <v>6617.43708570081</v>
      </c>
      <c r="I49">
        <f t="shared" si="4"/>
        <v>2306.07656016846</v>
      </c>
      <c r="J49">
        <f t="shared" si="5"/>
        <v>16777.5425102112</v>
      </c>
      <c r="K49">
        <f t="shared" si="6"/>
        <v>8633.86151753893</v>
      </c>
      <c r="L49">
        <f t="shared" si="7"/>
        <v>7475.25300421757</v>
      </c>
      <c r="S49" t="s">
        <v>59</v>
      </c>
      <c r="V49">
        <f t="shared" si="0"/>
        <v>148.79207023</v>
      </c>
      <c r="W49" s="14">
        <v>113.1427199</v>
      </c>
      <c r="X49" s="14">
        <v>35.64935033</v>
      </c>
    </row>
    <row r="50" spans="3:24">
      <c r="C50" t="s">
        <v>20</v>
      </c>
      <c r="D50" t="s">
        <v>28</v>
      </c>
      <c r="E50">
        <v>2033</v>
      </c>
      <c r="F50">
        <f t="shared" si="1"/>
        <v>26412.1230748443</v>
      </c>
      <c r="G50">
        <f t="shared" si="2"/>
        <v>3754.007340587</v>
      </c>
      <c r="H50">
        <f t="shared" si="3"/>
        <v>6126.04494590297</v>
      </c>
      <c r="I50">
        <f t="shared" si="4"/>
        <v>2134.83384478437</v>
      </c>
      <c r="J50">
        <f t="shared" si="5"/>
        <v>15531.6897113298</v>
      </c>
      <c r="K50">
        <f t="shared" si="6"/>
        <v>7992.73540921683</v>
      </c>
      <c r="L50">
        <f t="shared" si="7"/>
        <v>6920.16188333483</v>
      </c>
      <c r="S50" t="s">
        <v>59</v>
      </c>
      <c r="V50">
        <f t="shared" si="0"/>
        <v>137.74319242</v>
      </c>
      <c r="W50" s="14">
        <v>102.5974759</v>
      </c>
      <c r="X50" s="14">
        <v>35.14571652</v>
      </c>
    </row>
    <row r="51" spans="3:24">
      <c r="C51" t="s">
        <v>20</v>
      </c>
      <c r="D51" t="s">
        <v>28</v>
      </c>
      <c r="E51">
        <v>2034</v>
      </c>
      <c r="F51">
        <f t="shared" si="1"/>
        <v>24370.8850965484</v>
      </c>
      <c r="G51">
        <f t="shared" si="2"/>
        <v>3463.8821457023</v>
      </c>
      <c r="H51">
        <f t="shared" si="3"/>
        <v>5652.5988861186</v>
      </c>
      <c r="I51">
        <f t="shared" si="4"/>
        <v>1969.84506637466</v>
      </c>
      <c r="J51">
        <f t="shared" si="5"/>
        <v>14331.3365698563</v>
      </c>
      <c r="K51">
        <f t="shared" si="6"/>
        <v>7375.02379922881</v>
      </c>
      <c r="L51">
        <f t="shared" si="7"/>
        <v>6385.343186171</v>
      </c>
      <c r="S51" t="s">
        <v>59</v>
      </c>
      <c r="V51">
        <f t="shared" si="0"/>
        <v>127.0978295</v>
      </c>
      <c r="W51" s="14">
        <v>92.49518478</v>
      </c>
      <c r="X51" s="14">
        <v>34.60264472</v>
      </c>
    </row>
    <row r="52" spans="3:24">
      <c r="C52" t="s">
        <v>20</v>
      </c>
      <c r="D52" t="s">
        <v>28</v>
      </c>
      <c r="E52">
        <v>2035</v>
      </c>
      <c r="F52">
        <f t="shared" si="1"/>
        <v>22579.79277983</v>
      </c>
      <c r="G52">
        <f t="shared" si="2"/>
        <v>3209.31064890985</v>
      </c>
      <c r="H52">
        <f t="shared" si="3"/>
        <v>5237.17177322103</v>
      </c>
      <c r="I52">
        <f t="shared" si="4"/>
        <v>1825.07501188005</v>
      </c>
      <c r="J52">
        <f t="shared" si="5"/>
        <v>13278.0819704897</v>
      </c>
      <c r="K52">
        <f t="shared" si="6"/>
        <v>6833.01031017895</v>
      </c>
      <c r="L52">
        <f t="shared" si="7"/>
        <v>5916.06441049041</v>
      </c>
      <c r="S52" t="s">
        <v>59</v>
      </c>
      <c r="V52">
        <f t="shared" si="0"/>
        <v>117.75701381</v>
      </c>
      <c r="W52" s="14">
        <v>83.63703044</v>
      </c>
      <c r="X52" s="14">
        <v>34.11998337</v>
      </c>
    </row>
    <row r="53" spans="3:24">
      <c r="C53" t="s">
        <v>20</v>
      </c>
      <c r="D53" t="s">
        <v>28</v>
      </c>
      <c r="E53">
        <v>2036</v>
      </c>
      <c r="F53">
        <f t="shared" si="1"/>
        <v>20759.6007477935</v>
      </c>
      <c r="G53">
        <f t="shared" si="2"/>
        <v>2950.60315197065</v>
      </c>
      <c r="H53">
        <f t="shared" si="3"/>
        <v>4814.99525349057</v>
      </c>
      <c r="I53">
        <f t="shared" si="4"/>
        <v>1677.95289136792</v>
      </c>
      <c r="J53">
        <f t="shared" si="5"/>
        <v>12207.7152386478</v>
      </c>
      <c r="K53">
        <f t="shared" si="6"/>
        <v>6282.19077686059</v>
      </c>
      <c r="L53">
        <f t="shared" si="7"/>
        <v>5439.16130486897</v>
      </c>
      <c r="S53" t="s">
        <v>59</v>
      </c>
      <c r="V53">
        <f t="shared" si="0"/>
        <v>108.26443873</v>
      </c>
      <c r="W53" s="14">
        <v>74.63349683</v>
      </c>
      <c r="X53" s="14">
        <v>33.6309419</v>
      </c>
    </row>
    <row r="54" spans="3:24">
      <c r="C54" t="s">
        <v>20</v>
      </c>
      <c r="D54" t="s">
        <v>28</v>
      </c>
      <c r="E54">
        <v>2037</v>
      </c>
      <c r="F54">
        <f t="shared" si="1"/>
        <v>18907.9627919459</v>
      </c>
      <c r="G54">
        <f t="shared" si="2"/>
        <v>2687.42618362683</v>
      </c>
      <c r="H54">
        <f t="shared" si="3"/>
        <v>4385.52514580863</v>
      </c>
      <c r="I54">
        <f t="shared" si="4"/>
        <v>1528.28906596361</v>
      </c>
      <c r="J54">
        <f t="shared" si="5"/>
        <v>11118.8566828077</v>
      </c>
      <c r="K54">
        <f t="shared" si="6"/>
        <v>5721.85519865603</v>
      </c>
      <c r="L54">
        <f t="shared" si="7"/>
        <v>4954.01914619122</v>
      </c>
      <c r="S54" t="s">
        <v>59</v>
      </c>
      <c r="V54">
        <f t="shared" si="0"/>
        <v>98.60786843</v>
      </c>
      <c r="W54" s="14">
        <v>65.50766735</v>
      </c>
      <c r="X54" s="14">
        <v>33.10020108</v>
      </c>
    </row>
    <row r="55" spans="3:24">
      <c r="C55" t="s">
        <v>20</v>
      </c>
      <c r="D55" t="s">
        <v>28</v>
      </c>
      <c r="E55">
        <v>2038</v>
      </c>
      <c r="F55">
        <f t="shared" si="1"/>
        <v>17523.5960583857</v>
      </c>
      <c r="G55">
        <f t="shared" si="2"/>
        <v>2490.66339916142</v>
      </c>
      <c r="H55">
        <f t="shared" si="3"/>
        <v>4064.43422830189</v>
      </c>
      <c r="I55">
        <f t="shared" si="4"/>
        <v>1416.39374622642</v>
      </c>
      <c r="J55">
        <f t="shared" si="5"/>
        <v>10304.7776899371</v>
      </c>
      <c r="K55">
        <f t="shared" si="6"/>
        <v>5302.92344601677</v>
      </c>
      <c r="L55">
        <f t="shared" si="7"/>
        <v>4591.30533197065</v>
      </c>
      <c r="S55" t="s">
        <v>59</v>
      </c>
      <c r="V55">
        <f t="shared" si="0"/>
        <v>91.3881878</v>
      </c>
      <c r="W55" s="14">
        <v>58.87306954</v>
      </c>
      <c r="X55" s="14">
        <v>32.51511826</v>
      </c>
    </row>
    <row r="56" spans="3:24">
      <c r="C56" t="s">
        <v>20</v>
      </c>
      <c r="D56" t="s">
        <v>28</v>
      </c>
      <c r="E56">
        <v>2039</v>
      </c>
      <c r="F56">
        <f t="shared" si="1"/>
        <v>16781.4222390955</v>
      </c>
      <c r="G56">
        <f t="shared" si="2"/>
        <v>2385.17676494759</v>
      </c>
      <c r="H56">
        <f t="shared" si="3"/>
        <v>3892.2939515903</v>
      </c>
      <c r="I56">
        <f t="shared" si="4"/>
        <v>1356.40546797844</v>
      </c>
      <c r="J56">
        <f t="shared" si="5"/>
        <v>9868.34123079965</v>
      </c>
      <c r="K56">
        <f t="shared" si="6"/>
        <v>5078.32965064391</v>
      </c>
      <c r="L56">
        <f t="shared" si="7"/>
        <v>4396.85057494459</v>
      </c>
      <c r="S56" t="s">
        <v>59</v>
      </c>
      <c r="V56">
        <f t="shared" si="0"/>
        <v>87.51763976</v>
      </c>
      <c r="W56" s="14">
        <v>55.53666573</v>
      </c>
      <c r="X56" s="14">
        <v>31.98097403</v>
      </c>
    </row>
    <row r="57" spans="3:24">
      <c r="C57" t="s">
        <v>20</v>
      </c>
      <c r="D57" t="s">
        <v>28</v>
      </c>
      <c r="E57">
        <v>2040</v>
      </c>
      <c r="F57">
        <f t="shared" si="1"/>
        <v>16003.697362175</v>
      </c>
      <c r="G57">
        <f t="shared" si="2"/>
        <v>2274.63718853249</v>
      </c>
      <c r="H57">
        <f t="shared" si="3"/>
        <v>3711.9079395283</v>
      </c>
      <c r="I57">
        <f t="shared" si="4"/>
        <v>1293.54367589623</v>
      </c>
      <c r="J57">
        <f t="shared" si="5"/>
        <v>9410.99891738994</v>
      </c>
      <c r="K57">
        <f t="shared" si="6"/>
        <v>4842.97753052935</v>
      </c>
      <c r="L57">
        <f t="shared" si="7"/>
        <v>4193.08119094863</v>
      </c>
      <c r="S57" t="s">
        <v>59</v>
      </c>
      <c r="V57">
        <f t="shared" si="0"/>
        <v>83.46168761</v>
      </c>
      <c r="W57" s="14">
        <v>52.02803603</v>
      </c>
      <c r="X57" s="14">
        <v>31.43365158</v>
      </c>
    </row>
    <row r="58" spans="3:24">
      <c r="C58" t="s">
        <v>20</v>
      </c>
      <c r="D58" t="s">
        <v>28</v>
      </c>
      <c r="E58">
        <v>2041</v>
      </c>
      <c r="F58">
        <f t="shared" si="1"/>
        <v>15064.3297259187</v>
      </c>
      <c r="G58">
        <f t="shared" si="2"/>
        <v>2141.12300672956</v>
      </c>
      <c r="H58">
        <f t="shared" si="3"/>
        <v>3494.03040109165</v>
      </c>
      <c r="I58">
        <f t="shared" si="4"/>
        <v>1217.61665492588</v>
      </c>
      <c r="J58">
        <f t="shared" si="5"/>
        <v>8858.60233004044</v>
      </c>
      <c r="K58">
        <f t="shared" si="6"/>
        <v>4558.70969839398</v>
      </c>
      <c r="L58">
        <f t="shared" si="7"/>
        <v>3946.96026789982</v>
      </c>
      <c r="S58" t="s">
        <v>59</v>
      </c>
      <c r="V58">
        <f t="shared" si="0"/>
        <v>78.56274417</v>
      </c>
      <c r="W58" s="14">
        <v>47.81056568</v>
      </c>
      <c r="X58" s="14">
        <v>30.75217849</v>
      </c>
    </row>
    <row r="59" spans="3:24">
      <c r="C59" t="s">
        <v>20</v>
      </c>
      <c r="D59" t="s">
        <v>28</v>
      </c>
      <c r="E59">
        <v>2042</v>
      </c>
      <c r="F59">
        <f t="shared" si="1"/>
        <v>14471.0301001969</v>
      </c>
      <c r="G59">
        <f t="shared" si="2"/>
        <v>2056.79615637316</v>
      </c>
      <c r="H59">
        <f t="shared" si="3"/>
        <v>3356.42010133423</v>
      </c>
      <c r="I59">
        <f t="shared" si="4"/>
        <v>1169.66155046496</v>
      </c>
      <c r="J59">
        <f t="shared" si="5"/>
        <v>8509.71157004942</v>
      </c>
      <c r="K59">
        <f t="shared" si="6"/>
        <v>4379.16764062968</v>
      </c>
      <c r="L59">
        <f t="shared" si="7"/>
        <v>3791.51159595163</v>
      </c>
      <c r="S59" t="s">
        <v>59</v>
      </c>
      <c r="V59">
        <f t="shared" si="0"/>
        <v>75.46859743</v>
      </c>
      <c r="W59" s="14">
        <v>45.29177179</v>
      </c>
      <c r="X59" s="14">
        <v>30.17682564</v>
      </c>
    </row>
    <row r="60" spans="3:24">
      <c r="C60" t="s">
        <v>20</v>
      </c>
      <c r="D60" t="s">
        <v>28</v>
      </c>
      <c r="E60">
        <v>2043</v>
      </c>
      <c r="F60">
        <f t="shared" si="1"/>
        <v>13989.8409991562</v>
      </c>
      <c r="G60">
        <f t="shared" si="2"/>
        <v>1988.40379683438</v>
      </c>
      <c r="H60">
        <f t="shared" si="3"/>
        <v>3244.81278933962</v>
      </c>
      <c r="I60">
        <f t="shared" si="4"/>
        <v>1130.76809325472</v>
      </c>
      <c r="J60">
        <f t="shared" si="5"/>
        <v>8226.74757701259</v>
      </c>
      <c r="K60">
        <f t="shared" si="6"/>
        <v>4233.55203996331</v>
      </c>
      <c r="L60">
        <f t="shared" si="7"/>
        <v>3665.4366694392</v>
      </c>
      <c r="S60" t="s">
        <v>59</v>
      </c>
      <c r="V60">
        <f t="shared" si="0"/>
        <v>72.95912393</v>
      </c>
      <c r="W60" s="14">
        <v>43.35530839</v>
      </c>
      <c r="X60" s="14">
        <v>29.60381554</v>
      </c>
    </row>
    <row r="61" spans="3:24">
      <c r="C61" t="s">
        <v>20</v>
      </c>
      <c r="D61" t="s">
        <v>28</v>
      </c>
      <c r="E61">
        <v>2044</v>
      </c>
      <c r="F61">
        <f t="shared" si="1"/>
        <v>13502.4229942618</v>
      </c>
      <c r="G61">
        <f t="shared" si="2"/>
        <v>1919.12611085954</v>
      </c>
      <c r="H61">
        <f t="shared" si="3"/>
        <v>3131.76074134771</v>
      </c>
      <c r="I61">
        <f t="shared" si="4"/>
        <v>1091.37116743935</v>
      </c>
      <c r="J61">
        <f t="shared" si="5"/>
        <v>7940.12066745733</v>
      </c>
      <c r="K61">
        <f t="shared" si="6"/>
        <v>4086.05147229709</v>
      </c>
      <c r="L61">
        <f t="shared" si="7"/>
        <v>3537.72972633722</v>
      </c>
      <c r="S61" t="s">
        <v>59</v>
      </c>
      <c r="V61">
        <f t="shared" si="0"/>
        <v>70.41716576</v>
      </c>
      <c r="W61" s="14">
        <v>41.33981175</v>
      </c>
      <c r="X61" s="14">
        <v>29.07735401</v>
      </c>
    </row>
    <row r="62" spans="3:24">
      <c r="C62" t="s">
        <v>20</v>
      </c>
      <c r="D62" t="s">
        <v>28</v>
      </c>
      <c r="E62">
        <v>2045</v>
      </c>
      <c r="F62">
        <f t="shared" si="1"/>
        <v>13047.5487453856</v>
      </c>
      <c r="G62">
        <f t="shared" si="2"/>
        <v>1854.4739333543</v>
      </c>
      <c r="H62">
        <f t="shared" si="3"/>
        <v>3026.25691322103</v>
      </c>
      <c r="I62">
        <f t="shared" si="4"/>
        <v>1054.60468188005</v>
      </c>
      <c r="J62">
        <f t="shared" si="5"/>
        <v>7672.63116382301</v>
      </c>
      <c r="K62">
        <f t="shared" si="6"/>
        <v>3948.39917129006</v>
      </c>
      <c r="L62">
        <f t="shared" si="7"/>
        <v>3418.54947604597</v>
      </c>
      <c r="S62" t="s">
        <v>59</v>
      </c>
      <c r="V62">
        <f t="shared" si="0"/>
        <v>68.04492817</v>
      </c>
      <c r="W62" s="14">
        <v>39.4803992</v>
      </c>
      <c r="X62" s="14">
        <v>28.56452897</v>
      </c>
    </row>
    <row r="63" spans="3:24">
      <c r="C63" t="s">
        <v>20</v>
      </c>
      <c r="D63" t="s">
        <v>28</v>
      </c>
      <c r="E63">
        <v>2046</v>
      </c>
      <c r="F63">
        <f t="shared" si="1"/>
        <v>12635.1553927254</v>
      </c>
      <c r="G63">
        <f t="shared" si="2"/>
        <v>1795.85964972746</v>
      </c>
      <c r="H63">
        <f t="shared" si="3"/>
        <v>2930.60613169811</v>
      </c>
      <c r="I63">
        <f t="shared" si="4"/>
        <v>1021.27183377359</v>
      </c>
      <c r="J63">
        <f t="shared" si="5"/>
        <v>7430.12261672956</v>
      </c>
      <c r="K63">
        <f t="shared" si="6"/>
        <v>3823.60227620545</v>
      </c>
      <c r="L63">
        <f t="shared" si="7"/>
        <v>3310.49951914046</v>
      </c>
      <c r="S63" t="s">
        <v>59</v>
      </c>
      <c r="V63">
        <f t="shared" si="0"/>
        <v>65.89423484</v>
      </c>
      <c r="W63" s="14">
        <v>37.83372709</v>
      </c>
      <c r="X63" s="14">
        <v>28.06050775</v>
      </c>
    </row>
    <row r="64" spans="3:24">
      <c r="C64" t="s">
        <v>20</v>
      </c>
      <c r="D64" t="s">
        <v>28</v>
      </c>
      <c r="E64">
        <v>2047</v>
      </c>
      <c r="F64">
        <f t="shared" si="1"/>
        <v>12248.1125652823</v>
      </c>
      <c r="G64">
        <f t="shared" si="2"/>
        <v>1740.84848643606</v>
      </c>
      <c r="H64">
        <f t="shared" si="3"/>
        <v>2840.83516742588</v>
      </c>
      <c r="I64">
        <f t="shared" si="4"/>
        <v>989.988012890836</v>
      </c>
      <c r="J64">
        <f t="shared" si="5"/>
        <v>7202.52148508985</v>
      </c>
      <c r="K64">
        <f t="shared" si="6"/>
        <v>3706.47685985699</v>
      </c>
      <c r="L64">
        <f t="shared" si="7"/>
        <v>3209.09157801812</v>
      </c>
      <c r="S64" t="s">
        <v>59</v>
      </c>
      <c r="V64">
        <f t="shared" si="0"/>
        <v>63.87574831</v>
      </c>
      <c r="W64" s="14">
        <v>36.28121566</v>
      </c>
      <c r="X64" s="14">
        <v>27.59453265</v>
      </c>
    </row>
    <row r="65" spans="3:24">
      <c r="C65" t="s">
        <v>20</v>
      </c>
      <c r="D65" t="s">
        <v>28</v>
      </c>
      <c r="E65">
        <v>2048</v>
      </c>
      <c r="F65">
        <f t="shared" si="1"/>
        <v>11868.5871280398</v>
      </c>
      <c r="G65">
        <f t="shared" si="2"/>
        <v>1686.90578469602</v>
      </c>
      <c r="H65">
        <f t="shared" si="3"/>
        <v>2752.80779150943</v>
      </c>
      <c r="I65">
        <f t="shared" si="4"/>
        <v>959.311806132076</v>
      </c>
      <c r="J65">
        <f t="shared" si="5"/>
        <v>6979.34096635221</v>
      </c>
      <c r="K65">
        <f t="shared" si="6"/>
        <v>3591.62632730608</v>
      </c>
      <c r="L65">
        <f t="shared" si="7"/>
        <v>3109.65324596436</v>
      </c>
      <c r="S65" t="s">
        <v>59</v>
      </c>
      <c r="V65">
        <f t="shared" si="0"/>
        <v>61.8964661</v>
      </c>
      <c r="W65" s="14">
        <v>34.74463757</v>
      </c>
      <c r="X65" s="14">
        <v>27.15182853</v>
      </c>
    </row>
    <row r="66" spans="3:24">
      <c r="C66" t="s">
        <v>20</v>
      </c>
      <c r="D66" t="s">
        <v>28</v>
      </c>
      <c r="E66">
        <v>2049</v>
      </c>
      <c r="F66">
        <f t="shared" si="1"/>
        <v>11507.9647508678</v>
      </c>
      <c r="G66">
        <f t="shared" si="2"/>
        <v>1635.64981230608</v>
      </c>
      <c r="H66">
        <f t="shared" si="3"/>
        <v>2669.16480359838</v>
      </c>
      <c r="I66">
        <f t="shared" si="4"/>
        <v>930.163492163073</v>
      </c>
      <c r="J66">
        <f t="shared" si="5"/>
        <v>6767.27642124439</v>
      </c>
      <c r="K66">
        <f t="shared" si="6"/>
        <v>3482.49616631102</v>
      </c>
      <c r="L66">
        <f t="shared" si="7"/>
        <v>3015.16764850928</v>
      </c>
      <c r="S66" t="s">
        <v>59</v>
      </c>
      <c r="V66">
        <f t="shared" si="0"/>
        <v>60.01576619</v>
      </c>
      <c r="W66" s="14">
        <v>33.28264818</v>
      </c>
      <c r="X66" s="14">
        <v>26.73311801</v>
      </c>
    </row>
    <row r="67" spans="3:24">
      <c r="C67" t="s">
        <v>20</v>
      </c>
      <c r="D67" t="s">
        <v>28</v>
      </c>
      <c r="E67">
        <v>2050</v>
      </c>
      <c r="F67">
        <f t="shared" si="1"/>
        <v>11163.5195986328</v>
      </c>
      <c r="G67">
        <f t="shared" si="2"/>
        <v>1586.69314092243</v>
      </c>
      <c r="H67">
        <f t="shared" si="3"/>
        <v>2589.27397172507</v>
      </c>
      <c r="I67">
        <f t="shared" si="4"/>
        <v>902.322747722372</v>
      </c>
      <c r="J67">
        <f t="shared" si="5"/>
        <v>6564.72491821204</v>
      </c>
      <c r="K67">
        <f t="shared" si="6"/>
        <v>3378.26149509584</v>
      </c>
      <c r="L67">
        <f t="shared" si="7"/>
        <v>2924.92059768943</v>
      </c>
      <c r="S67" t="s">
        <v>59</v>
      </c>
      <c r="V67">
        <f t="shared" si="0"/>
        <v>58.21943294</v>
      </c>
      <c r="W67" s="14">
        <v>31.86210077</v>
      </c>
      <c r="X67" s="14">
        <v>26.35733217</v>
      </c>
    </row>
    <row r="68" spans="3:24">
      <c r="C68" t="s">
        <v>20</v>
      </c>
      <c r="D68" t="s">
        <v>28</v>
      </c>
      <c r="E68">
        <v>2020</v>
      </c>
      <c r="F68">
        <f>V68*L2*500/SUM(L2:R2)</f>
        <v>43989.390410602</v>
      </c>
      <c r="G68">
        <f>V68*M2*500/SUM(L2:R2)</f>
        <v>6252.29914465408</v>
      </c>
      <c r="H68">
        <f>V68*N2*500/SUM(L2:R2)</f>
        <v>10202.9277250674</v>
      </c>
      <c r="I68">
        <f>V68*O2*500/SUM(L2:R2)</f>
        <v>3555.56572237197</v>
      </c>
      <c r="J68">
        <f>V68*P2*500/SUM(L2:R2)</f>
        <v>25868.0288787062</v>
      </c>
      <c r="K68">
        <f>V68*Q2*500/SUM(L2:R2)</f>
        <v>13311.9006513926</v>
      </c>
      <c r="L68">
        <f>V68*R2*500/SUM(L2:R2)</f>
        <v>11525.5294672057</v>
      </c>
      <c r="M68" s="15"/>
      <c r="N68" s="15"/>
      <c r="O68" s="15"/>
      <c r="P68" s="15"/>
      <c r="Q68" s="15"/>
      <c r="R68" s="15"/>
      <c r="S68" t="s">
        <v>59</v>
      </c>
      <c r="T68" s="15"/>
      <c r="V68">
        <f t="shared" si="0"/>
        <v>229.411284</v>
      </c>
      <c r="W68">
        <v>183.35403</v>
      </c>
      <c r="X68">
        <v>46.057254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A17" workbookViewId="0">
      <selection activeCell="B34" sqref="B34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3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5.5" spans="5:13">
      <c r="E34" s="5" t="s">
        <v>22</v>
      </c>
      <c r="F34" s="26" t="s">
        <v>32</v>
      </c>
      <c r="G34" s="27" t="s">
        <v>33</v>
      </c>
      <c r="M34" s="28" t="s">
        <v>34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V37" s="19" t="s">
        <v>35</v>
      </c>
      <c r="W37" s="19" t="s">
        <v>36</v>
      </c>
    </row>
    <row r="38" spans="3:23">
      <c r="C38" t="s">
        <v>20</v>
      </c>
      <c r="D38" t="s">
        <v>28</v>
      </c>
      <c r="E38">
        <v>2020</v>
      </c>
      <c r="F38">
        <f>V38*SUM(L1:L30)*1000/SUM(L1:R30)</f>
        <v>37950.7984198861</v>
      </c>
      <c r="G38">
        <f>V38*SUM(M1:M30)*1000/SUM(L1:R30)</f>
        <v>5394.02211044067</v>
      </c>
      <c r="H38">
        <f>V38*SUM(N1:N30)*1000/SUM(L1:R30)</f>
        <v>8802.33278462021</v>
      </c>
      <c r="I38">
        <f>V38*SUM(O1:O30)*1000/SUM(L1:R30)</f>
        <v>3067.47960676159</v>
      </c>
      <c r="J38">
        <f>V38*SUM(P1:P30)*1000/SUM(L1:R30)</f>
        <v>22317.0255448452</v>
      </c>
      <c r="K38">
        <f>V38*SUM(Q1:Q30)*1000/SUM(L1:R30)</f>
        <v>11484.5250977789</v>
      </c>
      <c r="L38">
        <f>V38*SUM(R1:R30)*1000/SUM(L1:R30)</f>
        <v>9943.37592336727</v>
      </c>
      <c r="S38" t="s">
        <v>37</v>
      </c>
      <c r="V38" s="14">
        <f>W38*1.345</f>
        <v>98.9595594877</v>
      </c>
      <c r="W38" s="18">
        <v>73.57588066</v>
      </c>
    </row>
    <row r="39" spans="3:23">
      <c r="C39" t="s">
        <v>20</v>
      </c>
      <c r="D39" t="s">
        <v>28</v>
      </c>
      <c r="E39">
        <v>2021</v>
      </c>
      <c r="F39">
        <f>V39*SUM(L2:L31)*1000/SUM(L2:R31)</f>
        <v>39620.2897256383</v>
      </c>
      <c r="G39">
        <f>V39*SUM(M2:M31)*1000/SUM(L2:R31)</f>
        <v>5631.31021481153</v>
      </c>
      <c r="H39">
        <f>V39*SUM(N2:N31)*1000/SUM(L2:R31)</f>
        <v>9189.55568021442</v>
      </c>
      <c r="I39">
        <f>V39*SUM(O2:O31)*1000/SUM(L2:R31)</f>
        <v>3202.4209188626</v>
      </c>
      <c r="J39">
        <f>V39*SUM(P2:P31)*1000/SUM(L2:R31)</f>
        <v>23298.7724821598</v>
      </c>
      <c r="K39">
        <f>V39*SUM(Q2:Q31)*1000/SUM(L2:R31)</f>
        <v>11989.7401551619</v>
      </c>
      <c r="L39">
        <f>V39*SUM(R2:R31)*1000/SUM(L2:R31)</f>
        <v>10380.7943795015</v>
      </c>
      <c r="S39" t="s">
        <v>37</v>
      </c>
      <c r="V39" s="14">
        <f>W39*1.345</f>
        <v>103.31288355635</v>
      </c>
      <c r="W39" s="14">
        <v>76.81255283</v>
      </c>
    </row>
    <row r="40" spans="3:23">
      <c r="C40" t="s">
        <v>20</v>
      </c>
      <c r="D40" t="s">
        <v>28</v>
      </c>
      <c r="E40">
        <v>2022</v>
      </c>
      <c r="F40">
        <f>F39*V40/V39</f>
        <v>38276.1647865315</v>
      </c>
      <c r="G40">
        <f>G39*V40/V39</f>
        <v>5440.26707625828</v>
      </c>
      <c r="H40">
        <f>H39*V40/V39</f>
        <v>8877.7984705973</v>
      </c>
      <c r="I40">
        <f>I39*V40/V39</f>
        <v>3093.77825490512</v>
      </c>
      <c r="J40">
        <f>J39*V40/V39</f>
        <v>22508.3577385851</v>
      </c>
      <c r="K40">
        <f>K39*V40/V39</f>
        <v>11582.9862200554</v>
      </c>
      <c r="L40">
        <f>L39*V40/V39</f>
        <v>10028.6241982673</v>
      </c>
      <c r="S40" t="s">
        <v>37</v>
      </c>
      <c r="V40" s="14">
        <f t="shared" ref="V40:V68" si="0">W40*1.345</f>
        <v>99.8079767452</v>
      </c>
      <c r="W40" s="14">
        <v>74.20667416</v>
      </c>
    </row>
    <row r="41" spans="3:23">
      <c r="C41" t="s">
        <v>20</v>
      </c>
      <c r="D41" t="s">
        <v>28</v>
      </c>
      <c r="E41">
        <v>2023</v>
      </c>
      <c r="F41">
        <f t="shared" ref="F41:F68" si="1">F40*V41/V40</f>
        <v>39156.3868436061</v>
      </c>
      <c r="G41">
        <f t="shared" ref="G41:G68" si="2">G40*V41/V40</f>
        <v>5565.37477980188</v>
      </c>
      <c r="H41">
        <f t="shared" ref="H41:H68" si="3">H40*V41/V40</f>
        <v>9081.95774506132</v>
      </c>
      <c r="I41">
        <f t="shared" ref="I41:I68" si="4">I40*V41/V40</f>
        <v>3164.92466873349</v>
      </c>
      <c r="J41">
        <f t="shared" ref="J41:J68" si="5">J40*V41/V40</f>
        <v>23025.9736768726</v>
      </c>
      <c r="K41">
        <f t="shared" ref="K41:K68" si="6">K40*V41/V40</f>
        <v>11849.355643809</v>
      </c>
      <c r="L41">
        <f t="shared" ref="L41:L68" si="7">L40*V41/V40</f>
        <v>10259.2485638656</v>
      </c>
      <c r="S41" t="s">
        <v>37</v>
      </c>
      <c r="V41" s="14">
        <f t="shared" si="0"/>
        <v>102.10322192175</v>
      </c>
      <c r="W41" s="14">
        <v>75.91317615</v>
      </c>
    </row>
    <row r="42" spans="3:23">
      <c r="C42" t="s">
        <v>20</v>
      </c>
      <c r="D42" t="s">
        <v>28</v>
      </c>
      <c r="E42">
        <v>2024</v>
      </c>
      <c r="F42">
        <f t="shared" si="1"/>
        <v>38466.1933656575</v>
      </c>
      <c r="G42">
        <f t="shared" si="2"/>
        <v>5467.27621440817</v>
      </c>
      <c r="H42">
        <f t="shared" si="3"/>
        <v>8921.87382241334</v>
      </c>
      <c r="I42">
        <f t="shared" si="4"/>
        <v>3109.13784720465</v>
      </c>
      <c r="J42">
        <f t="shared" si="5"/>
        <v>22620.1043376338</v>
      </c>
      <c r="K42">
        <f t="shared" si="6"/>
        <v>11640.4919400174</v>
      </c>
      <c r="L42">
        <f t="shared" si="7"/>
        <v>10078.4130216151</v>
      </c>
      <c r="S42" t="s">
        <v>37</v>
      </c>
      <c r="V42" s="14">
        <f t="shared" si="0"/>
        <v>100.30349054895</v>
      </c>
      <c r="W42" s="14">
        <v>74.57508591</v>
      </c>
    </row>
    <row r="43" spans="3:23">
      <c r="C43" t="s">
        <v>20</v>
      </c>
      <c r="D43" t="s">
        <v>28</v>
      </c>
      <c r="E43">
        <v>2025</v>
      </c>
      <c r="F43">
        <f t="shared" si="1"/>
        <v>37219.5206137276</v>
      </c>
      <c r="G43">
        <f t="shared" si="2"/>
        <v>5290.08414814402</v>
      </c>
      <c r="H43">
        <f t="shared" si="3"/>
        <v>8632.71973625701</v>
      </c>
      <c r="I43">
        <f t="shared" si="4"/>
        <v>3008.37202930168</v>
      </c>
      <c r="J43">
        <f t="shared" si="5"/>
        <v>21886.9965030354</v>
      </c>
      <c r="K43">
        <f t="shared" si="6"/>
        <v>11263.2286121198</v>
      </c>
      <c r="L43">
        <f t="shared" si="7"/>
        <v>9751.77599836439</v>
      </c>
      <c r="S43" t="s">
        <v>37</v>
      </c>
      <c r="V43" s="14">
        <f t="shared" si="0"/>
        <v>97.05269764095</v>
      </c>
      <c r="W43" s="14">
        <v>72.15813951</v>
      </c>
    </row>
    <row r="44" spans="3:23">
      <c r="C44" t="s">
        <v>20</v>
      </c>
      <c r="D44" t="s">
        <v>28</v>
      </c>
      <c r="E44">
        <v>2026</v>
      </c>
      <c r="F44">
        <f t="shared" si="1"/>
        <v>35928.1232973737</v>
      </c>
      <c r="G44">
        <f t="shared" si="2"/>
        <v>5106.53529099727</v>
      </c>
      <c r="H44">
        <f t="shared" si="3"/>
        <v>8333.19220563841</v>
      </c>
      <c r="I44">
        <f t="shared" si="4"/>
        <v>2903.99122317702</v>
      </c>
      <c r="J44">
        <f t="shared" si="5"/>
        <v>21127.5883193458</v>
      </c>
      <c r="K44">
        <f t="shared" si="6"/>
        <v>10872.4309080299</v>
      </c>
      <c r="L44">
        <f t="shared" si="7"/>
        <v>9413.42082488782</v>
      </c>
      <c r="S44" t="s">
        <v>37</v>
      </c>
      <c r="V44" s="14">
        <f t="shared" si="0"/>
        <v>93.68528206945</v>
      </c>
      <c r="W44" s="14">
        <v>69.65448481</v>
      </c>
    </row>
    <row r="45" spans="3:23">
      <c r="C45" t="s">
        <v>20</v>
      </c>
      <c r="D45" t="s">
        <v>28</v>
      </c>
      <c r="E45">
        <v>2027</v>
      </c>
      <c r="F45">
        <f t="shared" si="1"/>
        <v>35086.732145932</v>
      </c>
      <c r="G45">
        <f t="shared" si="2"/>
        <v>4986.94670094465</v>
      </c>
      <c r="H45">
        <f t="shared" si="3"/>
        <v>8138.0393965965</v>
      </c>
      <c r="I45">
        <f t="shared" si="4"/>
        <v>2835.98342608666</v>
      </c>
      <c r="J45">
        <f t="shared" si="5"/>
        <v>20632.8069550073</v>
      </c>
      <c r="K45">
        <f t="shared" si="6"/>
        <v>10617.8123440442</v>
      </c>
      <c r="L45">
        <f t="shared" si="7"/>
        <v>9192.97042948862</v>
      </c>
      <c r="S45" t="s">
        <v>37</v>
      </c>
      <c r="V45" s="14">
        <f t="shared" si="0"/>
        <v>91.4912913981</v>
      </c>
      <c r="W45" s="14">
        <v>68.02326498</v>
      </c>
    </row>
    <row r="46" spans="3:23">
      <c r="C46" t="s">
        <v>20</v>
      </c>
      <c r="D46" t="s">
        <v>28</v>
      </c>
      <c r="E46">
        <v>2028</v>
      </c>
      <c r="F46">
        <f t="shared" si="1"/>
        <v>33726.1313208715</v>
      </c>
      <c r="G46">
        <f t="shared" si="2"/>
        <v>4793.56181210356</v>
      </c>
      <c r="H46">
        <f t="shared" si="3"/>
        <v>7822.46075931186</v>
      </c>
      <c r="I46">
        <f t="shared" si="4"/>
        <v>2726.00905248746</v>
      </c>
      <c r="J46">
        <f t="shared" si="5"/>
        <v>19832.7035412856</v>
      </c>
      <c r="K46">
        <f t="shared" si="6"/>
        <v>10206.0725395062</v>
      </c>
      <c r="L46">
        <f t="shared" si="7"/>
        <v>8836.48345033376</v>
      </c>
      <c r="S46" t="s">
        <v>37</v>
      </c>
      <c r="V46" s="14">
        <f t="shared" si="0"/>
        <v>87.9434224759</v>
      </c>
      <c r="W46" s="14">
        <v>65.38544422</v>
      </c>
    </row>
    <row r="47" spans="3:23">
      <c r="C47" t="s">
        <v>20</v>
      </c>
      <c r="D47" t="s">
        <v>28</v>
      </c>
      <c r="E47">
        <v>2029</v>
      </c>
      <c r="F47">
        <f t="shared" si="1"/>
        <v>31444.088293943</v>
      </c>
      <c r="G47">
        <f t="shared" si="2"/>
        <v>4469.21051893606</v>
      </c>
      <c r="H47">
        <f t="shared" si="3"/>
        <v>7293.16222046159</v>
      </c>
      <c r="I47">
        <f t="shared" si="4"/>
        <v>2541.55653137298</v>
      </c>
      <c r="J47">
        <f t="shared" si="5"/>
        <v>18490.7446195541</v>
      </c>
      <c r="K47">
        <f t="shared" si="6"/>
        <v>9515.48942905342</v>
      </c>
      <c r="L47">
        <f t="shared" si="7"/>
        <v>8238.57213792882</v>
      </c>
      <c r="S47" t="s">
        <v>37</v>
      </c>
      <c r="V47" s="14">
        <f t="shared" si="0"/>
        <v>81.99282375125</v>
      </c>
      <c r="W47" s="14">
        <v>60.96120725</v>
      </c>
    </row>
    <row r="48" spans="3:23">
      <c r="C48" t="s">
        <v>20</v>
      </c>
      <c r="D48" t="s">
        <v>28</v>
      </c>
      <c r="E48">
        <v>2030</v>
      </c>
      <c r="F48">
        <f t="shared" si="1"/>
        <v>29164.9875263787</v>
      </c>
      <c r="G48">
        <f t="shared" si="2"/>
        <v>4145.27741491677</v>
      </c>
      <c r="H48">
        <f t="shared" si="3"/>
        <v>6764.54611115539</v>
      </c>
      <c r="I48">
        <f t="shared" si="4"/>
        <v>2357.34182661476</v>
      </c>
      <c r="J48">
        <f t="shared" si="5"/>
        <v>17150.5158979798</v>
      </c>
      <c r="K48">
        <f t="shared" si="6"/>
        <v>8825.79669384751</v>
      </c>
      <c r="L48">
        <f t="shared" si="7"/>
        <v>7641.43171815701</v>
      </c>
      <c r="S48" t="s">
        <v>37</v>
      </c>
      <c r="V48" s="14">
        <f t="shared" si="0"/>
        <v>76.04989718905</v>
      </c>
      <c r="W48" s="14">
        <v>56.54267449</v>
      </c>
    </row>
    <row r="49" spans="3:23">
      <c r="C49" t="s">
        <v>20</v>
      </c>
      <c r="D49" t="s">
        <v>28</v>
      </c>
      <c r="E49">
        <v>2031</v>
      </c>
      <c r="F49">
        <f t="shared" si="1"/>
        <v>28092.2391514608</v>
      </c>
      <c r="G49">
        <f t="shared" si="2"/>
        <v>3992.80556467463</v>
      </c>
      <c r="H49">
        <f t="shared" si="3"/>
        <v>6515.73215773828</v>
      </c>
      <c r="I49">
        <f t="shared" si="4"/>
        <v>2270.63393375728</v>
      </c>
      <c r="J49">
        <f t="shared" si="5"/>
        <v>16519.6845615384</v>
      </c>
      <c r="K49">
        <f t="shared" si="6"/>
        <v>8501.16569401879</v>
      </c>
      <c r="L49">
        <f t="shared" si="7"/>
        <v>7360.36410411175</v>
      </c>
      <c r="S49" t="s">
        <v>37</v>
      </c>
      <c r="V49" s="14">
        <f t="shared" si="0"/>
        <v>73.2526251673</v>
      </c>
      <c r="W49" s="14">
        <v>54.46291834</v>
      </c>
    </row>
    <row r="50" spans="3:23">
      <c r="C50" t="s">
        <v>20</v>
      </c>
      <c r="D50" t="s">
        <v>28</v>
      </c>
      <c r="E50">
        <v>2032</v>
      </c>
      <c r="F50">
        <f t="shared" si="1"/>
        <v>26624.0207236695</v>
      </c>
      <c r="G50">
        <f t="shared" si="2"/>
        <v>3784.12477290734</v>
      </c>
      <c r="H50">
        <f t="shared" si="3"/>
        <v>6175.19262392022</v>
      </c>
      <c r="I50">
        <f t="shared" si="4"/>
        <v>2151.96106591159</v>
      </c>
      <c r="J50">
        <f t="shared" si="5"/>
        <v>15656.2964505452</v>
      </c>
      <c r="K50">
        <f t="shared" si="6"/>
        <v>8056.85906319556</v>
      </c>
      <c r="L50">
        <f t="shared" si="7"/>
        <v>6975.68055665061</v>
      </c>
      <c r="S50" t="s">
        <v>37</v>
      </c>
      <c r="V50" s="14">
        <f t="shared" si="0"/>
        <v>69.4241352568</v>
      </c>
      <c r="W50" s="14">
        <v>51.61645744</v>
      </c>
    </row>
    <row r="51" spans="3:23">
      <c r="C51" t="s">
        <v>20</v>
      </c>
      <c r="D51" t="s">
        <v>28</v>
      </c>
      <c r="E51">
        <v>2033</v>
      </c>
      <c r="F51">
        <f t="shared" si="1"/>
        <v>25410.1271553336</v>
      </c>
      <c r="G51">
        <f t="shared" si="2"/>
        <v>3611.59167690021</v>
      </c>
      <c r="H51">
        <f t="shared" si="3"/>
        <v>5893.64136285364</v>
      </c>
      <c r="I51">
        <f t="shared" si="4"/>
        <v>2053.84471735808</v>
      </c>
      <c r="J51">
        <f t="shared" si="5"/>
        <v>14942.4644654168</v>
      </c>
      <c r="K51">
        <f t="shared" si="6"/>
        <v>7689.51524614742</v>
      </c>
      <c r="L51">
        <f t="shared" si="7"/>
        <v>6657.63190989021</v>
      </c>
      <c r="S51" t="s">
        <v>37</v>
      </c>
      <c r="V51" s="14">
        <f t="shared" si="0"/>
        <v>66.2588165339</v>
      </c>
      <c r="W51" s="14">
        <v>49.26306062</v>
      </c>
    </row>
    <row r="52" spans="3:23">
      <c r="C52" t="s">
        <v>20</v>
      </c>
      <c r="D52" t="s">
        <v>28</v>
      </c>
      <c r="E52">
        <v>2034</v>
      </c>
      <c r="F52">
        <f t="shared" si="1"/>
        <v>24155.1537669225</v>
      </c>
      <c r="G52">
        <f t="shared" si="2"/>
        <v>3433.21982474025</v>
      </c>
      <c r="H52">
        <f t="shared" si="3"/>
        <v>5602.56202169151</v>
      </c>
      <c r="I52">
        <f t="shared" si="4"/>
        <v>1952.40797725613</v>
      </c>
      <c r="J52">
        <f t="shared" si="5"/>
        <v>14204.475428733</v>
      </c>
      <c r="K52">
        <f t="shared" si="6"/>
        <v>7309.74001146619</v>
      </c>
      <c r="L52">
        <f t="shared" si="7"/>
        <v>6328.8200615404</v>
      </c>
      <c r="S52" t="s">
        <v>37</v>
      </c>
      <c r="V52" s="14">
        <f t="shared" si="0"/>
        <v>62.98637909235</v>
      </c>
      <c r="W52" s="14">
        <v>46.83002163</v>
      </c>
    </row>
    <row r="53" spans="3:23">
      <c r="C53" t="s">
        <v>20</v>
      </c>
      <c r="D53" t="s">
        <v>28</v>
      </c>
      <c r="E53">
        <v>2035</v>
      </c>
      <c r="F53">
        <f t="shared" si="1"/>
        <v>23437.0458365928</v>
      </c>
      <c r="G53">
        <f t="shared" si="2"/>
        <v>3331.1537229675</v>
      </c>
      <c r="H53">
        <f t="shared" si="3"/>
        <v>5436.00360286456</v>
      </c>
      <c r="I53">
        <f t="shared" si="4"/>
        <v>1894.36489190734</v>
      </c>
      <c r="J53">
        <f t="shared" si="5"/>
        <v>13782.1909527172</v>
      </c>
      <c r="K53">
        <f t="shared" si="6"/>
        <v>7092.42894313136</v>
      </c>
      <c r="L53">
        <f t="shared" si="7"/>
        <v>6140.67073656921</v>
      </c>
      <c r="S53" t="s">
        <v>37</v>
      </c>
      <c r="V53" s="14">
        <f t="shared" si="0"/>
        <v>61.11385868675</v>
      </c>
      <c r="W53" s="14">
        <v>45.43781315</v>
      </c>
    </row>
    <row r="54" spans="3:23">
      <c r="C54" t="s">
        <v>20</v>
      </c>
      <c r="D54" t="s">
        <v>28</v>
      </c>
      <c r="E54">
        <v>2036</v>
      </c>
      <c r="F54">
        <f t="shared" si="1"/>
        <v>21869.1680409553</v>
      </c>
      <c r="G54">
        <f t="shared" si="2"/>
        <v>3108.30814795304</v>
      </c>
      <c r="H54">
        <f t="shared" si="3"/>
        <v>5072.34901067062</v>
      </c>
      <c r="I54">
        <f t="shared" si="4"/>
        <v>1767.63677644582</v>
      </c>
      <c r="J54">
        <f t="shared" si="5"/>
        <v>12860.1979967508</v>
      </c>
      <c r="K54">
        <f t="shared" si="6"/>
        <v>6617.96377654836</v>
      </c>
      <c r="L54">
        <f t="shared" si="7"/>
        <v>5729.87573427606</v>
      </c>
      <c r="S54" t="s">
        <v>37</v>
      </c>
      <c r="V54" s="14">
        <f t="shared" si="0"/>
        <v>57.0254994836</v>
      </c>
      <c r="W54" s="14">
        <v>42.39814088</v>
      </c>
    </row>
    <row r="55" spans="3:23">
      <c r="C55" t="s">
        <v>20</v>
      </c>
      <c r="D55" t="s">
        <v>28</v>
      </c>
      <c r="E55">
        <v>2037</v>
      </c>
      <c r="F55">
        <f t="shared" si="1"/>
        <v>20395.6066018744</v>
      </c>
      <c r="G55">
        <f t="shared" si="2"/>
        <v>2898.86794341363</v>
      </c>
      <c r="H55">
        <f t="shared" si="3"/>
        <v>4730.57021535081</v>
      </c>
      <c r="I55">
        <f t="shared" si="4"/>
        <v>1648.53204474346</v>
      </c>
      <c r="J55">
        <f t="shared" si="5"/>
        <v>11993.6679197278</v>
      </c>
      <c r="K55">
        <f t="shared" si="6"/>
        <v>6172.04026413615</v>
      </c>
      <c r="L55">
        <f t="shared" si="7"/>
        <v>5343.79228030369</v>
      </c>
      <c r="S55" t="s">
        <v>37</v>
      </c>
      <c r="V55" s="14">
        <f t="shared" si="0"/>
        <v>53.18307726955</v>
      </c>
      <c r="W55" s="14">
        <v>39.54132139</v>
      </c>
    </row>
    <row r="56" spans="3:23">
      <c r="C56" t="s">
        <v>20</v>
      </c>
      <c r="D56" t="s">
        <v>28</v>
      </c>
      <c r="E56">
        <v>2038</v>
      </c>
      <c r="F56">
        <f t="shared" si="1"/>
        <v>18869.472580672</v>
      </c>
      <c r="G56">
        <f t="shared" si="2"/>
        <v>2681.95549369958</v>
      </c>
      <c r="H56">
        <f t="shared" si="3"/>
        <v>4376.59770125701</v>
      </c>
      <c r="I56">
        <f t="shared" si="4"/>
        <v>1525.17798680168</v>
      </c>
      <c r="J56">
        <f t="shared" si="5"/>
        <v>11096.2224547021</v>
      </c>
      <c r="K56">
        <f t="shared" si="6"/>
        <v>5710.20743850872</v>
      </c>
      <c r="L56">
        <f t="shared" si="7"/>
        <v>4943.93444030884</v>
      </c>
      <c r="S56" t="s">
        <v>37</v>
      </c>
      <c r="V56" s="14">
        <f t="shared" si="0"/>
        <v>49.20356809595</v>
      </c>
      <c r="W56" s="14">
        <v>36.58257851</v>
      </c>
    </row>
    <row r="57" spans="3:23">
      <c r="C57" t="s">
        <v>20</v>
      </c>
      <c r="D57" t="s">
        <v>28</v>
      </c>
      <c r="E57">
        <v>2039</v>
      </c>
      <c r="F57">
        <f t="shared" si="1"/>
        <v>17375.5748068452</v>
      </c>
      <c r="G57">
        <f t="shared" si="2"/>
        <v>2469.62484564298</v>
      </c>
      <c r="H57">
        <f t="shared" si="3"/>
        <v>4030.10208327453</v>
      </c>
      <c r="I57">
        <f t="shared" si="4"/>
        <v>1404.4295138684</v>
      </c>
      <c r="J57">
        <f t="shared" si="5"/>
        <v>10217.7335646657</v>
      </c>
      <c r="K57">
        <f t="shared" si="6"/>
        <v>5258.12982245414</v>
      </c>
      <c r="L57">
        <f t="shared" si="7"/>
        <v>4552.522723699</v>
      </c>
      <c r="S57" t="s">
        <v>37</v>
      </c>
      <c r="V57" s="14">
        <f t="shared" si="0"/>
        <v>45.30811736045</v>
      </c>
      <c r="W57" s="14">
        <v>33.68633261</v>
      </c>
    </row>
    <row r="58" spans="3:23">
      <c r="C58" t="s">
        <v>20</v>
      </c>
      <c r="D58" t="s">
        <v>28</v>
      </c>
      <c r="E58">
        <v>2040</v>
      </c>
      <c r="F58">
        <f t="shared" si="1"/>
        <v>15508.5368594943</v>
      </c>
      <c r="G58">
        <f t="shared" si="2"/>
        <v>2204.2590460195</v>
      </c>
      <c r="H58">
        <f t="shared" si="3"/>
        <v>3597.06009158127</v>
      </c>
      <c r="I58">
        <f t="shared" si="4"/>
        <v>1253.52094100559</v>
      </c>
      <c r="J58">
        <f t="shared" si="5"/>
        <v>9119.81902006967</v>
      </c>
      <c r="K58">
        <f t="shared" si="6"/>
        <v>4693.13395787118</v>
      </c>
      <c r="L58">
        <f t="shared" si="7"/>
        <v>4063.34565900846</v>
      </c>
      <c r="S58" t="s">
        <v>37</v>
      </c>
      <c r="V58" s="14">
        <f t="shared" si="0"/>
        <v>40.43967557505</v>
      </c>
      <c r="W58" s="14">
        <v>30.06667329</v>
      </c>
    </row>
    <row r="59" spans="3:23">
      <c r="C59" t="s">
        <v>20</v>
      </c>
      <c r="D59" t="s">
        <v>28</v>
      </c>
      <c r="E59">
        <v>2041</v>
      </c>
      <c r="F59">
        <f t="shared" si="1"/>
        <v>13954.7156701739</v>
      </c>
      <c r="G59">
        <f t="shared" si="2"/>
        <v>1983.41136428868</v>
      </c>
      <c r="H59">
        <f t="shared" si="3"/>
        <v>3236.66579776779</v>
      </c>
      <c r="I59">
        <f t="shared" si="4"/>
        <v>1127.9289901312</v>
      </c>
      <c r="J59">
        <f t="shared" si="5"/>
        <v>8206.09207312843</v>
      </c>
      <c r="K59">
        <f t="shared" si="6"/>
        <v>4222.92254759265</v>
      </c>
      <c r="L59">
        <f t="shared" si="7"/>
        <v>3656.23358636731</v>
      </c>
      <c r="S59" t="s">
        <v>37</v>
      </c>
      <c r="V59" s="14">
        <f t="shared" si="0"/>
        <v>36.38797002945</v>
      </c>
      <c r="W59" s="14">
        <v>27.05425281</v>
      </c>
    </row>
    <row r="60" spans="3:23">
      <c r="C60" t="s">
        <v>20</v>
      </c>
      <c r="D60" t="s">
        <v>28</v>
      </c>
      <c r="E60">
        <v>2042</v>
      </c>
      <c r="F60">
        <f t="shared" si="1"/>
        <v>13156.3879851152</v>
      </c>
      <c r="G60">
        <f t="shared" si="2"/>
        <v>1869.94346996562</v>
      </c>
      <c r="H60">
        <f t="shared" si="3"/>
        <v>3051.50115703181</v>
      </c>
      <c r="I60">
        <f t="shared" si="4"/>
        <v>1063.40191835957</v>
      </c>
      <c r="J60">
        <f t="shared" si="5"/>
        <v>7736.63424661599</v>
      </c>
      <c r="K60">
        <f t="shared" si="6"/>
        <v>3981.33568467954</v>
      </c>
      <c r="L60">
        <f t="shared" si="7"/>
        <v>3447.06612183222</v>
      </c>
      <c r="S60" t="s">
        <v>37</v>
      </c>
      <c r="V60" s="14">
        <f t="shared" si="0"/>
        <v>34.3062705836</v>
      </c>
      <c r="W60" s="14">
        <v>25.50652088</v>
      </c>
    </row>
    <row r="61" spans="3:23">
      <c r="C61" t="s">
        <v>20</v>
      </c>
      <c r="D61" t="s">
        <v>28</v>
      </c>
      <c r="E61">
        <v>2043</v>
      </c>
      <c r="F61">
        <f t="shared" si="1"/>
        <v>12579.5706948641</v>
      </c>
      <c r="G61">
        <f t="shared" si="2"/>
        <v>1787.95928657966</v>
      </c>
      <c r="H61">
        <f t="shared" si="3"/>
        <v>2917.71378084704</v>
      </c>
      <c r="I61">
        <f t="shared" si="4"/>
        <v>1016.77904484063</v>
      </c>
      <c r="J61">
        <f t="shared" si="5"/>
        <v>7397.43594942025</v>
      </c>
      <c r="K61">
        <f t="shared" si="6"/>
        <v>3806.78144807483</v>
      </c>
      <c r="L61">
        <f t="shared" si="7"/>
        <v>3295.9359376235</v>
      </c>
      <c r="S61" t="s">
        <v>37</v>
      </c>
      <c r="V61" s="14">
        <f t="shared" si="0"/>
        <v>32.80217614225</v>
      </c>
      <c r="W61" s="14">
        <v>24.38823505</v>
      </c>
    </row>
    <row r="62" spans="3:23">
      <c r="C62" t="s">
        <v>20</v>
      </c>
      <c r="D62" t="s">
        <v>28</v>
      </c>
      <c r="E62">
        <v>2044</v>
      </c>
      <c r="F62">
        <f t="shared" si="1"/>
        <v>11989.1701575938</v>
      </c>
      <c r="G62">
        <f t="shared" si="2"/>
        <v>1704.04448940419</v>
      </c>
      <c r="H62">
        <f t="shared" si="3"/>
        <v>2780.77589754421</v>
      </c>
      <c r="I62">
        <f t="shared" si="4"/>
        <v>969.05826732601</v>
      </c>
      <c r="J62">
        <f t="shared" si="5"/>
        <v>7050.25000286459</v>
      </c>
      <c r="K62">
        <f t="shared" si="6"/>
        <v>3628.11670134134</v>
      </c>
      <c r="L62">
        <f t="shared" si="7"/>
        <v>3141.24684722586</v>
      </c>
      <c r="S62" t="s">
        <v>37</v>
      </c>
      <c r="V62" s="14">
        <f t="shared" si="0"/>
        <v>31.2626623633</v>
      </c>
      <c r="W62" s="14">
        <v>23.24361514</v>
      </c>
    </row>
    <row r="63" spans="3:23">
      <c r="C63" t="s">
        <v>20</v>
      </c>
      <c r="D63" t="s">
        <v>28</v>
      </c>
      <c r="E63">
        <v>2045</v>
      </c>
      <c r="F63">
        <f t="shared" si="1"/>
        <v>11619.1864056208</v>
      </c>
      <c r="G63">
        <f t="shared" si="2"/>
        <v>1651.45796628113</v>
      </c>
      <c r="H63">
        <f t="shared" si="3"/>
        <v>2694.96162629394</v>
      </c>
      <c r="I63">
        <f t="shared" si="4"/>
        <v>939.153294011522</v>
      </c>
      <c r="J63">
        <f t="shared" si="5"/>
        <v>6832.68048686644</v>
      </c>
      <c r="K63">
        <f t="shared" si="6"/>
        <v>3516.15363699966</v>
      </c>
      <c r="L63">
        <f t="shared" si="7"/>
        <v>3044.30850377648</v>
      </c>
      <c r="S63" t="s">
        <v>37</v>
      </c>
      <c r="V63" s="14">
        <f t="shared" si="0"/>
        <v>30.29790191985</v>
      </c>
      <c r="W63" s="14">
        <v>22.52632113</v>
      </c>
    </row>
    <row r="64" spans="3:23">
      <c r="C64" t="s">
        <v>20</v>
      </c>
      <c r="D64" t="s">
        <v>28</v>
      </c>
      <c r="E64">
        <v>2046</v>
      </c>
      <c r="F64">
        <f t="shared" si="1"/>
        <v>11181.736081774</v>
      </c>
      <c r="G64">
        <f t="shared" si="2"/>
        <v>1589.28228573438</v>
      </c>
      <c r="H64">
        <f t="shared" si="3"/>
        <v>2593.49911463248</v>
      </c>
      <c r="I64">
        <f t="shared" si="4"/>
        <v>903.795146008287</v>
      </c>
      <c r="J64">
        <f t="shared" si="5"/>
        <v>6575.43714921972</v>
      </c>
      <c r="K64">
        <f t="shared" si="6"/>
        <v>3383.77409737402</v>
      </c>
      <c r="L64">
        <f t="shared" si="7"/>
        <v>2929.69344430706</v>
      </c>
      <c r="S64" t="s">
        <v>37</v>
      </c>
      <c r="V64" s="14">
        <f t="shared" si="0"/>
        <v>29.15721731905</v>
      </c>
      <c r="W64" s="14">
        <v>21.67822849</v>
      </c>
    </row>
    <row r="65" spans="3:23">
      <c r="C65" t="s">
        <v>20</v>
      </c>
      <c r="D65" t="s">
        <v>28</v>
      </c>
      <c r="E65">
        <v>2047</v>
      </c>
      <c r="F65">
        <f t="shared" si="1"/>
        <v>10741.5605905216</v>
      </c>
      <c r="G65">
        <f t="shared" si="2"/>
        <v>1526.71927174927</v>
      </c>
      <c r="H65">
        <f t="shared" si="3"/>
        <v>2491.40452587655</v>
      </c>
      <c r="I65">
        <f t="shared" si="4"/>
        <v>868.216728714554</v>
      </c>
      <c r="J65">
        <f t="shared" si="5"/>
        <v>6316.5912726769</v>
      </c>
      <c r="K65">
        <f t="shared" si="6"/>
        <v>3250.56987803758</v>
      </c>
      <c r="L65">
        <f t="shared" si="7"/>
        <v>2814.36437182351</v>
      </c>
      <c r="S65" t="s">
        <v>37</v>
      </c>
      <c r="V65" s="14">
        <f t="shared" si="0"/>
        <v>28.0094266394</v>
      </c>
      <c r="W65" s="14">
        <v>20.82485252</v>
      </c>
    </row>
    <row r="66" spans="3:23">
      <c r="C66" t="s">
        <v>20</v>
      </c>
      <c r="D66" t="s">
        <v>28</v>
      </c>
      <c r="E66">
        <v>2048</v>
      </c>
      <c r="F66">
        <f t="shared" si="1"/>
        <v>10422.0569756388</v>
      </c>
      <c r="G66">
        <f t="shared" si="2"/>
        <v>1481.30759044612</v>
      </c>
      <c r="H66">
        <f t="shared" si="3"/>
        <v>2417.2986503434</v>
      </c>
      <c r="I66">
        <f t="shared" si="4"/>
        <v>842.391953907546</v>
      </c>
      <c r="J66">
        <f t="shared" si="5"/>
        <v>6128.70667915345</v>
      </c>
      <c r="K66">
        <f t="shared" si="6"/>
        <v>3153.88291921907</v>
      </c>
      <c r="L66">
        <f t="shared" si="7"/>
        <v>2730.65217909161</v>
      </c>
      <c r="S66" t="s">
        <v>37</v>
      </c>
      <c r="V66" s="14">
        <f t="shared" si="0"/>
        <v>27.1762969478</v>
      </c>
      <c r="W66" s="14">
        <v>20.20542524</v>
      </c>
    </row>
    <row r="67" spans="3:23">
      <c r="C67" t="s">
        <v>20</v>
      </c>
      <c r="D67" t="s">
        <v>28</v>
      </c>
      <c r="E67">
        <v>2049</v>
      </c>
      <c r="F67">
        <f t="shared" si="1"/>
        <v>10079.9571403979</v>
      </c>
      <c r="G67">
        <f t="shared" si="2"/>
        <v>1432.68426360985</v>
      </c>
      <c r="H67">
        <f t="shared" si="3"/>
        <v>2337.95179281388</v>
      </c>
      <c r="I67">
        <f t="shared" si="4"/>
        <v>814.740776283625</v>
      </c>
      <c r="J67">
        <f t="shared" si="5"/>
        <v>5927.53434339681</v>
      </c>
      <c r="K67">
        <f t="shared" si="6"/>
        <v>3050.35797883966</v>
      </c>
      <c r="L67">
        <f t="shared" si="7"/>
        <v>2641.01961780827</v>
      </c>
      <c r="S67" t="s">
        <v>37</v>
      </c>
      <c r="V67" s="14">
        <f t="shared" si="0"/>
        <v>26.28424591315</v>
      </c>
      <c r="W67" s="14">
        <v>19.54219027</v>
      </c>
    </row>
    <row r="68" spans="3:23">
      <c r="C68" t="s">
        <v>20</v>
      </c>
      <c r="D68" t="s">
        <v>28</v>
      </c>
      <c r="E68">
        <v>2050</v>
      </c>
      <c r="F68">
        <f t="shared" si="1"/>
        <v>9852.28829320532</v>
      </c>
      <c r="G68">
        <f t="shared" si="2"/>
        <v>1400.3252396434</v>
      </c>
      <c r="H68">
        <f t="shared" si="3"/>
        <v>2285.14613282466</v>
      </c>
      <c r="I68">
        <f t="shared" si="4"/>
        <v>796.338803863139</v>
      </c>
      <c r="J68">
        <f t="shared" si="5"/>
        <v>5793.65332665646</v>
      </c>
      <c r="K68">
        <f t="shared" si="6"/>
        <v>2981.4617052847</v>
      </c>
      <c r="L68">
        <f t="shared" si="7"/>
        <v>2581.3687796723</v>
      </c>
      <c r="S68" t="s">
        <v>37</v>
      </c>
      <c r="V68" s="14">
        <f t="shared" si="0"/>
        <v>25.69058228115</v>
      </c>
      <c r="W68" s="14">
        <v>19.10080467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250"/>
  <sheetViews>
    <sheetView topLeftCell="A7" workbookViewId="0">
      <selection activeCell="Q16" sqref="Q16"/>
    </sheetView>
  </sheetViews>
  <sheetFormatPr defaultColWidth="8.72727272727273" defaultRowHeight="14.5"/>
  <sheetData>
    <row r="3" spans="1:1">
      <c r="A3" t="s">
        <v>38</v>
      </c>
    </row>
    <row r="4" spans="2:2">
      <c r="B4" s="24"/>
    </row>
    <row r="10" spans="2:2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39</v>
      </c>
      <c r="N10" t="s">
        <v>0</v>
      </c>
      <c r="O10" t="s">
        <v>1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U10" t="s">
        <v>7</v>
      </c>
      <c r="V10" t="s">
        <v>39</v>
      </c>
    </row>
    <row r="11" spans="2:22">
      <c r="B11" t="s">
        <v>18</v>
      </c>
      <c r="I11">
        <v>2021</v>
      </c>
      <c r="J11" t="s">
        <v>20</v>
      </c>
      <c r="K11">
        <v>653125.114</v>
      </c>
      <c r="N11" t="s">
        <v>18</v>
      </c>
      <c r="S11" s="25" t="s">
        <v>40</v>
      </c>
      <c r="U11">
        <v>2021</v>
      </c>
      <c r="V11">
        <v>-1</v>
      </c>
    </row>
    <row r="12" spans="9:22">
      <c r="I12">
        <v>2022</v>
      </c>
      <c r="J12" t="s">
        <v>20</v>
      </c>
      <c r="K12">
        <v>672924.49</v>
      </c>
      <c r="S12" s="25" t="s">
        <v>40</v>
      </c>
      <c r="U12">
        <v>2022</v>
      </c>
      <c r="V12">
        <v>-1</v>
      </c>
    </row>
    <row r="13" spans="9:22">
      <c r="I13">
        <v>2023</v>
      </c>
      <c r="J13" t="s">
        <v>20</v>
      </c>
      <c r="K13">
        <v>670001.0409</v>
      </c>
      <c r="S13" s="25" t="s">
        <v>40</v>
      </c>
      <c r="U13">
        <v>2023</v>
      </c>
      <c r="V13">
        <v>-1</v>
      </c>
    </row>
    <row r="14" spans="9:22">
      <c r="I14">
        <v>2024</v>
      </c>
      <c r="J14" t="s">
        <v>20</v>
      </c>
      <c r="K14">
        <v>647597.6066</v>
      </c>
      <c r="S14" s="25" t="s">
        <v>40</v>
      </c>
      <c r="U14">
        <v>2024</v>
      </c>
      <c r="V14">
        <v>-1</v>
      </c>
    </row>
    <row r="15" spans="9:22">
      <c r="I15">
        <v>2025</v>
      </c>
      <c r="J15" t="s">
        <v>20</v>
      </c>
      <c r="K15">
        <v>621098.6226</v>
      </c>
      <c r="S15" s="25" t="s">
        <v>40</v>
      </c>
      <c r="U15">
        <v>2025</v>
      </c>
      <c r="V15">
        <v>-1</v>
      </c>
    </row>
    <row r="16" spans="9:22">
      <c r="I16">
        <v>2026</v>
      </c>
      <c r="J16" t="s">
        <v>20</v>
      </c>
      <c r="K16">
        <v>606958.4641</v>
      </c>
      <c r="S16" s="25" t="s">
        <v>40</v>
      </c>
      <c r="U16">
        <v>2026</v>
      </c>
      <c r="V16">
        <v>-1</v>
      </c>
    </row>
    <row r="17" spans="9:22">
      <c r="I17">
        <v>2027</v>
      </c>
      <c r="J17" t="s">
        <v>20</v>
      </c>
      <c r="K17">
        <v>590565.9411</v>
      </c>
      <c r="S17" s="25" t="s">
        <v>40</v>
      </c>
      <c r="U17">
        <v>2027</v>
      </c>
      <c r="V17">
        <v>-1</v>
      </c>
    </row>
    <row r="18" spans="9:22">
      <c r="I18">
        <v>2028</v>
      </c>
      <c r="J18" t="s">
        <v>20</v>
      </c>
      <c r="K18">
        <v>568648.5209</v>
      </c>
      <c r="S18" s="25" t="s">
        <v>40</v>
      </c>
      <c r="U18">
        <v>2028</v>
      </c>
      <c r="V18">
        <v>-1</v>
      </c>
    </row>
    <row r="19" spans="9:22">
      <c r="I19">
        <v>2029</v>
      </c>
      <c r="J19" t="s">
        <v>20</v>
      </c>
      <c r="K19">
        <v>539814.3738</v>
      </c>
      <c r="S19" s="25" t="s">
        <v>40</v>
      </c>
      <c r="U19">
        <v>2029</v>
      </c>
      <c r="V19">
        <v>-1</v>
      </c>
    </row>
    <row r="20" spans="9:22">
      <c r="I20">
        <v>2030</v>
      </c>
      <c r="J20" t="s">
        <v>20</v>
      </c>
      <c r="K20">
        <v>504890.9756</v>
      </c>
      <c r="S20" s="25" t="s">
        <v>40</v>
      </c>
      <c r="U20">
        <v>2030</v>
      </c>
      <c r="V20">
        <v>-1</v>
      </c>
    </row>
    <row r="21" spans="9:22">
      <c r="I21">
        <v>2031</v>
      </c>
      <c r="J21" t="s">
        <v>20</v>
      </c>
      <c r="K21">
        <v>469217.974</v>
      </c>
      <c r="S21" s="25" t="s">
        <v>40</v>
      </c>
      <c r="U21">
        <v>2031</v>
      </c>
      <c r="V21">
        <v>-1</v>
      </c>
    </row>
    <row r="22" spans="9:22">
      <c r="I22">
        <v>2032</v>
      </c>
      <c r="J22" t="s">
        <v>20</v>
      </c>
      <c r="K22">
        <v>433598.6084</v>
      </c>
      <c r="S22" s="25" t="s">
        <v>40</v>
      </c>
      <c r="U22">
        <v>2032</v>
      </c>
      <c r="V22">
        <v>-1</v>
      </c>
    </row>
    <row r="23" spans="9:22">
      <c r="I23">
        <v>2033</v>
      </c>
      <c r="J23" t="s">
        <v>20</v>
      </c>
      <c r="K23">
        <v>406307.2142</v>
      </c>
      <c r="S23" s="25" t="s">
        <v>40</v>
      </c>
      <c r="U23">
        <v>2033</v>
      </c>
      <c r="V23">
        <v>-1</v>
      </c>
    </row>
    <row r="24" spans="9:22">
      <c r="I24">
        <v>2034</v>
      </c>
      <c r="J24" t="s">
        <v>20</v>
      </c>
      <c r="K24">
        <v>375490.3925</v>
      </c>
      <c r="S24" s="25" t="s">
        <v>40</v>
      </c>
      <c r="U24">
        <v>2034</v>
      </c>
      <c r="V24">
        <v>-1</v>
      </c>
    </row>
    <row r="25" spans="9:22">
      <c r="I25">
        <v>2035</v>
      </c>
      <c r="J25" t="s">
        <v>20</v>
      </c>
      <c r="K25">
        <v>344000.2634</v>
      </c>
      <c r="S25" s="25" t="s">
        <v>40</v>
      </c>
      <c r="U25">
        <v>2035</v>
      </c>
      <c r="V25">
        <v>-1</v>
      </c>
    </row>
    <row r="26" spans="9:22">
      <c r="I26">
        <v>2036</v>
      </c>
      <c r="J26" t="s">
        <v>20</v>
      </c>
      <c r="K26">
        <v>314759.8704</v>
      </c>
      <c r="S26" s="25" t="s">
        <v>40</v>
      </c>
      <c r="U26">
        <v>2036</v>
      </c>
      <c r="V26">
        <v>-1</v>
      </c>
    </row>
    <row r="27" spans="9:22">
      <c r="I27">
        <v>2037</v>
      </c>
      <c r="J27" t="s">
        <v>20</v>
      </c>
      <c r="K27">
        <v>286085.7851</v>
      </c>
      <c r="S27" s="25" t="s">
        <v>40</v>
      </c>
      <c r="U27">
        <v>2037</v>
      </c>
      <c r="V27">
        <v>-1</v>
      </c>
    </row>
    <row r="28" spans="9:22">
      <c r="I28">
        <v>2038</v>
      </c>
      <c r="J28" t="s">
        <v>20</v>
      </c>
      <c r="K28">
        <v>259815.4527</v>
      </c>
      <c r="S28" s="25" t="s">
        <v>40</v>
      </c>
      <c r="U28">
        <v>2038</v>
      </c>
      <c r="V28">
        <v>-1</v>
      </c>
    </row>
    <row r="29" spans="9:22">
      <c r="I29">
        <v>2039</v>
      </c>
      <c r="J29" t="s">
        <v>20</v>
      </c>
      <c r="K29">
        <v>236985.0611</v>
      </c>
      <c r="S29" s="25" t="s">
        <v>40</v>
      </c>
      <c r="U29">
        <v>2039</v>
      </c>
      <c r="V29">
        <v>-1</v>
      </c>
    </row>
    <row r="30" spans="9:22">
      <c r="I30">
        <v>2040</v>
      </c>
      <c r="J30" t="s">
        <v>20</v>
      </c>
      <c r="K30">
        <v>214110.5296</v>
      </c>
      <c r="S30" s="25" t="s">
        <v>40</v>
      </c>
      <c r="U30">
        <v>2040</v>
      </c>
      <c r="V30">
        <v>-1</v>
      </c>
    </row>
    <row r="31" spans="9:22">
      <c r="I31">
        <v>2041</v>
      </c>
      <c r="J31" t="s">
        <v>20</v>
      </c>
      <c r="K31">
        <v>188998.6592</v>
      </c>
      <c r="S31" s="25" t="s">
        <v>40</v>
      </c>
      <c r="U31">
        <v>2041</v>
      </c>
      <c r="V31">
        <v>-1</v>
      </c>
    </row>
    <row r="32" spans="9:22">
      <c r="I32">
        <v>2042</v>
      </c>
      <c r="J32" t="s">
        <v>20</v>
      </c>
      <c r="K32">
        <v>167868.2939</v>
      </c>
      <c r="S32" s="25" t="s">
        <v>40</v>
      </c>
      <c r="U32">
        <v>2042</v>
      </c>
      <c r="V32">
        <v>-1</v>
      </c>
    </row>
    <row r="33" spans="9:22">
      <c r="I33">
        <v>2043</v>
      </c>
      <c r="J33" t="s">
        <v>20</v>
      </c>
      <c r="K33">
        <v>146428.901</v>
      </c>
      <c r="S33" s="25" t="s">
        <v>40</v>
      </c>
      <c r="U33">
        <v>2043</v>
      </c>
      <c r="V33">
        <v>-1</v>
      </c>
    </row>
    <row r="34" spans="9:22">
      <c r="I34">
        <v>2044</v>
      </c>
      <c r="J34" t="s">
        <v>20</v>
      </c>
      <c r="K34">
        <v>124693.0842</v>
      </c>
      <c r="S34" s="25" t="s">
        <v>40</v>
      </c>
      <c r="U34">
        <v>2044</v>
      </c>
      <c r="V34">
        <v>-1</v>
      </c>
    </row>
    <row r="35" spans="9:22">
      <c r="I35">
        <v>2045</v>
      </c>
      <c r="J35" t="s">
        <v>20</v>
      </c>
      <c r="K35">
        <v>103677.6725</v>
      </c>
      <c r="S35" s="25" t="s">
        <v>40</v>
      </c>
      <c r="U35">
        <v>2045</v>
      </c>
      <c r="V35">
        <v>-1</v>
      </c>
    </row>
    <row r="36" spans="9:22">
      <c r="I36">
        <v>2046</v>
      </c>
      <c r="J36" t="s">
        <v>20</v>
      </c>
      <c r="K36">
        <v>82852.52107</v>
      </c>
      <c r="S36" s="25" t="s">
        <v>40</v>
      </c>
      <c r="U36">
        <v>2046</v>
      </c>
      <c r="V36">
        <v>-1</v>
      </c>
    </row>
    <row r="37" spans="9:22">
      <c r="I37">
        <v>2047</v>
      </c>
      <c r="J37" t="s">
        <v>20</v>
      </c>
      <c r="K37">
        <v>61760.78539</v>
      </c>
      <c r="S37" s="25" t="s">
        <v>40</v>
      </c>
      <c r="U37">
        <v>2047</v>
      </c>
      <c r="V37">
        <v>-1</v>
      </c>
    </row>
    <row r="38" spans="9:22">
      <c r="I38">
        <v>2048</v>
      </c>
      <c r="J38" t="s">
        <v>20</v>
      </c>
      <c r="K38">
        <v>41164.86664</v>
      </c>
      <c r="S38" s="25" t="s">
        <v>40</v>
      </c>
      <c r="U38">
        <v>2048</v>
      </c>
      <c r="V38">
        <v>-1</v>
      </c>
    </row>
    <row r="39" spans="9:22">
      <c r="I39">
        <v>2049</v>
      </c>
      <c r="J39" t="s">
        <v>20</v>
      </c>
      <c r="K39">
        <v>20516.16697</v>
      </c>
      <c r="S39" s="25" t="s">
        <v>40</v>
      </c>
      <c r="U39">
        <v>2049</v>
      </c>
      <c r="V39">
        <v>-1</v>
      </c>
    </row>
    <row r="40" spans="9:22">
      <c r="I40">
        <v>2050</v>
      </c>
      <c r="J40" t="s">
        <v>20</v>
      </c>
      <c r="K40">
        <v>0</v>
      </c>
      <c r="S40" s="25" t="s">
        <v>40</v>
      </c>
      <c r="U40">
        <v>2050</v>
      </c>
      <c r="V40">
        <v>-1</v>
      </c>
    </row>
    <row r="41" spans="19:22">
      <c r="S41" s="25" t="s">
        <v>41</v>
      </c>
      <c r="U41">
        <v>2021</v>
      </c>
      <c r="V41">
        <v>1</v>
      </c>
    </row>
    <row r="42" spans="19:22">
      <c r="S42" s="25" t="s">
        <v>41</v>
      </c>
      <c r="U42">
        <v>2022</v>
      </c>
      <c r="V42">
        <v>1</v>
      </c>
    </row>
    <row r="43" spans="19:22">
      <c r="S43" s="25" t="s">
        <v>41</v>
      </c>
      <c r="U43">
        <v>2023</v>
      </c>
      <c r="V43">
        <v>1</v>
      </c>
    </row>
    <row r="44" spans="19:22">
      <c r="S44" s="25" t="s">
        <v>41</v>
      </c>
      <c r="U44">
        <v>2024</v>
      </c>
      <c r="V44">
        <v>1</v>
      </c>
    </row>
    <row r="45" spans="19:22">
      <c r="S45" s="25" t="s">
        <v>41</v>
      </c>
      <c r="U45">
        <v>2025</v>
      </c>
      <c r="V45">
        <v>1</v>
      </c>
    </row>
    <row r="46" spans="19:22">
      <c r="S46" s="25" t="s">
        <v>41</v>
      </c>
      <c r="U46">
        <v>2026</v>
      </c>
      <c r="V46">
        <v>1</v>
      </c>
    </row>
    <row r="47" spans="19:22">
      <c r="S47" s="25" t="s">
        <v>41</v>
      </c>
      <c r="U47">
        <v>2027</v>
      </c>
      <c r="V47">
        <v>1</v>
      </c>
    </row>
    <row r="48" spans="19:22">
      <c r="S48" s="25" t="s">
        <v>41</v>
      </c>
      <c r="U48">
        <v>2028</v>
      </c>
      <c r="V48">
        <v>1</v>
      </c>
    </row>
    <row r="49" spans="19:22">
      <c r="S49" s="25" t="s">
        <v>41</v>
      </c>
      <c r="U49">
        <v>2029</v>
      </c>
      <c r="V49">
        <v>1</v>
      </c>
    </row>
    <row r="50" spans="19:22">
      <c r="S50" s="25" t="s">
        <v>41</v>
      </c>
      <c r="U50">
        <v>2030</v>
      </c>
      <c r="V50">
        <v>1</v>
      </c>
    </row>
    <row r="51" spans="19:22">
      <c r="S51" s="25" t="s">
        <v>41</v>
      </c>
      <c r="U51">
        <v>2031</v>
      </c>
      <c r="V51">
        <v>1</v>
      </c>
    </row>
    <row r="52" spans="19:22">
      <c r="S52" s="25" t="s">
        <v>41</v>
      </c>
      <c r="U52">
        <v>2032</v>
      </c>
      <c r="V52">
        <v>1</v>
      </c>
    </row>
    <row r="53" spans="19:22">
      <c r="S53" s="25" t="s">
        <v>41</v>
      </c>
      <c r="U53">
        <v>2033</v>
      </c>
      <c r="V53">
        <v>1</v>
      </c>
    </row>
    <row r="54" spans="19:22">
      <c r="S54" s="25" t="s">
        <v>41</v>
      </c>
      <c r="U54">
        <v>2034</v>
      </c>
      <c r="V54">
        <v>1</v>
      </c>
    </row>
    <row r="55" spans="19:22">
      <c r="S55" s="25" t="s">
        <v>41</v>
      </c>
      <c r="U55">
        <v>2035</v>
      </c>
      <c r="V55">
        <v>1</v>
      </c>
    </row>
    <row r="56" spans="19:22">
      <c r="S56" s="25" t="s">
        <v>41</v>
      </c>
      <c r="U56">
        <v>2036</v>
      </c>
      <c r="V56">
        <v>1</v>
      </c>
    </row>
    <row r="57" spans="19:22">
      <c r="S57" s="25" t="s">
        <v>41</v>
      </c>
      <c r="U57">
        <v>2037</v>
      </c>
      <c r="V57">
        <v>1</v>
      </c>
    </row>
    <row r="58" spans="19:22">
      <c r="S58" s="25" t="s">
        <v>41</v>
      </c>
      <c r="U58">
        <v>2038</v>
      </c>
      <c r="V58">
        <v>1</v>
      </c>
    </row>
    <row r="59" spans="19:22">
      <c r="S59" s="25" t="s">
        <v>41</v>
      </c>
      <c r="U59">
        <v>2039</v>
      </c>
      <c r="V59">
        <v>1</v>
      </c>
    </row>
    <row r="60" spans="19:22">
      <c r="S60" s="25" t="s">
        <v>41</v>
      </c>
      <c r="U60">
        <v>2040</v>
      </c>
      <c r="V60">
        <v>1</v>
      </c>
    </row>
    <row r="61" spans="19:22">
      <c r="S61" s="25" t="s">
        <v>41</v>
      </c>
      <c r="U61">
        <v>2041</v>
      </c>
      <c r="V61">
        <v>1</v>
      </c>
    </row>
    <row r="62" spans="19:22">
      <c r="S62" s="25" t="s">
        <v>41</v>
      </c>
      <c r="U62">
        <v>2042</v>
      </c>
      <c r="V62">
        <v>1</v>
      </c>
    </row>
    <row r="63" spans="19:22">
      <c r="S63" s="25" t="s">
        <v>41</v>
      </c>
      <c r="U63">
        <v>2043</v>
      </c>
      <c r="V63">
        <v>1</v>
      </c>
    </row>
    <row r="64" spans="19:22">
      <c r="S64" s="25" t="s">
        <v>41</v>
      </c>
      <c r="U64">
        <v>2044</v>
      </c>
      <c r="V64">
        <v>1</v>
      </c>
    </row>
    <row r="65" spans="19:22">
      <c r="S65" s="25" t="s">
        <v>41</v>
      </c>
      <c r="U65">
        <v>2045</v>
      </c>
      <c r="V65">
        <v>1</v>
      </c>
    </row>
    <row r="66" spans="19:22">
      <c r="S66" s="25" t="s">
        <v>41</v>
      </c>
      <c r="U66">
        <v>2046</v>
      </c>
      <c r="V66">
        <v>1</v>
      </c>
    </row>
    <row r="67" spans="19:22">
      <c r="S67" s="25" t="s">
        <v>41</v>
      </c>
      <c r="U67">
        <v>2047</v>
      </c>
      <c r="V67">
        <v>1</v>
      </c>
    </row>
    <row r="68" spans="19:22">
      <c r="S68" s="25" t="s">
        <v>41</v>
      </c>
      <c r="U68">
        <v>2048</v>
      </c>
      <c r="V68">
        <v>1</v>
      </c>
    </row>
    <row r="69" spans="19:22">
      <c r="S69" s="25" t="s">
        <v>41</v>
      </c>
      <c r="U69">
        <v>2049</v>
      </c>
      <c r="V69">
        <v>1</v>
      </c>
    </row>
    <row r="70" spans="19:22">
      <c r="S70" s="25" t="s">
        <v>41</v>
      </c>
      <c r="U70">
        <v>2050</v>
      </c>
      <c r="V70">
        <v>1</v>
      </c>
    </row>
    <row r="71" spans="19:22">
      <c r="S71" s="25" t="s">
        <v>42</v>
      </c>
      <c r="U71">
        <v>2021</v>
      </c>
      <c r="V71">
        <v>1</v>
      </c>
    </row>
    <row r="72" spans="19:22">
      <c r="S72" s="25" t="s">
        <v>42</v>
      </c>
      <c r="U72">
        <v>2022</v>
      </c>
      <c r="V72">
        <v>1</v>
      </c>
    </row>
    <row r="73" spans="19:22">
      <c r="S73" s="25" t="s">
        <v>42</v>
      </c>
      <c r="U73">
        <v>2023</v>
      </c>
      <c r="V73">
        <v>1</v>
      </c>
    </row>
    <row r="74" spans="19:22">
      <c r="S74" s="25" t="s">
        <v>42</v>
      </c>
      <c r="U74">
        <v>2024</v>
      </c>
      <c r="V74">
        <v>1</v>
      </c>
    </row>
    <row r="75" spans="19:22">
      <c r="S75" s="25" t="s">
        <v>42</v>
      </c>
      <c r="U75">
        <v>2025</v>
      </c>
      <c r="V75">
        <v>1</v>
      </c>
    </row>
    <row r="76" spans="19:22">
      <c r="S76" s="25" t="s">
        <v>42</v>
      </c>
      <c r="U76">
        <v>2026</v>
      </c>
      <c r="V76">
        <v>1</v>
      </c>
    </row>
    <row r="77" spans="19:22">
      <c r="S77" s="25" t="s">
        <v>42</v>
      </c>
      <c r="U77">
        <v>2027</v>
      </c>
      <c r="V77">
        <v>1</v>
      </c>
    </row>
    <row r="78" spans="19:22">
      <c r="S78" s="25" t="s">
        <v>42</v>
      </c>
      <c r="U78">
        <v>2028</v>
      </c>
      <c r="V78">
        <v>1</v>
      </c>
    </row>
    <row r="79" spans="19:22">
      <c r="S79" s="25" t="s">
        <v>42</v>
      </c>
      <c r="U79">
        <v>2029</v>
      </c>
      <c r="V79">
        <v>1</v>
      </c>
    </row>
    <row r="80" spans="19:22">
      <c r="S80" s="25" t="s">
        <v>42</v>
      </c>
      <c r="U80">
        <v>2030</v>
      </c>
      <c r="V80">
        <v>1</v>
      </c>
    </row>
    <row r="81" spans="19:22">
      <c r="S81" s="25" t="s">
        <v>42</v>
      </c>
      <c r="U81">
        <v>2031</v>
      </c>
      <c r="V81">
        <v>1</v>
      </c>
    </row>
    <row r="82" spans="19:22">
      <c r="S82" s="25" t="s">
        <v>42</v>
      </c>
      <c r="U82">
        <v>2032</v>
      </c>
      <c r="V82">
        <v>1</v>
      </c>
    </row>
    <row r="83" spans="19:22">
      <c r="S83" s="25" t="s">
        <v>42</v>
      </c>
      <c r="U83">
        <v>2033</v>
      </c>
      <c r="V83">
        <v>1</v>
      </c>
    </row>
    <row r="84" spans="19:22">
      <c r="S84" s="25" t="s">
        <v>42</v>
      </c>
      <c r="U84">
        <v>2034</v>
      </c>
      <c r="V84">
        <v>1</v>
      </c>
    </row>
    <row r="85" spans="19:22">
      <c r="S85" s="25" t="s">
        <v>42</v>
      </c>
      <c r="U85">
        <v>2035</v>
      </c>
      <c r="V85">
        <v>1</v>
      </c>
    </row>
    <row r="86" spans="19:22">
      <c r="S86" s="25" t="s">
        <v>42</v>
      </c>
      <c r="U86">
        <v>2036</v>
      </c>
      <c r="V86">
        <v>1</v>
      </c>
    </row>
    <row r="87" spans="19:22">
      <c r="S87" s="25" t="s">
        <v>42</v>
      </c>
      <c r="U87">
        <v>2037</v>
      </c>
      <c r="V87">
        <v>1</v>
      </c>
    </row>
    <row r="88" spans="19:22">
      <c r="S88" s="25" t="s">
        <v>42</v>
      </c>
      <c r="U88">
        <v>2038</v>
      </c>
      <c r="V88">
        <v>1</v>
      </c>
    </row>
    <row r="89" spans="19:22">
      <c r="S89" s="25" t="s">
        <v>42</v>
      </c>
      <c r="U89">
        <v>2039</v>
      </c>
      <c r="V89">
        <v>1</v>
      </c>
    </row>
    <row r="90" spans="19:22">
      <c r="S90" s="25" t="s">
        <v>42</v>
      </c>
      <c r="U90">
        <v>2040</v>
      </c>
      <c r="V90">
        <v>1</v>
      </c>
    </row>
    <row r="91" spans="19:22">
      <c r="S91" s="25" t="s">
        <v>42</v>
      </c>
      <c r="U91">
        <v>2041</v>
      </c>
      <c r="V91">
        <v>1</v>
      </c>
    </row>
    <row r="92" spans="19:22">
      <c r="S92" s="25" t="s">
        <v>42</v>
      </c>
      <c r="U92">
        <v>2042</v>
      </c>
      <c r="V92">
        <v>1</v>
      </c>
    </row>
    <row r="93" spans="19:22">
      <c r="S93" s="25" t="s">
        <v>42</v>
      </c>
      <c r="U93">
        <v>2043</v>
      </c>
      <c r="V93">
        <v>1</v>
      </c>
    </row>
    <row r="94" spans="19:22">
      <c r="S94" s="25" t="s">
        <v>42</v>
      </c>
      <c r="U94">
        <v>2044</v>
      </c>
      <c r="V94">
        <v>1</v>
      </c>
    </row>
    <row r="95" spans="19:22">
      <c r="S95" s="25" t="s">
        <v>42</v>
      </c>
      <c r="U95">
        <v>2045</v>
      </c>
      <c r="V95">
        <v>1</v>
      </c>
    </row>
    <row r="96" spans="19:22">
      <c r="S96" s="25" t="s">
        <v>42</v>
      </c>
      <c r="U96">
        <v>2046</v>
      </c>
      <c r="V96">
        <v>1</v>
      </c>
    </row>
    <row r="97" spans="19:22">
      <c r="S97" s="25" t="s">
        <v>42</v>
      </c>
      <c r="U97">
        <v>2047</v>
      </c>
      <c r="V97">
        <v>1</v>
      </c>
    </row>
    <row r="98" spans="19:22">
      <c r="S98" s="25" t="s">
        <v>42</v>
      </c>
      <c r="U98">
        <v>2048</v>
      </c>
      <c r="V98">
        <v>1</v>
      </c>
    </row>
    <row r="99" spans="19:22">
      <c r="S99" s="25" t="s">
        <v>42</v>
      </c>
      <c r="U99">
        <v>2049</v>
      </c>
      <c r="V99">
        <v>1</v>
      </c>
    </row>
    <row r="100" spans="19:22">
      <c r="S100" s="25" t="s">
        <v>42</v>
      </c>
      <c r="U100">
        <v>2050</v>
      </c>
      <c r="V100">
        <v>1</v>
      </c>
    </row>
    <row r="101" spans="19:22">
      <c r="S101" s="25" t="s">
        <v>43</v>
      </c>
      <c r="U101">
        <v>2021</v>
      </c>
      <c r="V101">
        <v>1</v>
      </c>
    </row>
    <row r="102" spans="19:22">
      <c r="S102" s="25" t="s">
        <v>43</v>
      </c>
      <c r="U102">
        <v>2022</v>
      </c>
      <c r="V102">
        <v>1</v>
      </c>
    </row>
    <row r="103" spans="19:22">
      <c r="S103" s="25" t="s">
        <v>43</v>
      </c>
      <c r="U103">
        <v>2023</v>
      </c>
      <c r="V103">
        <v>1</v>
      </c>
    </row>
    <row r="104" spans="19:22">
      <c r="S104" s="25" t="s">
        <v>43</v>
      </c>
      <c r="U104">
        <v>2024</v>
      </c>
      <c r="V104">
        <v>1</v>
      </c>
    </row>
    <row r="105" spans="19:22">
      <c r="S105" s="25" t="s">
        <v>43</v>
      </c>
      <c r="U105">
        <v>2025</v>
      </c>
      <c r="V105">
        <v>1</v>
      </c>
    </row>
    <row r="106" spans="19:22">
      <c r="S106" s="25" t="s">
        <v>43</v>
      </c>
      <c r="U106">
        <v>2026</v>
      </c>
      <c r="V106">
        <v>1</v>
      </c>
    </row>
    <row r="107" spans="19:22">
      <c r="S107" s="25" t="s">
        <v>43</v>
      </c>
      <c r="U107">
        <v>2027</v>
      </c>
      <c r="V107">
        <v>1</v>
      </c>
    </row>
    <row r="108" spans="19:22">
      <c r="S108" s="25" t="s">
        <v>43</v>
      </c>
      <c r="U108">
        <v>2028</v>
      </c>
      <c r="V108">
        <v>1</v>
      </c>
    </row>
    <row r="109" spans="19:22">
      <c r="S109" s="25" t="s">
        <v>43</v>
      </c>
      <c r="U109">
        <v>2029</v>
      </c>
      <c r="V109">
        <v>1</v>
      </c>
    </row>
    <row r="110" spans="19:22">
      <c r="S110" s="25" t="s">
        <v>43</v>
      </c>
      <c r="U110">
        <v>2030</v>
      </c>
      <c r="V110">
        <v>1</v>
      </c>
    </row>
    <row r="111" spans="19:22">
      <c r="S111" s="25" t="s">
        <v>43</v>
      </c>
      <c r="U111">
        <v>2031</v>
      </c>
      <c r="V111">
        <v>1</v>
      </c>
    </row>
    <row r="112" spans="19:22">
      <c r="S112" s="25" t="s">
        <v>43</v>
      </c>
      <c r="U112">
        <v>2032</v>
      </c>
      <c r="V112">
        <v>1</v>
      </c>
    </row>
    <row r="113" spans="19:22">
      <c r="S113" s="25" t="s">
        <v>43</v>
      </c>
      <c r="U113">
        <v>2033</v>
      </c>
      <c r="V113">
        <v>1</v>
      </c>
    </row>
    <row r="114" spans="19:22">
      <c r="S114" s="25" t="s">
        <v>43</v>
      </c>
      <c r="U114">
        <v>2034</v>
      </c>
      <c r="V114">
        <v>1</v>
      </c>
    </row>
    <row r="115" spans="19:22">
      <c r="S115" s="25" t="s">
        <v>43</v>
      </c>
      <c r="U115">
        <v>2035</v>
      </c>
      <c r="V115">
        <v>1</v>
      </c>
    </row>
    <row r="116" spans="19:22">
      <c r="S116" s="25" t="s">
        <v>43</v>
      </c>
      <c r="U116">
        <v>2036</v>
      </c>
      <c r="V116">
        <v>1</v>
      </c>
    </row>
    <row r="117" spans="19:22">
      <c r="S117" s="25" t="s">
        <v>43</v>
      </c>
      <c r="U117">
        <v>2037</v>
      </c>
      <c r="V117">
        <v>1</v>
      </c>
    </row>
    <row r="118" spans="19:22">
      <c r="S118" s="25" t="s">
        <v>43</v>
      </c>
      <c r="U118">
        <v>2038</v>
      </c>
      <c r="V118">
        <v>1</v>
      </c>
    </row>
    <row r="119" spans="19:22">
      <c r="S119" s="25" t="s">
        <v>43</v>
      </c>
      <c r="U119">
        <v>2039</v>
      </c>
      <c r="V119">
        <v>1</v>
      </c>
    </row>
    <row r="120" spans="19:22">
      <c r="S120" s="25" t="s">
        <v>43</v>
      </c>
      <c r="U120">
        <v>2040</v>
      </c>
      <c r="V120">
        <v>1</v>
      </c>
    </row>
    <row r="121" spans="19:22">
      <c r="S121" s="25" t="s">
        <v>43</v>
      </c>
      <c r="U121">
        <v>2041</v>
      </c>
      <c r="V121">
        <v>1</v>
      </c>
    </row>
    <row r="122" spans="19:22">
      <c r="S122" s="25" t="s">
        <v>43</v>
      </c>
      <c r="U122">
        <v>2042</v>
      </c>
      <c r="V122">
        <v>1</v>
      </c>
    </row>
    <row r="123" spans="19:22">
      <c r="S123" s="25" t="s">
        <v>43</v>
      </c>
      <c r="U123">
        <v>2043</v>
      </c>
      <c r="V123">
        <v>1</v>
      </c>
    </row>
    <row r="124" spans="19:22">
      <c r="S124" s="25" t="s">
        <v>43</v>
      </c>
      <c r="U124">
        <v>2044</v>
      </c>
      <c r="V124">
        <v>1</v>
      </c>
    </row>
    <row r="125" spans="19:22">
      <c r="S125" s="25" t="s">
        <v>43</v>
      </c>
      <c r="U125">
        <v>2045</v>
      </c>
      <c r="V125">
        <v>1</v>
      </c>
    </row>
    <row r="126" spans="19:22">
      <c r="S126" s="25" t="s">
        <v>43</v>
      </c>
      <c r="U126">
        <v>2046</v>
      </c>
      <c r="V126">
        <v>1</v>
      </c>
    </row>
    <row r="127" spans="19:22">
      <c r="S127" s="25" t="s">
        <v>43</v>
      </c>
      <c r="U127">
        <v>2047</v>
      </c>
      <c r="V127">
        <v>1</v>
      </c>
    </row>
    <row r="128" spans="19:22">
      <c r="S128" s="25" t="s">
        <v>43</v>
      </c>
      <c r="U128">
        <v>2048</v>
      </c>
      <c r="V128">
        <v>1</v>
      </c>
    </row>
    <row r="129" spans="19:22">
      <c r="S129" s="25" t="s">
        <v>43</v>
      </c>
      <c r="U129">
        <v>2049</v>
      </c>
      <c r="V129">
        <v>1</v>
      </c>
    </row>
    <row r="130" spans="19:22">
      <c r="S130" s="25" t="s">
        <v>43</v>
      </c>
      <c r="U130">
        <v>2050</v>
      </c>
      <c r="V130">
        <v>1</v>
      </c>
    </row>
    <row r="131" spans="19:22">
      <c r="S131" s="25" t="s">
        <v>29</v>
      </c>
      <c r="U131">
        <v>2021</v>
      </c>
      <c r="V131">
        <v>1</v>
      </c>
    </row>
    <row r="132" spans="19:22">
      <c r="S132" s="25" t="s">
        <v>29</v>
      </c>
      <c r="U132">
        <v>2022</v>
      </c>
      <c r="V132">
        <v>1</v>
      </c>
    </row>
    <row r="133" spans="19:22">
      <c r="S133" s="25" t="s">
        <v>29</v>
      </c>
      <c r="U133">
        <v>2023</v>
      </c>
      <c r="V133">
        <v>1</v>
      </c>
    </row>
    <row r="134" spans="19:22">
      <c r="S134" s="25" t="s">
        <v>29</v>
      </c>
      <c r="U134">
        <v>2024</v>
      </c>
      <c r="V134">
        <v>1</v>
      </c>
    </row>
    <row r="135" spans="19:22">
      <c r="S135" s="25" t="s">
        <v>29</v>
      </c>
      <c r="U135">
        <v>2025</v>
      </c>
      <c r="V135">
        <v>1</v>
      </c>
    </row>
    <row r="136" spans="19:22">
      <c r="S136" s="25" t="s">
        <v>29</v>
      </c>
      <c r="U136">
        <v>2026</v>
      </c>
      <c r="V136">
        <v>1</v>
      </c>
    </row>
    <row r="137" spans="19:22">
      <c r="S137" s="25" t="s">
        <v>29</v>
      </c>
      <c r="U137">
        <v>2027</v>
      </c>
      <c r="V137">
        <v>1</v>
      </c>
    </row>
    <row r="138" spans="19:22">
      <c r="S138" s="25" t="s">
        <v>29</v>
      </c>
      <c r="U138">
        <v>2028</v>
      </c>
      <c r="V138">
        <v>1</v>
      </c>
    </row>
    <row r="139" spans="19:22">
      <c r="S139" s="25" t="s">
        <v>29</v>
      </c>
      <c r="U139">
        <v>2029</v>
      </c>
      <c r="V139">
        <v>1</v>
      </c>
    </row>
    <row r="140" spans="19:22">
      <c r="S140" s="25" t="s">
        <v>29</v>
      </c>
      <c r="U140">
        <v>2030</v>
      </c>
      <c r="V140">
        <v>1</v>
      </c>
    </row>
    <row r="141" spans="19:22">
      <c r="S141" s="25" t="s">
        <v>29</v>
      </c>
      <c r="U141">
        <v>2031</v>
      </c>
      <c r="V141">
        <v>1</v>
      </c>
    </row>
    <row r="142" spans="19:22">
      <c r="S142" s="25" t="s">
        <v>29</v>
      </c>
      <c r="U142">
        <v>2032</v>
      </c>
      <c r="V142">
        <v>1</v>
      </c>
    </row>
    <row r="143" spans="19:22">
      <c r="S143" s="25" t="s">
        <v>29</v>
      </c>
      <c r="U143">
        <v>2033</v>
      </c>
      <c r="V143">
        <v>1</v>
      </c>
    </row>
    <row r="144" spans="19:22">
      <c r="S144" s="25" t="s">
        <v>29</v>
      </c>
      <c r="U144">
        <v>2034</v>
      </c>
      <c r="V144">
        <v>1</v>
      </c>
    </row>
    <row r="145" spans="19:22">
      <c r="S145" s="25" t="s">
        <v>29</v>
      </c>
      <c r="U145">
        <v>2035</v>
      </c>
      <c r="V145">
        <v>1</v>
      </c>
    </row>
    <row r="146" spans="19:22">
      <c r="S146" s="25" t="s">
        <v>29</v>
      </c>
      <c r="U146">
        <v>2036</v>
      </c>
      <c r="V146">
        <v>1</v>
      </c>
    </row>
    <row r="147" spans="19:22">
      <c r="S147" s="25" t="s">
        <v>29</v>
      </c>
      <c r="U147">
        <v>2037</v>
      </c>
      <c r="V147">
        <v>1</v>
      </c>
    </row>
    <row r="148" spans="19:22">
      <c r="S148" s="25" t="s">
        <v>29</v>
      </c>
      <c r="U148">
        <v>2038</v>
      </c>
      <c r="V148">
        <v>1</v>
      </c>
    </row>
    <row r="149" spans="19:22">
      <c r="S149" s="25" t="s">
        <v>29</v>
      </c>
      <c r="U149">
        <v>2039</v>
      </c>
      <c r="V149">
        <v>1</v>
      </c>
    </row>
    <row r="150" spans="19:22">
      <c r="S150" s="25" t="s">
        <v>29</v>
      </c>
      <c r="U150">
        <v>2040</v>
      </c>
      <c r="V150">
        <v>1</v>
      </c>
    </row>
    <row r="151" spans="19:22">
      <c r="S151" s="25" t="s">
        <v>29</v>
      </c>
      <c r="U151">
        <v>2041</v>
      </c>
      <c r="V151">
        <v>1</v>
      </c>
    </row>
    <row r="152" spans="19:22">
      <c r="S152" s="25" t="s">
        <v>29</v>
      </c>
      <c r="U152">
        <v>2042</v>
      </c>
      <c r="V152">
        <v>1</v>
      </c>
    </row>
    <row r="153" spans="19:22">
      <c r="S153" s="25" t="s">
        <v>29</v>
      </c>
      <c r="U153">
        <v>2043</v>
      </c>
      <c r="V153">
        <v>1</v>
      </c>
    </row>
    <row r="154" spans="19:22">
      <c r="S154" s="25" t="s">
        <v>29</v>
      </c>
      <c r="U154">
        <v>2044</v>
      </c>
      <c r="V154">
        <v>1</v>
      </c>
    </row>
    <row r="155" spans="19:22">
      <c r="S155" s="25" t="s">
        <v>29</v>
      </c>
      <c r="U155">
        <v>2045</v>
      </c>
      <c r="V155">
        <v>1</v>
      </c>
    </row>
    <row r="156" spans="19:22">
      <c r="S156" s="25" t="s">
        <v>29</v>
      </c>
      <c r="U156">
        <v>2046</v>
      </c>
      <c r="V156">
        <v>1</v>
      </c>
    </row>
    <row r="157" spans="19:22">
      <c r="S157" s="25" t="s">
        <v>29</v>
      </c>
      <c r="U157">
        <v>2047</v>
      </c>
      <c r="V157">
        <v>1</v>
      </c>
    </row>
    <row r="158" spans="19:22">
      <c r="S158" s="25" t="s">
        <v>29</v>
      </c>
      <c r="U158">
        <v>2048</v>
      </c>
      <c r="V158">
        <v>1</v>
      </c>
    </row>
    <row r="159" spans="19:22">
      <c r="S159" s="25" t="s">
        <v>29</v>
      </c>
      <c r="U159">
        <v>2049</v>
      </c>
      <c r="V159">
        <v>1</v>
      </c>
    </row>
    <row r="160" spans="19:22">
      <c r="S160" s="25" t="s">
        <v>29</v>
      </c>
      <c r="U160">
        <v>2050</v>
      </c>
      <c r="V160">
        <v>1</v>
      </c>
    </row>
    <row r="161" spans="19:22">
      <c r="S161" s="25" t="s">
        <v>44</v>
      </c>
      <c r="U161">
        <v>2021</v>
      </c>
      <c r="V161">
        <v>1</v>
      </c>
    </row>
    <row r="162" spans="19:22">
      <c r="S162" s="25" t="s">
        <v>44</v>
      </c>
      <c r="U162">
        <v>2022</v>
      </c>
      <c r="V162">
        <v>1</v>
      </c>
    </row>
    <row r="163" spans="19:22">
      <c r="S163" s="25" t="s">
        <v>44</v>
      </c>
      <c r="U163">
        <v>2023</v>
      </c>
      <c r="V163">
        <v>1</v>
      </c>
    </row>
    <row r="164" spans="19:22">
      <c r="S164" s="25" t="s">
        <v>44</v>
      </c>
      <c r="U164">
        <v>2024</v>
      </c>
      <c r="V164">
        <v>1</v>
      </c>
    </row>
    <row r="165" spans="19:22">
      <c r="S165" s="25" t="s">
        <v>44</v>
      </c>
      <c r="U165">
        <v>2025</v>
      </c>
      <c r="V165">
        <v>1</v>
      </c>
    </row>
    <row r="166" spans="19:22">
      <c r="S166" s="25" t="s">
        <v>44</v>
      </c>
      <c r="U166">
        <v>2026</v>
      </c>
      <c r="V166">
        <v>1</v>
      </c>
    </row>
    <row r="167" spans="19:22">
      <c r="S167" s="25" t="s">
        <v>44</v>
      </c>
      <c r="U167">
        <v>2027</v>
      </c>
      <c r="V167">
        <v>1</v>
      </c>
    </row>
    <row r="168" spans="19:22">
      <c r="S168" s="25" t="s">
        <v>44</v>
      </c>
      <c r="U168">
        <v>2028</v>
      </c>
      <c r="V168">
        <v>1</v>
      </c>
    </row>
    <row r="169" spans="19:22">
      <c r="S169" s="25" t="s">
        <v>44</v>
      </c>
      <c r="U169">
        <v>2029</v>
      </c>
      <c r="V169">
        <v>1</v>
      </c>
    </row>
    <row r="170" spans="19:22">
      <c r="S170" s="25" t="s">
        <v>44</v>
      </c>
      <c r="U170">
        <v>2030</v>
      </c>
      <c r="V170">
        <v>1</v>
      </c>
    </row>
    <row r="171" spans="19:22">
      <c r="S171" s="25" t="s">
        <v>44</v>
      </c>
      <c r="U171">
        <v>2031</v>
      </c>
      <c r="V171">
        <v>1</v>
      </c>
    </row>
    <row r="172" spans="19:22">
      <c r="S172" s="25" t="s">
        <v>44</v>
      </c>
      <c r="U172">
        <v>2032</v>
      </c>
      <c r="V172">
        <v>1</v>
      </c>
    </row>
    <row r="173" spans="19:22">
      <c r="S173" s="25" t="s">
        <v>44</v>
      </c>
      <c r="U173">
        <v>2033</v>
      </c>
      <c r="V173">
        <v>1</v>
      </c>
    </row>
    <row r="174" spans="19:22">
      <c r="S174" s="25" t="s">
        <v>44</v>
      </c>
      <c r="U174">
        <v>2034</v>
      </c>
      <c r="V174">
        <v>1</v>
      </c>
    </row>
    <row r="175" spans="19:22">
      <c r="S175" s="25" t="s">
        <v>44</v>
      </c>
      <c r="U175">
        <v>2035</v>
      </c>
      <c r="V175">
        <v>1</v>
      </c>
    </row>
    <row r="176" spans="19:22">
      <c r="S176" s="25" t="s">
        <v>44</v>
      </c>
      <c r="U176">
        <v>2036</v>
      </c>
      <c r="V176">
        <v>1</v>
      </c>
    </row>
    <row r="177" spans="19:22">
      <c r="S177" s="25" t="s">
        <v>44</v>
      </c>
      <c r="U177">
        <v>2037</v>
      </c>
      <c r="V177">
        <v>1</v>
      </c>
    </row>
    <row r="178" spans="19:22">
      <c r="S178" s="25" t="s">
        <v>44</v>
      </c>
      <c r="U178">
        <v>2038</v>
      </c>
      <c r="V178">
        <v>1</v>
      </c>
    </row>
    <row r="179" spans="19:22">
      <c r="S179" s="25" t="s">
        <v>44</v>
      </c>
      <c r="U179">
        <v>2039</v>
      </c>
      <c r="V179">
        <v>1</v>
      </c>
    </row>
    <row r="180" spans="19:22">
      <c r="S180" s="25" t="s">
        <v>44</v>
      </c>
      <c r="U180">
        <v>2040</v>
      </c>
      <c r="V180">
        <v>1</v>
      </c>
    </row>
    <row r="181" spans="19:22">
      <c r="S181" s="25" t="s">
        <v>44</v>
      </c>
      <c r="U181">
        <v>2041</v>
      </c>
      <c r="V181">
        <v>1</v>
      </c>
    </row>
    <row r="182" spans="19:22">
      <c r="S182" s="25" t="s">
        <v>44</v>
      </c>
      <c r="U182">
        <v>2042</v>
      </c>
      <c r="V182">
        <v>1</v>
      </c>
    </row>
    <row r="183" spans="19:22">
      <c r="S183" s="25" t="s">
        <v>44</v>
      </c>
      <c r="U183">
        <v>2043</v>
      </c>
      <c r="V183">
        <v>1</v>
      </c>
    </row>
    <row r="184" spans="19:22">
      <c r="S184" s="25" t="s">
        <v>44</v>
      </c>
      <c r="U184">
        <v>2044</v>
      </c>
      <c r="V184">
        <v>1</v>
      </c>
    </row>
    <row r="185" spans="19:22">
      <c r="S185" s="25" t="s">
        <v>44</v>
      </c>
      <c r="U185">
        <v>2045</v>
      </c>
      <c r="V185">
        <v>1</v>
      </c>
    </row>
    <row r="186" spans="19:22">
      <c r="S186" s="25" t="s">
        <v>44</v>
      </c>
      <c r="U186">
        <v>2046</v>
      </c>
      <c r="V186">
        <v>1</v>
      </c>
    </row>
    <row r="187" spans="19:22">
      <c r="S187" s="25" t="s">
        <v>44</v>
      </c>
      <c r="U187">
        <v>2047</v>
      </c>
      <c r="V187">
        <v>1</v>
      </c>
    </row>
    <row r="188" spans="19:22">
      <c r="S188" s="25" t="s">
        <v>44</v>
      </c>
      <c r="U188">
        <v>2048</v>
      </c>
      <c r="V188">
        <v>1</v>
      </c>
    </row>
    <row r="189" spans="19:22">
      <c r="S189" s="25" t="s">
        <v>44</v>
      </c>
      <c r="U189">
        <v>2049</v>
      </c>
      <c r="V189">
        <v>1</v>
      </c>
    </row>
    <row r="190" spans="19:22">
      <c r="S190" s="25" t="s">
        <v>44</v>
      </c>
      <c r="U190">
        <v>2050</v>
      </c>
      <c r="V190">
        <v>1</v>
      </c>
    </row>
    <row r="191" spans="19:22">
      <c r="S191" s="25" t="s">
        <v>37</v>
      </c>
      <c r="U191">
        <v>2021</v>
      </c>
      <c r="V191">
        <v>1</v>
      </c>
    </row>
    <row r="192" spans="19:22">
      <c r="S192" s="25" t="s">
        <v>37</v>
      </c>
      <c r="U192">
        <v>2022</v>
      </c>
      <c r="V192">
        <v>1</v>
      </c>
    </row>
    <row r="193" spans="19:22">
      <c r="S193" s="25" t="s">
        <v>37</v>
      </c>
      <c r="U193">
        <v>2023</v>
      </c>
      <c r="V193">
        <v>1</v>
      </c>
    </row>
    <row r="194" spans="19:22">
      <c r="S194" s="25" t="s">
        <v>37</v>
      </c>
      <c r="U194">
        <v>2024</v>
      </c>
      <c r="V194">
        <v>1</v>
      </c>
    </row>
    <row r="195" spans="19:22">
      <c r="S195" s="25" t="s">
        <v>37</v>
      </c>
      <c r="U195">
        <v>2025</v>
      </c>
      <c r="V195">
        <v>1</v>
      </c>
    </row>
    <row r="196" spans="19:22">
      <c r="S196" s="25" t="s">
        <v>37</v>
      </c>
      <c r="U196">
        <v>2026</v>
      </c>
      <c r="V196">
        <v>1</v>
      </c>
    </row>
    <row r="197" spans="19:22">
      <c r="S197" s="25" t="s">
        <v>37</v>
      </c>
      <c r="U197">
        <v>2027</v>
      </c>
      <c r="V197">
        <v>1</v>
      </c>
    </row>
    <row r="198" spans="19:22">
      <c r="S198" s="25" t="s">
        <v>37</v>
      </c>
      <c r="U198">
        <v>2028</v>
      </c>
      <c r="V198">
        <v>1</v>
      </c>
    </row>
    <row r="199" spans="19:22">
      <c r="S199" s="25" t="s">
        <v>37</v>
      </c>
      <c r="U199">
        <v>2029</v>
      </c>
      <c r="V199">
        <v>1</v>
      </c>
    </row>
    <row r="200" spans="19:22">
      <c r="S200" s="25" t="s">
        <v>37</v>
      </c>
      <c r="U200">
        <v>2030</v>
      </c>
      <c r="V200">
        <v>1</v>
      </c>
    </row>
    <row r="201" spans="19:22">
      <c r="S201" s="25" t="s">
        <v>37</v>
      </c>
      <c r="U201">
        <v>2031</v>
      </c>
      <c r="V201">
        <v>1</v>
      </c>
    </row>
    <row r="202" spans="19:22">
      <c r="S202" s="25" t="s">
        <v>37</v>
      </c>
      <c r="U202">
        <v>2032</v>
      </c>
      <c r="V202">
        <v>1</v>
      </c>
    </row>
    <row r="203" spans="19:22">
      <c r="S203" s="25" t="s">
        <v>37</v>
      </c>
      <c r="U203">
        <v>2033</v>
      </c>
      <c r="V203">
        <v>1</v>
      </c>
    </row>
    <row r="204" spans="19:22">
      <c r="S204" s="25" t="s">
        <v>37</v>
      </c>
      <c r="U204">
        <v>2034</v>
      </c>
      <c r="V204">
        <v>1</v>
      </c>
    </row>
    <row r="205" spans="19:22">
      <c r="S205" s="25" t="s">
        <v>37</v>
      </c>
      <c r="U205">
        <v>2035</v>
      </c>
      <c r="V205">
        <v>1</v>
      </c>
    </row>
    <row r="206" spans="19:22">
      <c r="S206" s="25" t="s">
        <v>37</v>
      </c>
      <c r="U206">
        <v>2036</v>
      </c>
      <c r="V206">
        <v>1</v>
      </c>
    </row>
    <row r="207" spans="19:22">
      <c r="S207" s="25" t="s">
        <v>37</v>
      </c>
      <c r="U207">
        <v>2037</v>
      </c>
      <c r="V207">
        <v>1</v>
      </c>
    </row>
    <row r="208" spans="19:22">
      <c r="S208" s="25" t="s">
        <v>37</v>
      </c>
      <c r="U208">
        <v>2038</v>
      </c>
      <c r="V208">
        <v>1</v>
      </c>
    </row>
    <row r="209" spans="19:22">
      <c r="S209" s="25" t="s">
        <v>37</v>
      </c>
      <c r="U209">
        <v>2039</v>
      </c>
      <c r="V209">
        <v>1</v>
      </c>
    </row>
    <row r="210" spans="19:22">
      <c r="S210" s="25" t="s">
        <v>37</v>
      </c>
      <c r="U210">
        <v>2040</v>
      </c>
      <c r="V210">
        <v>1</v>
      </c>
    </row>
    <row r="211" spans="19:22">
      <c r="S211" s="25" t="s">
        <v>37</v>
      </c>
      <c r="U211">
        <v>2041</v>
      </c>
      <c r="V211">
        <v>1</v>
      </c>
    </row>
    <row r="212" spans="19:22">
      <c r="S212" s="25" t="s">
        <v>37</v>
      </c>
      <c r="U212">
        <v>2042</v>
      </c>
      <c r="V212">
        <v>1</v>
      </c>
    </row>
    <row r="213" spans="19:22">
      <c r="S213" s="25" t="s">
        <v>37</v>
      </c>
      <c r="U213">
        <v>2043</v>
      </c>
      <c r="V213">
        <v>1</v>
      </c>
    </row>
    <row r="214" spans="19:22">
      <c r="S214" s="25" t="s">
        <v>37</v>
      </c>
      <c r="U214">
        <v>2044</v>
      </c>
      <c r="V214">
        <v>1</v>
      </c>
    </row>
    <row r="215" spans="19:22">
      <c r="S215" s="25" t="s">
        <v>37</v>
      </c>
      <c r="U215">
        <v>2045</v>
      </c>
      <c r="V215">
        <v>1</v>
      </c>
    </row>
    <row r="216" spans="19:22">
      <c r="S216" s="25" t="s">
        <v>37</v>
      </c>
      <c r="U216">
        <v>2046</v>
      </c>
      <c r="V216">
        <v>1</v>
      </c>
    </row>
    <row r="217" spans="19:22">
      <c r="S217" s="25" t="s">
        <v>37</v>
      </c>
      <c r="U217">
        <v>2047</v>
      </c>
      <c r="V217">
        <v>1</v>
      </c>
    </row>
    <row r="218" spans="19:22">
      <c r="S218" s="25" t="s">
        <v>37</v>
      </c>
      <c r="U218">
        <v>2048</v>
      </c>
      <c r="V218">
        <v>1</v>
      </c>
    </row>
    <row r="219" spans="19:22">
      <c r="S219" s="25" t="s">
        <v>37</v>
      </c>
      <c r="U219">
        <v>2049</v>
      </c>
      <c r="V219">
        <v>1</v>
      </c>
    </row>
    <row r="220" spans="19:22">
      <c r="S220" s="25" t="s">
        <v>37</v>
      </c>
      <c r="U220">
        <v>2050</v>
      </c>
      <c r="V220">
        <v>1</v>
      </c>
    </row>
    <row r="221" spans="19:22">
      <c r="S221" s="25" t="s">
        <v>45</v>
      </c>
      <c r="U221">
        <v>2021</v>
      </c>
      <c r="V221">
        <v>1</v>
      </c>
    </row>
    <row r="222" spans="19:22">
      <c r="S222" s="25" t="s">
        <v>45</v>
      </c>
      <c r="U222">
        <v>2022</v>
      </c>
      <c r="V222">
        <v>1</v>
      </c>
    </row>
    <row r="223" spans="19:22">
      <c r="S223" s="25" t="s">
        <v>45</v>
      </c>
      <c r="U223">
        <v>2023</v>
      </c>
      <c r="V223">
        <v>1</v>
      </c>
    </row>
    <row r="224" spans="19:22">
      <c r="S224" s="25" t="s">
        <v>45</v>
      </c>
      <c r="U224">
        <v>2024</v>
      </c>
      <c r="V224">
        <v>1</v>
      </c>
    </row>
    <row r="225" spans="19:22">
      <c r="S225" s="25" t="s">
        <v>45</v>
      </c>
      <c r="U225">
        <v>2025</v>
      </c>
      <c r="V225">
        <v>1</v>
      </c>
    </row>
    <row r="226" spans="19:22">
      <c r="S226" s="25" t="s">
        <v>45</v>
      </c>
      <c r="U226">
        <v>2026</v>
      </c>
      <c r="V226">
        <v>1</v>
      </c>
    </row>
    <row r="227" spans="19:22">
      <c r="S227" s="25" t="s">
        <v>45</v>
      </c>
      <c r="U227">
        <v>2027</v>
      </c>
      <c r="V227">
        <v>1</v>
      </c>
    </row>
    <row r="228" spans="19:22">
      <c r="S228" s="25" t="s">
        <v>45</v>
      </c>
      <c r="U228">
        <v>2028</v>
      </c>
      <c r="V228">
        <v>1</v>
      </c>
    </row>
    <row r="229" spans="19:22">
      <c r="S229" s="25" t="s">
        <v>45</v>
      </c>
      <c r="U229">
        <v>2029</v>
      </c>
      <c r="V229">
        <v>1</v>
      </c>
    </row>
    <row r="230" spans="19:22">
      <c r="S230" s="25" t="s">
        <v>45</v>
      </c>
      <c r="U230">
        <v>2030</v>
      </c>
      <c r="V230">
        <v>1</v>
      </c>
    </row>
    <row r="231" spans="19:22">
      <c r="S231" s="25" t="s">
        <v>45</v>
      </c>
      <c r="U231">
        <v>2031</v>
      </c>
      <c r="V231">
        <v>1</v>
      </c>
    </row>
    <row r="232" spans="19:22">
      <c r="S232" s="25" t="s">
        <v>45</v>
      </c>
      <c r="U232">
        <v>2032</v>
      </c>
      <c r="V232">
        <v>1</v>
      </c>
    </row>
    <row r="233" spans="19:22">
      <c r="S233" s="25" t="s">
        <v>45</v>
      </c>
      <c r="U233">
        <v>2033</v>
      </c>
      <c r="V233">
        <v>1</v>
      </c>
    </row>
    <row r="234" spans="19:22">
      <c r="S234" s="25" t="s">
        <v>45</v>
      </c>
      <c r="U234">
        <v>2034</v>
      </c>
      <c r="V234">
        <v>1</v>
      </c>
    </row>
    <row r="235" spans="19:22">
      <c r="S235" s="25" t="s">
        <v>45</v>
      </c>
      <c r="U235">
        <v>2035</v>
      </c>
      <c r="V235">
        <v>1</v>
      </c>
    </row>
    <row r="236" spans="19:22">
      <c r="S236" s="25" t="s">
        <v>45</v>
      </c>
      <c r="U236">
        <v>2036</v>
      </c>
      <c r="V236">
        <v>1</v>
      </c>
    </row>
    <row r="237" spans="19:22">
      <c r="S237" s="25" t="s">
        <v>45</v>
      </c>
      <c r="U237">
        <v>2037</v>
      </c>
      <c r="V237">
        <v>1</v>
      </c>
    </row>
    <row r="238" spans="19:22">
      <c r="S238" s="25" t="s">
        <v>45</v>
      </c>
      <c r="U238">
        <v>2038</v>
      </c>
      <c r="V238">
        <v>1</v>
      </c>
    </row>
    <row r="239" spans="19:22">
      <c r="S239" s="25" t="s">
        <v>45</v>
      </c>
      <c r="U239">
        <v>2039</v>
      </c>
      <c r="V239">
        <v>1</v>
      </c>
    </row>
    <row r="240" spans="19:22">
      <c r="S240" s="25" t="s">
        <v>45</v>
      </c>
      <c r="U240">
        <v>2040</v>
      </c>
      <c r="V240">
        <v>1</v>
      </c>
    </row>
    <row r="241" spans="19:22">
      <c r="S241" s="25" t="s">
        <v>45</v>
      </c>
      <c r="U241">
        <v>2041</v>
      </c>
      <c r="V241">
        <v>1</v>
      </c>
    </row>
    <row r="242" spans="19:22">
      <c r="S242" s="25" t="s">
        <v>45</v>
      </c>
      <c r="U242">
        <v>2042</v>
      </c>
      <c r="V242">
        <v>1</v>
      </c>
    </row>
    <row r="243" spans="19:22">
      <c r="S243" s="25" t="s">
        <v>45</v>
      </c>
      <c r="U243">
        <v>2043</v>
      </c>
      <c r="V243">
        <v>1</v>
      </c>
    </row>
    <row r="244" spans="19:22">
      <c r="S244" s="25" t="s">
        <v>45</v>
      </c>
      <c r="U244">
        <v>2044</v>
      </c>
      <c r="V244">
        <v>1</v>
      </c>
    </row>
    <row r="245" spans="19:22">
      <c r="S245" s="25" t="s">
        <v>45</v>
      </c>
      <c r="U245">
        <v>2045</v>
      </c>
      <c r="V245">
        <v>1</v>
      </c>
    </row>
    <row r="246" spans="19:22">
      <c r="S246" s="25" t="s">
        <v>45</v>
      </c>
      <c r="U246">
        <v>2046</v>
      </c>
      <c r="V246">
        <v>1</v>
      </c>
    </row>
    <row r="247" spans="19:22">
      <c r="S247" s="25" t="s">
        <v>45</v>
      </c>
      <c r="U247">
        <v>2047</v>
      </c>
      <c r="V247">
        <v>1</v>
      </c>
    </row>
    <row r="248" spans="19:22">
      <c r="S248" s="25" t="s">
        <v>45</v>
      </c>
      <c r="U248">
        <v>2048</v>
      </c>
      <c r="V248">
        <v>1</v>
      </c>
    </row>
    <row r="249" spans="19:22">
      <c r="S249" s="25" t="s">
        <v>45</v>
      </c>
      <c r="U249">
        <v>2049</v>
      </c>
      <c r="V249">
        <v>1</v>
      </c>
    </row>
    <row r="250" spans="19:22">
      <c r="S250" s="25" t="s">
        <v>45</v>
      </c>
      <c r="U250">
        <v>2050</v>
      </c>
      <c r="V250">
        <v>1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0"/>
  <sheetViews>
    <sheetView topLeftCell="A3" workbookViewId="0">
      <selection activeCell="B7" sqref="B7"/>
    </sheetView>
  </sheetViews>
  <sheetFormatPr defaultColWidth="9" defaultRowHeight="14.5"/>
  <cols>
    <col min="11" max="11" width="11.5454545454545" customWidth="1"/>
  </cols>
  <sheetData>
    <row r="3" spans="1:1">
      <c r="A3" t="s">
        <v>38</v>
      </c>
    </row>
    <row r="4" spans="2:2">
      <c r="B4" t="s">
        <v>46</v>
      </c>
    </row>
    <row r="5" spans="2:2">
      <c r="B5" t="s">
        <v>47</v>
      </c>
    </row>
    <row r="6" spans="10:10">
      <c r="J6" t="s">
        <v>48</v>
      </c>
    </row>
    <row r="10" spans="2:1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</row>
    <row r="11" spans="2:18">
      <c r="B11" t="s">
        <v>18</v>
      </c>
      <c r="G11" t="s">
        <v>19</v>
      </c>
      <c r="I11">
        <v>2021</v>
      </c>
      <c r="J11" t="s">
        <v>20</v>
      </c>
      <c r="K11">
        <v>1</v>
      </c>
      <c r="L11">
        <v>250472.209786463</v>
      </c>
      <c r="M11">
        <v>35600.1110356394</v>
      </c>
      <c r="N11">
        <v>58094.686690027</v>
      </c>
      <c r="O11">
        <v>20245.1180889488</v>
      </c>
      <c r="P11">
        <v>147290.569284816</v>
      </c>
      <c r="Q11">
        <v>75796.9397050015</v>
      </c>
      <c r="R11">
        <v>65625.4794091045</v>
      </c>
    </row>
    <row r="12" spans="7:18">
      <c r="G12" t="s">
        <v>19</v>
      </c>
      <c r="I12">
        <v>2022</v>
      </c>
      <c r="J12" t="s">
        <v>20</v>
      </c>
      <c r="K12">
        <v>1</v>
      </c>
      <c r="L12">
        <v>258065.231939203</v>
      </c>
      <c r="M12">
        <v>36679.3223060797</v>
      </c>
      <c r="N12">
        <v>59855.8171698113</v>
      </c>
      <c r="O12">
        <v>20858.8453773585</v>
      </c>
      <c r="P12">
        <v>151755.657672956</v>
      </c>
      <c r="Q12">
        <v>78094.7109538784</v>
      </c>
      <c r="R12">
        <v>67614.9045807128</v>
      </c>
    </row>
    <row r="13" spans="7:18">
      <c r="G13" t="s">
        <v>19</v>
      </c>
      <c r="I13">
        <v>2023</v>
      </c>
      <c r="J13" t="s">
        <v>20</v>
      </c>
      <c r="K13">
        <v>1</v>
      </c>
      <c r="L13">
        <v>256944.094900404</v>
      </c>
      <c r="M13">
        <v>36519.9728792453</v>
      </c>
      <c r="N13">
        <v>59595.7799183289</v>
      </c>
      <c r="O13">
        <v>20768.2263351752</v>
      </c>
      <c r="P13">
        <v>151096.371308086</v>
      </c>
      <c r="Q13">
        <v>77755.4367621294</v>
      </c>
      <c r="R13">
        <v>67321.1587966307</v>
      </c>
    </row>
    <row r="14" spans="7:18">
      <c r="G14" t="s">
        <v>19</v>
      </c>
      <c r="I14">
        <v>2024</v>
      </c>
      <c r="J14" t="s">
        <v>20</v>
      </c>
      <c r="K14">
        <v>1</v>
      </c>
      <c r="L14">
        <v>248352.42145891</v>
      </c>
      <c r="M14">
        <v>35298.821324109</v>
      </c>
      <c r="N14">
        <v>57603.0216113208</v>
      </c>
      <c r="O14">
        <v>20073.7802584906</v>
      </c>
      <c r="P14">
        <v>146044.024489308</v>
      </c>
      <c r="Q14">
        <v>75155.4574895178</v>
      </c>
      <c r="R14">
        <v>65070.0799683438</v>
      </c>
    </row>
    <row r="15" spans="7:18">
      <c r="G15" t="s">
        <v>19</v>
      </c>
      <c r="I15">
        <v>2025</v>
      </c>
      <c r="J15" t="s">
        <v>20</v>
      </c>
      <c r="K15">
        <v>1</v>
      </c>
      <c r="L15">
        <v>238190.112680234</v>
      </c>
      <c r="M15">
        <v>33854.4322591195</v>
      </c>
      <c r="N15">
        <v>55245.9691261456</v>
      </c>
      <c r="O15">
        <v>19252.3831803234</v>
      </c>
      <c r="P15">
        <v>140068.063138005</v>
      </c>
      <c r="Q15">
        <v>72080.1785736748</v>
      </c>
      <c r="R15">
        <v>62407.4836424978</v>
      </c>
    </row>
    <row r="16" spans="7:18">
      <c r="G16" t="s">
        <v>19</v>
      </c>
      <c r="I16">
        <v>2026</v>
      </c>
      <c r="J16" t="s">
        <v>20</v>
      </c>
      <c r="K16">
        <v>1</v>
      </c>
      <c r="L16">
        <v>232767.389421998</v>
      </c>
      <c r="M16">
        <v>33083.689867086</v>
      </c>
      <c r="N16">
        <v>53988.2191787062</v>
      </c>
      <c r="O16">
        <v>18814.0763804582</v>
      </c>
      <c r="P16">
        <v>136879.222362174</v>
      </c>
      <c r="Q16">
        <v>70439.1748543726</v>
      </c>
      <c r="R16">
        <v>60986.6920352051</v>
      </c>
    </row>
    <row r="17" spans="7:18">
      <c r="G17" t="s">
        <v>19</v>
      </c>
      <c r="I17">
        <v>2027</v>
      </c>
      <c r="J17" t="s">
        <v>20</v>
      </c>
      <c r="K17">
        <v>1</v>
      </c>
      <c r="L17">
        <v>226480.888762669</v>
      </c>
      <c r="M17">
        <v>32190.1770830189</v>
      </c>
      <c r="N17">
        <v>52530.1241409704</v>
      </c>
      <c r="O17">
        <v>18305.9523521563</v>
      </c>
      <c r="P17">
        <v>133182.435953369</v>
      </c>
      <c r="Q17">
        <v>68536.7781300539</v>
      </c>
      <c r="R17">
        <v>59339.5846777628</v>
      </c>
    </row>
    <row r="18" spans="7:18">
      <c r="G18" t="s">
        <v>19</v>
      </c>
      <c r="I18">
        <v>2028</v>
      </c>
      <c r="J18" t="s">
        <v>20</v>
      </c>
      <c r="K18">
        <v>1</v>
      </c>
      <c r="L18">
        <v>218075.600782405</v>
      </c>
      <c r="M18">
        <v>30995.5168624738</v>
      </c>
      <c r="N18">
        <v>50580.5961986523</v>
      </c>
      <c r="O18">
        <v>17626.5714025606</v>
      </c>
      <c r="P18">
        <v>128239.693392543</v>
      </c>
      <c r="Q18">
        <v>65993.2021110362</v>
      </c>
      <c r="R18">
        <v>57137.3401503294</v>
      </c>
    </row>
    <row r="19" spans="7:18">
      <c r="G19" t="s">
        <v>19</v>
      </c>
      <c r="I19">
        <v>2029</v>
      </c>
      <c r="J19" t="s">
        <v>20</v>
      </c>
      <c r="K19">
        <v>1</v>
      </c>
      <c r="L19">
        <v>207017.761500719</v>
      </c>
      <c r="M19">
        <v>29423.8442742138</v>
      </c>
      <c r="N19">
        <v>48015.8337881402</v>
      </c>
      <c r="O19">
        <v>16732.7905625337</v>
      </c>
      <c r="P19">
        <v>121737.113947709</v>
      </c>
      <c r="Q19">
        <v>62646.92118823</v>
      </c>
      <c r="R19">
        <v>54240.1085384546</v>
      </c>
    </row>
    <row r="20" spans="7:18">
      <c r="G20" t="s">
        <v>19</v>
      </c>
      <c r="I20">
        <v>2030</v>
      </c>
      <c r="J20" t="s">
        <v>20</v>
      </c>
      <c r="K20">
        <v>1</v>
      </c>
      <c r="L20">
        <v>193624.706276071</v>
      </c>
      <c r="M20">
        <v>27520.2628209644</v>
      </c>
      <c r="N20">
        <v>44909.4398781671</v>
      </c>
      <c r="O20">
        <v>15650.2593514825</v>
      </c>
      <c r="P20">
        <v>113861.307165858</v>
      </c>
      <c r="Q20">
        <v>58593.9661710093</v>
      </c>
      <c r="R20">
        <v>50731.033936448</v>
      </c>
    </row>
    <row r="21" spans="7:18">
      <c r="G21" t="s">
        <v>19</v>
      </c>
      <c r="I21">
        <v>2031</v>
      </c>
      <c r="J21" t="s">
        <v>20</v>
      </c>
      <c r="K21">
        <v>1</v>
      </c>
      <c r="L21">
        <v>179944.179606769</v>
      </c>
      <c r="M21">
        <v>25575.8224821803</v>
      </c>
      <c r="N21">
        <v>41736.3696549865</v>
      </c>
      <c r="O21">
        <v>14544.4924555256</v>
      </c>
      <c r="P21">
        <v>105816.452357592</v>
      </c>
      <c r="Q21">
        <v>54454.0176474993</v>
      </c>
      <c r="R21">
        <v>47146.6397954477</v>
      </c>
    </row>
    <row r="22" spans="7:18">
      <c r="G22" t="s">
        <v>19</v>
      </c>
      <c r="I22">
        <v>2032</v>
      </c>
      <c r="J22" t="s">
        <v>20</v>
      </c>
      <c r="K22">
        <v>1</v>
      </c>
      <c r="L22">
        <v>166284.222239054</v>
      </c>
      <c r="M22">
        <v>23634.3056989518</v>
      </c>
      <c r="N22">
        <v>38568.0702889488</v>
      </c>
      <c r="O22">
        <v>13440.3881309973</v>
      </c>
      <c r="P22">
        <v>97783.69335885</v>
      </c>
      <c r="Q22">
        <v>50320.2937271638</v>
      </c>
      <c r="R22">
        <v>43567.6349560347</v>
      </c>
    </row>
    <row r="23" spans="7:18">
      <c r="G23" t="s">
        <v>19</v>
      </c>
      <c r="I23">
        <v>2033</v>
      </c>
      <c r="J23" t="s">
        <v>20</v>
      </c>
      <c r="K23">
        <v>1</v>
      </c>
      <c r="L23">
        <v>155818.025691255</v>
      </c>
      <c r="M23">
        <v>22146.7244637317</v>
      </c>
      <c r="N23">
        <v>36140.533877628</v>
      </c>
      <c r="O23">
        <v>12594.4284725067</v>
      </c>
      <c r="P23">
        <v>91629.0303362084</v>
      </c>
      <c r="Q23">
        <v>47153.0534598682</v>
      </c>
      <c r="R23">
        <v>40825.417898802</v>
      </c>
    </row>
    <row r="24" spans="7:18">
      <c r="G24" t="s">
        <v>19</v>
      </c>
      <c r="I24">
        <v>2034</v>
      </c>
      <c r="J24" t="s">
        <v>20</v>
      </c>
      <c r="K24">
        <v>1</v>
      </c>
      <c r="L24">
        <v>143999.834560123</v>
      </c>
      <c r="M24">
        <v>20466.9815618449</v>
      </c>
      <c r="N24">
        <v>33399.4149663073</v>
      </c>
      <c r="O24">
        <v>11639.1900640162</v>
      </c>
      <c r="P24">
        <v>84679.3248135669</v>
      </c>
      <c r="Q24">
        <v>43576.677775906</v>
      </c>
      <c r="R24">
        <v>37728.968758236</v>
      </c>
    </row>
    <row r="25" spans="7:18">
      <c r="G25" t="s">
        <v>19</v>
      </c>
      <c r="I25">
        <v>2035</v>
      </c>
      <c r="J25" t="s">
        <v>20</v>
      </c>
      <c r="K25">
        <v>1</v>
      </c>
      <c r="L25">
        <v>131923.431351812</v>
      </c>
      <c r="M25">
        <v>18750.5384662474</v>
      </c>
      <c r="N25">
        <v>30598.4061784367</v>
      </c>
      <c r="O25">
        <v>10663.0809409704</v>
      </c>
      <c r="P25">
        <v>77577.7772806828</v>
      </c>
      <c r="Q25">
        <v>39922.1629432465</v>
      </c>
      <c r="R25">
        <v>34564.8662386044</v>
      </c>
    </row>
    <row r="26" spans="7:18">
      <c r="G26" t="s">
        <v>19</v>
      </c>
      <c r="I26">
        <v>2036</v>
      </c>
      <c r="J26" t="s">
        <v>20</v>
      </c>
      <c r="K26">
        <v>1</v>
      </c>
      <c r="L26">
        <v>120709.797558311</v>
      </c>
      <c r="M26">
        <v>17156.7224955975</v>
      </c>
      <c r="N26">
        <v>27997.5086878706</v>
      </c>
      <c r="O26">
        <v>9756.70757304582</v>
      </c>
      <c r="P26">
        <v>70983.5826328841</v>
      </c>
      <c r="Q26">
        <v>36528.7360826595</v>
      </c>
      <c r="R26">
        <v>31626.8153696316</v>
      </c>
    </row>
    <row r="27" spans="7:18">
      <c r="G27" t="s">
        <v>19</v>
      </c>
      <c r="I27">
        <v>2037</v>
      </c>
      <c r="J27" t="s">
        <v>20</v>
      </c>
      <c r="K27">
        <v>1</v>
      </c>
      <c r="L27">
        <v>109713.341665334</v>
      </c>
      <c r="M27">
        <v>15593.7744498952</v>
      </c>
      <c r="N27">
        <v>25446.9835803235</v>
      </c>
      <c r="O27">
        <v>8867.88821738545</v>
      </c>
      <c r="P27">
        <v>64517.0997844564</v>
      </c>
      <c r="Q27">
        <v>33201.0307655735</v>
      </c>
      <c r="R27">
        <v>28745.666637032</v>
      </c>
    </row>
    <row r="28" spans="7:18">
      <c r="G28" t="s">
        <v>19</v>
      </c>
      <c r="I28">
        <v>2038</v>
      </c>
      <c r="J28" t="s">
        <v>20</v>
      </c>
      <c r="K28">
        <v>1</v>
      </c>
      <c r="L28">
        <v>99638.7203301438</v>
      </c>
      <c r="M28">
        <v>14161.8485748428</v>
      </c>
      <c r="N28">
        <v>23110.269377628</v>
      </c>
      <c r="O28">
        <v>8053.57872250674</v>
      </c>
      <c r="P28">
        <v>58592.7031695418</v>
      </c>
      <c r="Q28">
        <v>30152.287487646</v>
      </c>
      <c r="R28">
        <v>26106.0450376909</v>
      </c>
    </row>
    <row r="29" spans="7:18">
      <c r="G29" t="s">
        <v>19</v>
      </c>
      <c r="I29">
        <v>2039</v>
      </c>
      <c r="J29" t="s">
        <v>20</v>
      </c>
      <c r="K29">
        <v>1</v>
      </c>
      <c r="L29">
        <v>90883.3095952531</v>
      </c>
      <c r="M29">
        <v>12917.4247140461</v>
      </c>
      <c r="N29">
        <v>21079.5337366577</v>
      </c>
      <c r="O29">
        <v>7345.8981203504</v>
      </c>
      <c r="P29">
        <v>53444.0703828392</v>
      </c>
      <c r="Q29">
        <v>27502.7586631477</v>
      </c>
      <c r="R29">
        <v>23812.0658877059</v>
      </c>
    </row>
    <row r="30" spans="7:18">
      <c r="G30" t="s">
        <v>19</v>
      </c>
      <c r="I30">
        <v>2040</v>
      </c>
      <c r="J30" t="s">
        <v>20</v>
      </c>
      <c r="K30">
        <v>1</v>
      </c>
      <c r="L30">
        <v>82110.9712946391</v>
      </c>
      <c r="M30">
        <v>11670.5949048218</v>
      </c>
      <c r="N30">
        <v>19044.8719051213</v>
      </c>
      <c r="O30">
        <v>6636.84930026954</v>
      </c>
      <c r="P30">
        <v>48285.4833150045</v>
      </c>
      <c r="Q30">
        <v>24848.1072836179</v>
      </c>
      <c r="R30">
        <v>21513.6515965259</v>
      </c>
    </row>
    <row r="31" spans="7:18">
      <c r="G31" t="s">
        <v>19</v>
      </c>
      <c r="I31">
        <v>2041</v>
      </c>
      <c r="J31" t="s">
        <v>20</v>
      </c>
      <c r="K31">
        <v>1</v>
      </c>
      <c r="L31">
        <v>72480.6178812818</v>
      </c>
      <c r="M31">
        <v>10301.8137090147</v>
      </c>
      <c r="N31">
        <v>16811.2014921833</v>
      </c>
      <c r="O31">
        <v>5858.44900485175</v>
      </c>
      <c r="P31">
        <v>42622.3391367475</v>
      </c>
      <c r="Q31">
        <v>21933.8066606769</v>
      </c>
      <c r="R31">
        <v>18990.4313152441</v>
      </c>
    </row>
    <row r="32" spans="7:18">
      <c r="G32" t="s">
        <v>19</v>
      </c>
      <c r="I32">
        <v>2042</v>
      </c>
      <c r="J32" t="s">
        <v>20</v>
      </c>
      <c r="K32">
        <v>1</v>
      </c>
      <c r="L32">
        <v>64377.1639230159</v>
      </c>
      <c r="M32">
        <v>9150.05375555556</v>
      </c>
      <c r="N32">
        <v>14931.6811285714</v>
      </c>
      <c r="O32">
        <v>5203.46463571429</v>
      </c>
      <c r="P32">
        <v>37857.0905380952</v>
      </c>
      <c r="Q32">
        <v>19481.5704960317</v>
      </c>
      <c r="R32">
        <v>16867.2694230159</v>
      </c>
    </row>
    <row r="33" spans="7:18">
      <c r="G33" t="s">
        <v>19</v>
      </c>
      <c r="I33">
        <v>2043</v>
      </c>
      <c r="J33" t="s">
        <v>20</v>
      </c>
      <c r="K33">
        <v>1</v>
      </c>
      <c r="L33">
        <v>56155.1984817311</v>
      </c>
      <c r="M33">
        <v>7981.44953039832</v>
      </c>
      <c r="N33">
        <v>13024.6731347709</v>
      </c>
      <c r="O33">
        <v>4538.90124393531</v>
      </c>
      <c r="P33">
        <v>33022.1510790656</v>
      </c>
      <c r="Q33">
        <v>16993.4708408206</v>
      </c>
      <c r="R33">
        <v>14713.0566892782</v>
      </c>
    </row>
    <row r="34" spans="7:18">
      <c r="G34" t="s">
        <v>19</v>
      </c>
      <c r="I34">
        <v>2044</v>
      </c>
      <c r="J34" t="s">
        <v>20</v>
      </c>
      <c r="K34">
        <v>1</v>
      </c>
      <c r="L34">
        <v>47819.5550518419</v>
      </c>
      <c r="M34">
        <v>6796.68802767296</v>
      </c>
      <c r="N34">
        <v>11091.2985946092</v>
      </c>
      <c r="O34">
        <v>3865.14951024259</v>
      </c>
      <c r="P34">
        <v>28120.363103504</v>
      </c>
      <c r="Q34">
        <v>14470.9703885894</v>
      </c>
      <c r="R34">
        <v>12529.05952354</v>
      </c>
    </row>
    <row r="35" spans="7:18">
      <c r="G35" t="s">
        <v>19</v>
      </c>
      <c r="I35">
        <v>2045</v>
      </c>
      <c r="J35" t="s">
        <v>20</v>
      </c>
      <c r="K35">
        <v>1</v>
      </c>
      <c r="L35">
        <v>39760.1855753968</v>
      </c>
      <c r="M35">
        <v>5651.19388888889</v>
      </c>
      <c r="N35">
        <v>9222.00321428571</v>
      </c>
      <c r="O35">
        <v>3213.72839285714</v>
      </c>
      <c r="P35">
        <v>23381.038452381</v>
      </c>
      <c r="Q35">
        <v>12032.0749007937</v>
      </c>
      <c r="R35">
        <v>10417.4480753968</v>
      </c>
    </row>
    <row r="36" spans="7:18">
      <c r="G36" t="s">
        <v>19</v>
      </c>
      <c r="I36">
        <v>2046</v>
      </c>
      <c r="J36" t="s">
        <v>20</v>
      </c>
      <c r="K36">
        <v>1</v>
      </c>
      <c r="L36">
        <v>31773.7805421189</v>
      </c>
      <c r="M36">
        <v>4516.07033085954</v>
      </c>
      <c r="N36">
        <v>7369.63125420485</v>
      </c>
      <c r="O36">
        <v>2568.20483101078</v>
      </c>
      <c r="P36">
        <v>18684.6206546002</v>
      </c>
      <c r="Q36">
        <v>9615.25963301138</v>
      </c>
      <c r="R36">
        <v>8324.95382419437</v>
      </c>
    </row>
    <row r="37" spans="7:18">
      <c r="G37" t="s">
        <v>19</v>
      </c>
      <c r="I37">
        <v>2047</v>
      </c>
      <c r="J37" t="s">
        <v>20</v>
      </c>
      <c r="K37">
        <v>1</v>
      </c>
      <c r="L37">
        <v>23685.140967923</v>
      </c>
      <c r="M37">
        <v>3366.41597513627</v>
      </c>
      <c r="N37">
        <v>5493.54694843666</v>
      </c>
      <c r="O37">
        <v>1914.41787597035</v>
      </c>
      <c r="P37">
        <v>13928.0836773495</v>
      </c>
      <c r="Q37">
        <v>7167.5065404687</v>
      </c>
      <c r="R37">
        <v>6205.67340471548</v>
      </c>
    </row>
    <row r="38" spans="7:18">
      <c r="G38" t="s">
        <v>19</v>
      </c>
      <c r="I38">
        <v>2048</v>
      </c>
      <c r="J38" t="s">
        <v>20</v>
      </c>
      <c r="K38">
        <v>1</v>
      </c>
      <c r="L38">
        <v>15786.64622118</v>
      </c>
      <c r="M38">
        <v>2243.78728016772</v>
      </c>
      <c r="N38">
        <v>3661.56495719677</v>
      </c>
      <c r="O38">
        <v>1275.99990932615</v>
      </c>
      <c r="P38">
        <v>9283.36165915544</v>
      </c>
      <c r="Q38">
        <v>4777.29434651093</v>
      </c>
      <c r="R38">
        <v>4136.21226646301</v>
      </c>
    </row>
    <row r="39" spans="7:18">
      <c r="G39" t="s">
        <v>19</v>
      </c>
      <c r="I39">
        <v>2049</v>
      </c>
      <c r="J39" t="s">
        <v>20</v>
      </c>
      <c r="K39">
        <v>1</v>
      </c>
      <c r="L39">
        <v>7867.91009436508</v>
      </c>
      <c r="M39">
        <v>1118.28163777778</v>
      </c>
      <c r="N39">
        <v>1824.88816714286</v>
      </c>
      <c r="O39">
        <v>635.945876428572</v>
      </c>
      <c r="P39">
        <v>4626.73666619048</v>
      </c>
      <c r="Q39">
        <v>2380.95678373016</v>
      </c>
      <c r="R39">
        <v>2061.44774436508</v>
      </c>
    </row>
    <row r="40" spans="7:18">
      <c r="G40" t="s">
        <v>19</v>
      </c>
      <c r="I40">
        <v>2050</v>
      </c>
      <c r="J40" t="s">
        <v>20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41" zoomScaleNormal="41" topLeftCell="A13" workbookViewId="0">
      <selection activeCell="O59" sqref="O59"/>
    </sheetView>
  </sheetViews>
  <sheetFormatPr defaultColWidth="9.18181818181818" defaultRowHeight="14.5"/>
  <cols>
    <col min="4" max="4" width="13" customWidth="1"/>
    <col min="5" max="5" width="9.27272727272727" customWidth="1"/>
    <col min="6" max="12" width="14.4545454545455" customWidth="1"/>
    <col min="13" max="13" width="14.2727272727273" customWidth="1"/>
    <col min="19" max="19" width="14.2727272727273" customWidth="1"/>
    <col min="22" max="22" width="9.27272727272727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2021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2021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2021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2021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2021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2021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2021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2021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2021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2021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2021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2021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2021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2021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2021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2021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2021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2021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2021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2021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2021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2021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2021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2021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2021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2021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2021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2021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2021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ht="18.5" spans="5:6">
      <c r="E34" s="5" t="s">
        <v>22</v>
      </c>
      <c r="F34" s="17" t="s">
        <v>49</v>
      </c>
    </row>
    <row r="36" spans="2:16">
      <c r="B36" s="6"/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50</v>
      </c>
      <c r="V38" s="14">
        <v>0</v>
      </c>
    </row>
    <row r="39" spans="3:22">
      <c r="C39" t="s">
        <v>20</v>
      </c>
      <c r="D39" t="s">
        <v>28</v>
      </c>
      <c r="E39">
        <v>2022</v>
      </c>
      <c r="F39">
        <f>-V39*L3*1000/SUM(L3:R3)</f>
        <v>0</v>
      </c>
      <c r="G39">
        <f>-V39*M3*1000/SUM(L3:R3)</f>
        <v>0</v>
      </c>
      <c r="H39">
        <f>-V39*N3/SUM(L3:R3)*1000</f>
        <v>0</v>
      </c>
      <c r="I39">
        <f>-V39*O3/SUM(L3:R3)*1000</f>
        <v>0</v>
      </c>
      <c r="J39">
        <f>-V39*P3/SUM(L3:R3)*1000</f>
        <v>0</v>
      </c>
      <c r="K39">
        <f>-V39*Q3/SUM(L3:R3)*1000</f>
        <v>0</v>
      </c>
      <c r="L39">
        <f>-V39*R3/SUM(L3:R3)*1000</f>
        <v>0</v>
      </c>
      <c r="S39" t="s">
        <v>50</v>
      </c>
      <c r="V39" s="14">
        <v>0</v>
      </c>
    </row>
    <row r="40" spans="3:22">
      <c r="C40" t="s">
        <v>20</v>
      </c>
      <c r="D40" t="s">
        <v>28</v>
      </c>
      <c r="E40">
        <v>2023</v>
      </c>
      <c r="F40">
        <f t="shared" ref="F40:F67" si="0">-V40*L4*1000/SUM(L4:R4)</f>
        <v>7.55491165019467e-11</v>
      </c>
      <c r="G40">
        <f t="shared" ref="G40:G67" si="1">-V40*M4*1000/SUM(L4:R4)</f>
        <v>1.07379454926625e-11</v>
      </c>
      <c r="H40">
        <f t="shared" ref="H40:H67" si="2">-V40*N4/SUM(L4:R4)*1000</f>
        <v>1.75229110512129e-11</v>
      </c>
      <c r="I40">
        <f t="shared" ref="I40:I67" si="3">-V40*O4/SUM(L4:R4)*1000</f>
        <v>6.10646900269542e-12</v>
      </c>
      <c r="J40">
        <f t="shared" ref="J40:J67" si="4">-V40*P4/SUM(L4:R4)*1000</f>
        <v>4.44267744833782e-11</v>
      </c>
      <c r="K40">
        <f t="shared" ref="K40:K67" si="5">-V40*Q4/SUM(L4:R4)*1000</f>
        <v>2.28623839472896e-11</v>
      </c>
      <c r="L40">
        <f t="shared" ref="L40:L67" si="6">-V40*R4/SUM(L4:R4)*1000</f>
        <v>1.97943995208146e-11</v>
      </c>
      <c r="S40" t="s">
        <v>50</v>
      </c>
      <c r="V40" s="23">
        <v>-1.97e-13</v>
      </c>
    </row>
    <row r="41" spans="3:22">
      <c r="C41" t="s">
        <v>20</v>
      </c>
      <c r="D41" t="s">
        <v>28</v>
      </c>
      <c r="E41">
        <v>2024</v>
      </c>
      <c r="F41">
        <f t="shared" si="0"/>
        <v>4.48692722371968e-8</v>
      </c>
      <c r="G41">
        <f t="shared" si="1"/>
        <v>6.37735849056604e-9</v>
      </c>
      <c r="H41">
        <f t="shared" si="2"/>
        <v>1.04070080862534e-8</v>
      </c>
      <c r="I41">
        <f t="shared" si="3"/>
        <v>3.6266846361186e-9</v>
      </c>
      <c r="J41">
        <f t="shared" si="4"/>
        <v>2.63854447439353e-8</v>
      </c>
      <c r="K41">
        <f t="shared" si="5"/>
        <v>1.3578167115903e-8</v>
      </c>
      <c r="L41">
        <f t="shared" si="6"/>
        <v>1.1756064690027e-8</v>
      </c>
      <c r="S41" t="s">
        <v>50</v>
      </c>
      <c r="V41" s="23">
        <v>-1.17e-10</v>
      </c>
    </row>
    <row r="42" spans="3:22">
      <c r="C42" t="s">
        <v>20</v>
      </c>
      <c r="D42" t="s">
        <v>28</v>
      </c>
      <c r="E42">
        <v>2025</v>
      </c>
      <c r="F42">
        <f t="shared" si="0"/>
        <v>3.95002994908655e-6</v>
      </c>
      <c r="G42">
        <f t="shared" si="1"/>
        <v>5.61425576519916e-7</v>
      </c>
      <c r="H42">
        <f t="shared" si="2"/>
        <v>9.16172506738544e-7</v>
      </c>
      <c r="I42">
        <f t="shared" si="3"/>
        <v>3.19272237196765e-7</v>
      </c>
      <c r="J42">
        <f t="shared" si="4"/>
        <v>2.32282120395328e-6</v>
      </c>
      <c r="K42">
        <f t="shared" si="5"/>
        <v>1.19534291704103e-6</v>
      </c>
      <c r="L42">
        <f t="shared" si="6"/>
        <v>1.03493560946391e-6</v>
      </c>
      <c r="S42" t="s">
        <v>50</v>
      </c>
      <c r="V42" s="23">
        <v>-1.03e-8</v>
      </c>
    </row>
    <row r="43" spans="3:22">
      <c r="C43" t="s">
        <v>20</v>
      </c>
      <c r="D43" t="s">
        <v>28</v>
      </c>
      <c r="E43">
        <v>2026</v>
      </c>
      <c r="F43">
        <f t="shared" si="0"/>
        <v>0.000103544474393531</v>
      </c>
      <c r="G43">
        <f t="shared" si="1"/>
        <v>1.47169811320755e-5</v>
      </c>
      <c r="H43">
        <f t="shared" si="2"/>
        <v>2.40161725067385e-5</v>
      </c>
      <c r="I43">
        <f t="shared" si="3"/>
        <v>8.36927223719677e-6</v>
      </c>
      <c r="J43">
        <f t="shared" si="4"/>
        <v>6.08894878706199e-5</v>
      </c>
      <c r="K43">
        <f t="shared" si="5"/>
        <v>3.13342318059299e-5</v>
      </c>
      <c r="L43">
        <f t="shared" si="6"/>
        <v>2.71293800539084e-5</v>
      </c>
      <c r="S43" t="s">
        <v>50</v>
      </c>
      <c r="V43" s="23">
        <v>-2.7e-7</v>
      </c>
    </row>
    <row r="44" spans="3:22">
      <c r="C44" t="s">
        <v>20</v>
      </c>
      <c r="D44" t="s">
        <v>28</v>
      </c>
      <c r="E44">
        <v>2027</v>
      </c>
      <c r="F44">
        <f t="shared" si="0"/>
        <v>0.0012885534591195</v>
      </c>
      <c r="G44">
        <f t="shared" si="1"/>
        <v>0.00018314465408805</v>
      </c>
      <c r="H44">
        <f t="shared" si="2"/>
        <v>0.000298867924528302</v>
      </c>
      <c r="I44">
        <f t="shared" si="3"/>
        <v>0.000104150943396226</v>
      </c>
      <c r="J44">
        <f t="shared" si="4"/>
        <v>0.000757735849056604</v>
      </c>
      <c r="K44">
        <f t="shared" si="5"/>
        <v>0.000389937106918239</v>
      </c>
      <c r="L44">
        <f t="shared" si="6"/>
        <v>0.000337610062893082</v>
      </c>
      <c r="S44" t="s">
        <v>50</v>
      </c>
      <c r="V44" s="23">
        <v>-3.36e-6</v>
      </c>
    </row>
    <row r="45" spans="3:22">
      <c r="C45" t="s">
        <v>20</v>
      </c>
      <c r="D45" t="s">
        <v>28</v>
      </c>
      <c r="E45">
        <v>2028</v>
      </c>
      <c r="F45">
        <f t="shared" si="0"/>
        <v>0.00966415094339623</v>
      </c>
      <c r="G45">
        <f t="shared" si="1"/>
        <v>0.00137358490566038</v>
      </c>
      <c r="H45">
        <f t="shared" si="2"/>
        <v>0.00224150943396226</v>
      </c>
      <c r="I45">
        <f t="shared" si="3"/>
        <v>0.000781132075471698</v>
      </c>
      <c r="J45">
        <f t="shared" si="4"/>
        <v>0.00568301886792453</v>
      </c>
      <c r="K45">
        <f t="shared" si="5"/>
        <v>0.00292452830188679</v>
      </c>
      <c r="L45">
        <f t="shared" si="6"/>
        <v>0.00253207547169811</v>
      </c>
      <c r="S45" t="s">
        <v>50</v>
      </c>
      <c r="V45" s="23">
        <v>-2.52e-5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0.0511156885294999</v>
      </c>
      <c r="G46">
        <f t="shared" si="1"/>
        <v>0.00726517400419287</v>
      </c>
      <c r="H46">
        <f t="shared" si="2"/>
        <v>0.0118558059299191</v>
      </c>
      <c r="I46">
        <f t="shared" si="3"/>
        <v>0.00413156873315364</v>
      </c>
      <c r="J46">
        <f t="shared" si="4"/>
        <v>0.0300586594788859</v>
      </c>
      <c r="K46">
        <f t="shared" si="5"/>
        <v>0.0154684336627733</v>
      </c>
      <c r="L46">
        <f t="shared" si="6"/>
        <v>0.0133926696615753</v>
      </c>
      <c r="M46" s="11"/>
      <c r="N46" s="11"/>
      <c r="O46" s="11"/>
      <c r="P46" s="11"/>
      <c r="S46" t="s">
        <v>50</v>
      </c>
      <c r="V46" s="14">
        <v>-0.000133288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0.206131737646002</v>
      </c>
      <c r="G47">
        <f t="shared" si="1"/>
        <v>0.0292979119496855</v>
      </c>
      <c r="H47">
        <f t="shared" si="2"/>
        <v>0.0478103288409703</v>
      </c>
      <c r="I47">
        <f t="shared" si="3"/>
        <v>0.0166611752021563</v>
      </c>
      <c r="J47">
        <f t="shared" si="4"/>
        <v>0.121216086253369</v>
      </c>
      <c r="K47">
        <f t="shared" si="5"/>
        <v>0.0623787960467206</v>
      </c>
      <c r="L47">
        <f t="shared" si="6"/>
        <v>0.0540079640610961</v>
      </c>
      <c r="M47" s="12"/>
      <c r="N47" s="12"/>
      <c r="S47" t="s">
        <v>50</v>
      </c>
      <c r="V47" s="14">
        <v>-0.000537504</v>
      </c>
    </row>
    <row r="48" spans="3:22">
      <c r="C48" t="s">
        <v>20</v>
      </c>
      <c r="D48" t="s">
        <v>28</v>
      </c>
      <c r="E48">
        <v>2031</v>
      </c>
      <c r="F48">
        <f t="shared" si="0"/>
        <v>0.874343347708895</v>
      </c>
      <c r="G48">
        <f t="shared" si="1"/>
        <v>0.124272150943396</v>
      </c>
      <c r="H48">
        <f t="shared" si="2"/>
        <v>0.202795762803234</v>
      </c>
      <c r="I48">
        <f t="shared" si="3"/>
        <v>0.0706712506738544</v>
      </c>
      <c r="J48">
        <f t="shared" si="4"/>
        <v>0.514158954177897</v>
      </c>
      <c r="K48">
        <f t="shared" si="5"/>
        <v>0.264590431266846</v>
      </c>
      <c r="L48">
        <f t="shared" si="6"/>
        <v>0.229084102425876</v>
      </c>
      <c r="S48" t="s">
        <v>50</v>
      </c>
      <c r="V48" s="14">
        <v>-0.002279916</v>
      </c>
    </row>
    <row r="49" spans="3:22">
      <c r="C49" t="s">
        <v>20</v>
      </c>
      <c r="D49" t="s">
        <v>28</v>
      </c>
      <c r="E49">
        <v>2032</v>
      </c>
      <c r="F49">
        <f t="shared" si="0"/>
        <v>3.14020094489368</v>
      </c>
      <c r="G49">
        <f t="shared" si="1"/>
        <v>0.446322976939203</v>
      </c>
      <c r="H49">
        <f t="shared" si="2"/>
        <v>0.728340242587601</v>
      </c>
      <c r="I49">
        <f t="shared" si="3"/>
        <v>0.253815539083558</v>
      </c>
      <c r="J49">
        <f t="shared" si="4"/>
        <v>1.84660000898473</v>
      </c>
      <c r="K49">
        <f t="shared" si="5"/>
        <v>0.950275569032645</v>
      </c>
      <c r="L49">
        <f t="shared" si="6"/>
        <v>0.822754718478586</v>
      </c>
      <c r="S49" t="s">
        <v>50</v>
      </c>
      <c r="V49" s="14">
        <v>-0.00818831</v>
      </c>
    </row>
    <row r="50" spans="3:22">
      <c r="C50" t="s">
        <v>20</v>
      </c>
      <c r="D50" t="s">
        <v>28</v>
      </c>
      <c r="E50">
        <v>2033</v>
      </c>
      <c r="F50">
        <f t="shared" si="0"/>
        <v>9.51930526265349</v>
      </c>
      <c r="G50">
        <f t="shared" si="1"/>
        <v>1.35299770230608</v>
      </c>
      <c r="H50">
        <f t="shared" si="2"/>
        <v>2.2079138328841</v>
      </c>
      <c r="I50">
        <f t="shared" si="3"/>
        <v>0.769424517520216</v>
      </c>
      <c r="J50">
        <f t="shared" si="4"/>
        <v>5.59784214195867</v>
      </c>
      <c r="K50">
        <f t="shared" si="5"/>
        <v>2.88069565738245</v>
      </c>
      <c r="L50">
        <f t="shared" si="6"/>
        <v>2.494124885295</v>
      </c>
      <c r="S50" t="s">
        <v>50</v>
      </c>
      <c r="V50" s="14">
        <v>-0.024822304</v>
      </c>
    </row>
    <row r="51" spans="3:22">
      <c r="C51" t="s">
        <v>20</v>
      </c>
      <c r="D51" t="s">
        <v>28</v>
      </c>
      <c r="E51">
        <v>2034</v>
      </c>
      <c r="F51">
        <f t="shared" si="0"/>
        <v>25.0194839450434</v>
      </c>
      <c r="G51">
        <f t="shared" si="1"/>
        <v>3.55606878406709</v>
      </c>
      <c r="H51">
        <f t="shared" si="2"/>
        <v>5.80303532345013</v>
      </c>
      <c r="I51">
        <f t="shared" si="3"/>
        <v>2.02226988544474</v>
      </c>
      <c r="J51">
        <f t="shared" si="4"/>
        <v>14.7127461230907</v>
      </c>
      <c r="K51">
        <f t="shared" si="5"/>
        <v>7.57130029574723</v>
      </c>
      <c r="L51">
        <f t="shared" si="6"/>
        <v>6.55528064315663</v>
      </c>
      <c r="S51" t="s">
        <v>50</v>
      </c>
      <c r="V51" s="14">
        <v>-0.065240185</v>
      </c>
    </row>
    <row r="52" spans="3:22">
      <c r="C52" t="s">
        <v>20</v>
      </c>
      <c r="D52" t="s">
        <v>28</v>
      </c>
      <c r="E52">
        <v>2035</v>
      </c>
      <c r="F52">
        <f t="shared" si="0"/>
        <v>58.4621490458221</v>
      </c>
      <c r="G52">
        <f t="shared" si="1"/>
        <v>8.30934098113208</v>
      </c>
      <c r="H52">
        <f t="shared" si="2"/>
        <v>13.5597487439353</v>
      </c>
      <c r="I52">
        <f t="shared" si="3"/>
        <v>4.72536698652291</v>
      </c>
      <c r="J52">
        <f t="shared" si="4"/>
        <v>34.3787569164421</v>
      </c>
      <c r="K52">
        <f t="shared" si="5"/>
        <v>17.6915913746631</v>
      </c>
      <c r="L52">
        <f t="shared" si="6"/>
        <v>15.3174939514825</v>
      </c>
      <c r="S52" t="s">
        <v>50</v>
      </c>
      <c r="V52" s="14">
        <v>-0.152444448</v>
      </c>
    </row>
    <row r="53" spans="3:22">
      <c r="C53" t="s">
        <v>20</v>
      </c>
      <c r="D53" t="s">
        <v>28</v>
      </c>
      <c r="E53">
        <v>2036</v>
      </c>
      <c r="F53">
        <f t="shared" si="0"/>
        <v>125.193406986972</v>
      </c>
      <c r="G53">
        <f t="shared" si="1"/>
        <v>17.7939867798742</v>
      </c>
      <c r="H53">
        <f t="shared" si="2"/>
        <v>29.0374399649596</v>
      </c>
      <c r="I53">
        <f t="shared" si="3"/>
        <v>10.1191078665768</v>
      </c>
      <c r="J53">
        <f t="shared" si="4"/>
        <v>73.6201760727763</v>
      </c>
      <c r="K53">
        <f t="shared" si="5"/>
        <v>37.8855487758311</v>
      </c>
      <c r="L53">
        <f t="shared" si="6"/>
        <v>32.8015525530099</v>
      </c>
      <c r="S53" t="s">
        <v>50</v>
      </c>
      <c r="V53" s="14">
        <v>-0.326451219</v>
      </c>
    </row>
    <row r="54" spans="3:22">
      <c r="C54" t="s">
        <v>20</v>
      </c>
      <c r="D54" t="s">
        <v>28</v>
      </c>
      <c r="E54">
        <v>2037</v>
      </c>
      <c r="F54">
        <f t="shared" si="0"/>
        <v>247.568583038185</v>
      </c>
      <c r="G54">
        <f t="shared" si="1"/>
        <v>35.1874128176101</v>
      </c>
      <c r="H54">
        <f t="shared" si="2"/>
        <v>57.4212176199461</v>
      </c>
      <c r="I54">
        <f t="shared" si="3"/>
        <v>20.0104243221024</v>
      </c>
      <c r="J54">
        <f t="shared" si="4"/>
        <v>145.583087097035</v>
      </c>
      <c r="K54">
        <f t="shared" si="5"/>
        <v>74.9182553122192</v>
      </c>
      <c r="L54">
        <f t="shared" si="6"/>
        <v>64.864708792902</v>
      </c>
      <c r="S54" t="s">
        <v>50</v>
      </c>
      <c r="V54" s="14">
        <v>-0.645553689</v>
      </c>
    </row>
    <row r="55" spans="3:22">
      <c r="C55" t="s">
        <v>20</v>
      </c>
      <c r="D55" t="s">
        <v>28</v>
      </c>
      <c r="E55">
        <v>2038</v>
      </c>
      <c r="F55">
        <f t="shared" si="0"/>
        <v>456.361962078317</v>
      </c>
      <c r="G55">
        <f t="shared" si="1"/>
        <v>64.8636291278826</v>
      </c>
      <c r="H55">
        <f t="shared" si="2"/>
        <v>105.848889291105</v>
      </c>
      <c r="I55">
        <f t="shared" si="3"/>
        <v>36.8867341469003</v>
      </c>
      <c r="J55">
        <f t="shared" si="4"/>
        <v>268.364355677448</v>
      </c>
      <c r="K55">
        <f t="shared" si="5"/>
        <v>138.102507071728</v>
      </c>
      <c r="L55">
        <f t="shared" si="6"/>
        <v>119.570041606619</v>
      </c>
      <c r="S55" t="s">
        <v>50</v>
      </c>
      <c r="V55" s="14">
        <v>-1.189998119</v>
      </c>
    </row>
    <row r="56" spans="3:22">
      <c r="C56" t="s">
        <v>20</v>
      </c>
      <c r="D56" t="s">
        <v>28</v>
      </c>
      <c r="E56">
        <v>2039</v>
      </c>
      <c r="F56">
        <f t="shared" si="0"/>
        <v>790.906745826445</v>
      </c>
      <c r="G56">
        <f t="shared" si="1"/>
        <v>112.413141538784</v>
      </c>
      <c r="H56">
        <f t="shared" si="2"/>
        <v>183.443423280323</v>
      </c>
      <c r="I56">
        <f t="shared" si="3"/>
        <v>63.9272535673854</v>
      </c>
      <c r="J56">
        <f t="shared" si="4"/>
        <v>465.093931751123</v>
      </c>
      <c r="K56">
        <f t="shared" si="5"/>
        <v>239.341166737796</v>
      </c>
      <c r="L56">
        <f t="shared" si="6"/>
        <v>207.223126298143</v>
      </c>
      <c r="S56" t="s">
        <v>50</v>
      </c>
      <c r="V56" s="14">
        <v>-2.062348789</v>
      </c>
    </row>
    <row r="57" spans="3:22">
      <c r="C57" t="s">
        <v>20</v>
      </c>
      <c r="D57" t="s">
        <v>28</v>
      </c>
      <c r="E57">
        <v>2040</v>
      </c>
      <c r="F57">
        <f t="shared" si="0"/>
        <v>931.537199662773</v>
      </c>
      <c r="G57">
        <f t="shared" si="1"/>
        <v>132.401226348008</v>
      </c>
      <c r="H57">
        <f t="shared" si="2"/>
        <v>216.061341897574</v>
      </c>
      <c r="I57">
        <f t="shared" si="3"/>
        <v>75.2941039946092</v>
      </c>
      <c r="J57">
        <f t="shared" si="4"/>
        <v>547.791887033243</v>
      </c>
      <c r="K57">
        <f t="shared" si="5"/>
        <v>281.898215438754</v>
      </c>
      <c r="L57">
        <f t="shared" si="6"/>
        <v>244.069293625037</v>
      </c>
      <c r="S57" t="s">
        <v>50</v>
      </c>
      <c r="V57" s="14">
        <v>-2.429053268</v>
      </c>
    </row>
    <row r="58" spans="3:22">
      <c r="C58" t="s">
        <v>20</v>
      </c>
      <c r="D58" t="s">
        <v>28</v>
      </c>
      <c r="E58">
        <v>2041</v>
      </c>
      <c r="F58">
        <f t="shared" si="0"/>
        <v>1660.6513332938</v>
      </c>
      <c r="G58">
        <f t="shared" si="1"/>
        <v>236.031661584906</v>
      </c>
      <c r="H58">
        <f t="shared" si="2"/>
        <v>385.172546652291</v>
      </c>
      <c r="I58">
        <f t="shared" si="3"/>
        <v>134.226796560647</v>
      </c>
      <c r="J58">
        <f t="shared" si="4"/>
        <v>976.548577876011</v>
      </c>
      <c r="K58">
        <f t="shared" si="5"/>
        <v>502.539938814016</v>
      </c>
      <c r="L58">
        <f t="shared" si="6"/>
        <v>435.102321218329</v>
      </c>
      <c r="S58" t="s">
        <v>50</v>
      </c>
      <c r="V58" s="14">
        <v>-4.330273176</v>
      </c>
    </row>
    <row r="59" spans="3:22">
      <c r="C59" t="s">
        <v>20</v>
      </c>
      <c r="D59" t="s">
        <v>28</v>
      </c>
      <c r="E59">
        <v>2042</v>
      </c>
      <c r="F59">
        <f t="shared" si="0"/>
        <v>2362.83542712504</v>
      </c>
      <c r="G59">
        <f t="shared" si="1"/>
        <v>335.834476951782</v>
      </c>
      <c r="H59">
        <f t="shared" si="2"/>
        <v>548.037580520216</v>
      </c>
      <c r="I59">
        <f t="shared" si="3"/>
        <v>190.98279321159</v>
      </c>
      <c r="J59">
        <f t="shared" si="4"/>
        <v>1389.46901727853</v>
      </c>
      <c r="K59">
        <f t="shared" si="5"/>
        <v>715.032196806679</v>
      </c>
      <c r="L59">
        <f t="shared" si="6"/>
        <v>619.079489106169</v>
      </c>
      <c r="S59" t="s">
        <v>50</v>
      </c>
      <c r="V59" s="14">
        <v>-6.161270981</v>
      </c>
    </row>
    <row r="60" spans="3:22">
      <c r="C60" t="s">
        <v>20</v>
      </c>
      <c r="D60" t="s">
        <v>28</v>
      </c>
      <c r="E60">
        <v>2043</v>
      </c>
      <c r="F60">
        <f t="shared" si="0"/>
        <v>4029.65465663522</v>
      </c>
      <c r="G60">
        <f t="shared" si="1"/>
        <v>572.742793836478</v>
      </c>
      <c r="H60">
        <f t="shared" si="2"/>
        <v>934.640713018868</v>
      </c>
      <c r="I60">
        <f t="shared" si="3"/>
        <v>325.708127264151</v>
      </c>
      <c r="J60">
        <f t="shared" si="4"/>
        <v>2369.64463603774</v>
      </c>
      <c r="K60">
        <f t="shared" si="5"/>
        <v>1219.43864072327</v>
      </c>
      <c r="L60">
        <f t="shared" si="6"/>
        <v>1055.79784248428</v>
      </c>
      <c r="S60" t="s">
        <v>50</v>
      </c>
      <c r="V60" s="14">
        <v>-10.50762741</v>
      </c>
    </row>
    <row r="61" spans="3:22">
      <c r="C61" t="s">
        <v>20</v>
      </c>
      <c r="D61" t="s">
        <v>28</v>
      </c>
      <c r="E61">
        <v>2044</v>
      </c>
      <c r="F61">
        <f t="shared" si="0"/>
        <v>5918.81390861935</v>
      </c>
      <c r="G61">
        <f t="shared" si="1"/>
        <v>841.252738280922</v>
      </c>
      <c r="H61">
        <f t="shared" si="2"/>
        <v>1372.81353444744</v>
      </c>
      <c r="I61">
        <f t="shared" si="3"/>
        <v>478.404716549865</v>
      </c>
      <c r="J61">
        <f t="shared" si="4"/>
        <v>3480.5676479425</v>
      </c>
      <c r="K61">
        <f t="shared" si="5"/>
        <v>1791.12876969152</v>
      </c>
      <c r="L61">
        <f t="shared" si="6"/>
        <v>1550.7708444684</v>
      </c>
      <c r="S61" t="s">
        <v>50</v>
      </c>
      <c r="V61" s="14">
        <v>-15.43375216</v>
      </c>
    </row>
    <row r="62" spans="3:22">
      <c r="C62" t="s">
        <v>20</v>
      </c>
      <c r="D62" t="s">
        <v>28</v>
      </c>
      <c r="E62">
        <v>2045</v>
      </c>
      <c r="F62">
        <f t="shared" si="0"/>
        <v>8044.53017267146</v>
      </c>
      <c r="G62">
        <f t="shared" si="1"/>
        <v>1143.38499916143</v>
      </c>
      <c r="H62">
        <f t="shared" si="2"/>
        <v>1865.8535425876</v>
      </c>
      <c r="I62">
        <f t="shared" si="3"/>
        <v>650.221689083558</v>
      </c>
      <c r="J62">
        <f t="shared" si="4"/>
        <v>4730.59837565139</v>
      </c>
      <c r="K62">
        <f t="shared" si="5"/>
        <v>2434.4048745882</v>
      </c>
      <c r="L62">
        <f t="shared" si="6"/>
        <v>2107.72344625636</v>
      </c>
      <c r="S62" t="s">
        <v>50</v>
      </c>
      <c r="V62" s="14">
        <v>-20.9767171</v>
      </c>
    </row>
    <row r="63" spans="3:22">
      <c r="C63" t="s">
        <v>20</v>
      </c>
      <c r="D63" t="s">
        <v>28</v>
      </c>
      <c r="E63">
        <v>2046</v>
      </c>
      <c r="F63">
        <f t="shared" si="0"/>
        <v>10218.4889693426</v>
      </c>
      <c r="G63">
        <f t="shared" si="1"/>
        <v>1452.3740667086</v>
      </c>
      <c r="H63">
        <f t="shared" si="2"/>
        <v>2370.08295501348</v>
      </c>
      <c r="I63">
        <f t="shared" si="3"/>
        <v>825.937999474393</v>
      </c>
      <c r="J63">
        <f t="shared" si="4"/>
        <v>6008.99819907457</v>
      </c>
      <c r="K63">
        <f t="shared" si="5"/>
        <v>3092.27994972297</v>
      </c>
      <c r="L63">
        <f t="shared" si="6"/>
        <v>2677.31593066337</v>
      </c>
      <c r="S63" t="s">
        <v>50</v>
      </c>
      <c r="V63" s="14">
        <v>-26.64547807</v>
      </c>
    </row>
    <row r="64" spans="3:22">
      <c r="C64" t="s">
        <v>20</v>
      </c>
      <c r="D64" t="s">
        <v>28</v>
      </c>
      <c r="E64">
        <v>2047</v>
      </c>
      <c r="F64">
        <f t="shared" si="0"/>
        <v>12626.5139812354</v>
      </c>
      <c r="G64">
        <f t="shared" si="1"/>
        <v>1794.63142880503</v>
      </c>
      <c r="H64">
        <f t="shared" si="2"/>
        <v>2928.6018371159</v>
      </c>
      <c r="I64">
        <f t="shared" si="3"/>
        <v>1020.57336747978</v>
      </c>
      <c r="J64">
        <f t="shared" si="4"/>
        <v>7425.04102137466</v>
      </c>
      <c r="K64">
        <f t="shared" si="5"/>
        <v>3820.98724539533</v>
      </c>
      <c r="L64">
        <f t="shared" si="6"/>
        <v>3308.23540859389</v>
      </c>
      <c r="S64" t="s">
        <v>50</v>
      </c>
      <c r="V64" s="14">
        <v>-32.92458429</v>
      </c>
    </row>
    <row r="65" spans="3:22">
      <c r="C65" t="s">
        <v>20</v>
      </c>
      <c r="D65" t="s">
        <v>28</v>
      </c>
      <c r="E65">
        <v>2048</v>
      </c>
      <c r="F65">
        <f t="shared" si="0"/>
        <v>15255.7081496421</v>
      </c>
      <c r="G65">
        <f t="shared" si="1"/>
        <v>2168.32400096436</v>
      </c>
      <c r="H65">
        <f t="shared" si="2"/>
        <v>3538.41883673854</v>
      </c>
      <c r="I65">
        <f t="shared" si="3"/>
        <v>1233.08535219677</v>
      </c>
      <c r="J65">
        <f t="shared" si="4"/>
        <v>8971.14270728661</v>
      </c>
      <c r="K65">
        <f t="shared" si="5"/>
        <v>4616.62390315214</v>
      </c>
      <c r="L65">
        <f t="shared" si="6"/>
        <v>3997.10276001947</v>
      </c>
      <c r="S65" t="s">
        <v>50</v>
      </c>
      <c r="V65" s="14">
        <v>-39.78040571</v>
      </c>
    </row>
    <row r="66" spans="3:22">
      <c r="C66" t="s">
        <v>20</v>
      </c>
      <c r="D66" t="s">
        <v>28</v>
      </c>
      <c r="E66">
        <v>2049</v>
      </c>
      <c r="F66">
        <f t="shared" si="0"/>
        <v>18088.7934107936</v>
      </c>
      <c r="G66">
        <f t="shared" si="1"/>
        <v>2570.99601777778</v>
      </c>
      <c r="H66">
        <f t="shared" si="2"/>
        <v>4195.52646857143</v>
      </c>
      <c r="I66">
        <f t="shared" si="3"/>
        <v>1462.07740571429</v>
      </c>
      <c r="J66">
        <f t="shared" si="4"/>
        <v>10637.1428647619</v>
      </c>
      <c r="K66">
        <f t="shared" si="5"/>
        <v>5473.9613015873</v>
      </c>
      <c r="L66">
        <f t="shared" si="6"/>
        <v>4739.39101079365</v>
      </c>
      <c r="S66" t="s">
        <v>50</v>
      </c>
      <c r="V66" s="14">
        <v>-47.16788848</v>
      </c>
    </row>
    <row r="67" spans="3:22">
      <c r="C67" t="s">
        <v>20</v>
      </c>
      <c r="D67" t="s">
        <v>28</v>
      </c>
      <c r="E67">
        <v>2050</v>
      </c>
      <c r="F67">
        <f t="shared" si="0"/>
        <v>21106.3821586643</v>
      </c>
      <c r="G67">
        <f t="shared" si="1"/>
        <v>2999.89188041929</v>
      </c>
      <c r="H67">
        <f t="shared" si="2"/>
        <v>4895.4279587062</v>
      </c>
      <c r="I67">
        <f t="shared" si="3"/>
        <v>1705.98247045822</v>
      </c>
      <c r="J67">
        <f t="shared" si="4"/>
        <v>12411.6405821743</v>
      </c>
      <c r="K67">
        <f t="shared" si="5"/>
        <v>6387.1324377059</v>
      </c>
      <c r="L67">
        <f t="shared" si="6"/>
        <v>5530.02047187182</v>
      </c>
      <c r="S67" t="s">
        <v>50</v>
      </c>
      <c r="V67" s="14">
        <v>-55.03647796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7" sqref="N17"/>
    </sheetView>
  </sheetViews>
  <sheetFormatPr defaultColWidth="8.72727272727273" defaultRowHeight="14.5"/>
  <cols>
    <col min="1" max="1" width="9" style="21"/>
    <col min="2" max="10" width="8.72727272727273" style="21"/>
    <col min="11" max="11" width="11.5454545454545" style="21" customWidth="1"/>
    <col min="12" max="12" width="12.8181818181818" style="21"/>
    <col min="14" max="14" width="12.8181818181818"/>
  </cols>
  <sheetData>
    <row r="4" spans="2:2">
      <c r="B4" s="22" t="s">
        <v>51</v>
      </c>
    </row>
    <row r="5" spans="2:2">
      <c r="B5" s="21" t="s">
        <v>52</v>
      </c>
    </row>
    <row r="9" spans="10:10">
      <c r="J9" s="21" t="s">
        <v>53</v>
      </c>
    </row>
    <row r="10" spans="2:12">
      <c r="B10" s="21" t="s">
        <v>0</v>
      </c>
      <c r="C10" s="21" t="s">
        <v>1</v>
      </c>
      <c r="D10" s="21" t="s">
        <v>2</v>
      </c>
      <c r="E10" s="21" t="s">
        <v>3</v>
      </c>
      <c r="F10" s="21" t="s">
        <v>4</v>
      </c>
      <c r="G10" s="21" t="s">
        <v>5</v>
      </c>
      <c r="H10" s="21" t="s">
        <v>6</v>
      </c>
      <c r="I10" s="21" t="s">
        <v>7</v>
      </c>
      <c r="J10" s="21" t="s">
        <v>8</v>
      </c>
      <c r="K10" s="21" t="s">
        <v>9</v>
      </c>
      <c r="L10" s="21" t="s">
        <v>39</v>
      </c>
    </row>
    <row r="11" spans="2:14">
      <c r="B11" s="21" t="s">
        <v>18</v>
      </c>
      <c r="G11" s="21" t="s">
        <v>19</v>
      </c>
      <c r="I11" s="21">
        <v>2020</v>
      </c>
      <c r="J11" s="21" t="s">
        <v>20</v>
      </c>
      <c r="K11" s="21">
        <v>1</v>
      </c>
      <c r="L11" s="21">
        <f>N11*1000</f>
        <v>645400.5013</v>
      </c>
      <c r="N11" s="18">
        <v>645.4005013</v>
      </c>
    </row>
    <row r="12" spans="7:12">
      <c r="G12" s="21" t="s">
        <v>19</v>
      </c>
      <c r="I12" s="21">
        <v>2021</v>
      </c>
      <c r="J12" s="21" t="s">
        <v>20</v>
      </c>
      <c r="K12" s="21">
        <v>1</v>
      </c>
      <c r="L12" s="21">
        <v>653125.114</v>
      </c>
    </row>
    <row r="13" spans="7:12">
      <c r="G13" s="21" t="s">
        <v>19</v>
      </c>
      <c r="I13" s="21">
        <v>2022</v>
      </c>
      <c r="J13" s="21" t="s">
        <v>20</v>
      </c>
      <c r="K13" s="21">
        <v>1</v>
      </c>
      <c r="L13" s="21">
        <v>672924.49</v>
      </c>
    </row>
    <row r="14" spans="7:12">
      <c r="G14" s="21" t="s">
        <v>19</v>
      </c>
      <c r="I14" s="21">
        <v>2023</v>
      </c>
      <c r="J14" s="21" t="s">
        <v>20</v>
      </c>
      <c r="K14" s="21">
        <v>1</v>
      </c>
      <c r="L14" s="21">
        <v>670001.0409</v>
      </c>
    </row>
    <row r="15" spans="7:12">
      <c r="G15" s="21" t="s">
        <v>19</v>
      </c>
      <c r="I15" s="21">
        <v>2024</v>
      </c>
      <c r="J15" s="21" t="s">
        <v>20</v>
      </c>
      <c r="K15" s="21">
        <v>1</v>
      </c>
      <c r="L15" s="21">
        <v>647597.6066</v>
      </c>
    </row>
    <row r="16" spans="7:12">
      <c r="G16" s="21" t="s">
        <v>19</v>
      </c>
      <c r="I16" s="21">
        <v>2025</v>
      </c>
      <c r="J16" s="21" t="s">
        <v>20</v>
      </c>
      <c r="K16" s="21">
        <v>1</v>
      </c>
      <c r="L16" s="21">
        <v>621098.6226</v>
      </c>
    </row>
    <row r="17" spans="7:12">
      <c r="G17" s="21" t="s">
        <v>19</v>
      </c>
      <c r="I17" s="21">
        <v>2026</v>
      </c>
      <c r="J17" s="21" t="s">
        <v>20</v>
      </c>
      <c r="K17" s="21">
        <v>1</v>
      </c>
      <c r="L17" s="21">
        <v>606958.4641</v>
      </c>
    </row>
    <row r="18" spans="7:12">
      <c r="G18" s="21" t="s">
        <v>19</v>
      </c>
      <c r="I18" s="21">
        <v>2027</v>
      </c>
      <c r="J18" s="21" t="s">
        <v>20</v>
      </c>
      <c r="K18" s="21">
        <v>1</v>
      </c>
      <c r="L18" s="21">
        <v>590565.9411</v>
      </c>
    </row>
    <row r="19" spans="7:12">
      <c r="G19" s="21" t="s">
        <v>19</v>
      </c>
      <c r="I19" s="21">
        <v>2028</v>
      </c>
      <c r="J19" s="21" t="s">
        <v>20</v>
      </c>
      <c r="K19" s="21">
        <v>1</v>
      </c>
      <c r="L19" s="21">
        <v>568648.5209</v>
      </c>
    </row>
    <row r="20" spans="7:12">
      <c r="G20" s="21" t="s">
        <v>19</v>
      </c>
      <c r="I20" s="21">
        <v>2029</v>
      </c>
      <c r="J20" s="21" t="s">
        <v>20</v>
      </c>
      <c r="K20" s="21">
        <v>1</v>
      </c>
      <c r="L20" s="21">
        <v>539814.3738</v>
      </c>
    </row>
    <row r="21" spans="7:12">
      <c r="G21" s="21" t="s">
        <v>19</v>
      </c>
      <c r="I21" s="21">
        <v>2030</v>
      </c>
      <c r="J21" s="21" t="s">
        <v>20</v>
      </c>
      <c r="K21" s="21">
        <v>1</v>
      </c>
      <c r="L21" s="21">
        <v>504890.9756</v>
      </c>
    </row>
    <row r="22" spans="7:12">
      <c r="G22" s="21" t="s">
        <v>19</v>
      </c>
      <c r="I22" s="21">
        <v>2031</v>
      </c>
      <c r="J22" s="21" t="s">
        <v>20</v>
      </c>
      <c r="K22" s="21">
        <v>1</v>
      </c>
      <c r="L22" s="21">
        <v>469217.974</v>
      </c>
    </row>
    <row r="23" spans="7:12">
      <c r="G23" s="21" t="s">
        <v>19</v>
      </c>
      <c r="I23" s="21">
        <v>2032</v>
      </c>
      <c r="J23" s="21" t="s">
        <v>20</v>
      </c>
      <c r="K23" s="21">
        <v>1</v>
      </c>
      <c r="L23" s="21">
        <v>433598.6084</v>
      </c>
    </row>
    <row r="24" spans="7:12">
      <c r="G24" s="21" t="s">
        <v>19</v>
      </c>
      <c r="I24" s="21">
        <v>2033</v>
      </c>
      <c r="J24" s="21" t="s">
        <v>20</v>
      </c>
      <c r="K24" s="21">
        <v>1</v>
      </c>
      <c r="L24" s="21">
        <v>406307.2142</v>
      </c>
    </row>
    <row r="25" spans="7:12">
      <c r="G25" s="21" t="s">
        <v>19</v>
      </c>
      <c r="I25" s="21">
        <v>2034</v>
      </c>
      <c r="J25" s="21" t="s">
        <v>20</v>
      </c>
      <c r="K25" s="21">
        <v>1</v>
      </c>
      <c r="L25" s="21">
        <v>375490.3925</v>
      </c>
    </row>
    <row r="26" spans="7:12">
      <c r="G26" s="21" t="s">
        <v>19</v>
      </c>
      <c r="I26" s="21">
        <v>2035</v>
      </c>
      <c r="J26" s="21" t="s">
        <v>20</v>
      </c>
      <c r="K26" s="21">
        <v>1</v>
      </c>
      <c r="L26" s="21">
        <v>344000.2634</v>
      </c>
    </row>
    <row r="27" spans="7:12">
      <c r="G27" s="21" t="s">
        <v>19</v>
      </c>
      <c r="I27" s="21">
        <v>2036</v>
      </c>
      <c r="J27" s="21" t="s">
        <v>20</v>
      </c>
      <c r="K27" s="21">
        <v>1</v>
      </c>
      <c r="L27" s="21">
        <v>314759.8704</v>
      </c>
    </row>
    <row r="28" spans="7:12">
      <c r="G28" s="21" t="s">
        <v>19</v>
      </c>
      <c r="I28" s="21">
        <v>2037</v>
      </c>
      <c r="J28" s="21" t="s">
        <v>20</v>
      </c>
      <c r="K28" s="21">
        <v>1</v>
      </c>
      <c r="L28" s="21">
        <v>286085.7851</v>
      </c>
    </row>
    <row r="29" spans="7:12">
      <c r="G29" s="21" t="s">
        <v>19</v>
      </c>
      <c r="I29" s="21">
        <v>2038</v>
      </c>
      <c r="J29" s="21" t="s">
        <v>20</v>
      </c>
      <c r="K29" s="21">
        <v>1</v>
      </c>
      <c r="L29" s="21">
        <v>259815.4527</v>
      </c>
    </row>
    <row r="30" spans="7:12">
      <c r="G30" s="21" t="s">
        <v>19</v>
      </c>
      <c r="I30" s="21">
        <v>2039</v>
      </c>
      <c r="J30" s="21" t="s">
        <v>20</v>
      </c>
      <c r="K30" s="21">
        <v>1</v>
      </c>
      <c r="L30" s="21">
        <v>236985.0611</v>
      </c>
    </row>
    <row r="31" spans="7:12">
      <c r="G31" s="21" t="s">
        <v>19</v>
      </c>
      <c r="I31" s="21">
        <v>2040</v>
      </c>
      <c r="J31" s="21" t="s">
        <v>20</v>
      </c>
      <c r="K31" s="21">
        <v>1</v>
      </c>
      <c r="L31" s="21">
        <v>214110.5296</v>
      </c>
    </row>
    <row r="32" spans="7:12">
      <c r="G32" s="21" t="s">
        <v>19</v>
      </c>
      <c r="I32" s="21">
        <v>2041</v>
      </c>
      <c r="J32" s="21" t="s">
        <v>20</v>
      </c>
      <c r="K32" s="21">
        <v>1</v>
      </c>
      <c r="L32" s="21">
        <v>188998.6592</v>
      </c>
    </row>
    <row r="33" spans="7:12">
      <c r="G33" s="21" t="s">
        <v>19</v>
      </c>
      <c r="I33" s="21">
        <v>2042</v>
      </c>
      <c r="J33" s="21" t="s">
        <v>20</v>
      </c>
      <c r="K33" s="21">
        <v>1</v>
      </c>
      <c r="L33" s="21">
        <v>167868.2939</v>
      </c>
    </row>
    <row r="34" spans="7:12">
      <c r="G34" s="21" t="s">
        <v>19</v>
      </c>
      <c r="I34" s="21">
        <v>2043</v>
      </c>
      <c r="J34" s="21" t="s">
        <v>20</v>
      </c>
      <c r="K34" s="21">
        <v>1</v>
      </c>
      <c r="L34" s="21">
        <v>146428.901</v>
      </c>
    </row>
    <row r="35" spans="7:12">
      <c r="G35" s="21" t="s">
        <v>19</v>
      </c>
      <c r="I35" s="21">
        <v>2044</v>
      </c>
      <c r="J35" s="21" t="s">
        <v>20</v>
      </c>
      <c r="K35" s="21">
        <v>1</v>
      </c>
      <c r="L35" s="21">
        <v>124693.0842</v>
      </c>
    </row>
    <row r="36" spans="7:12">
      <c r="G36" s="21" t="s">
        <v>19</v>
      </c>
      <c r="I36" s="21">
        <v>2045</v>
      </c>
      <c r="J36" s="21" t="s">
        <v>20</v>
      </c>
      <c r="K36" s="21">
        <v>1</v>
      </c>
      <c r="L36" s="21">
        <v>103677.6725</v>
      </c>
    </row>
    <row r="37" spans="7:12">
      <c r="G37" s="21" t="s">
        <v>19</v>
      </c>
      <c r="I37" s="21">
        <v>2046</v>
      </c>
      <c r="J37" s="21" t="s">
        <v>20</v>
      </c>
      <c r="K37" s="21">
        <v>1</v>
      </c>
      <c r="L37" s="21">
        <v>82852.52107</v>
      </c>
    </row>
    <row r="38" spans="7:12">
      <c r="G38" s="21" t="s">
        <v>19</v>
      </c>
      <c r="I38" s="21">
        <v>2047</v>
      </c>
      <c r="J38" s="21" t="s">
        <v>20</v>
      </c>
      <c r="K38" s="21">
        <v>1</v>
      </c>
      <c r="L38" s="21">
        <v>61760.78539</v>
      </c>
    </row>
    <row r="39" spans="7:12">
      <c r="G39" s="21" t="s">
        <v>19</v>
      </c>
      <c r="I39" s="21">
        <v>2048</v>
      </c>
      <c r="J39" s="21" t="s">
        <v>20</v>
      </c>
      <c r="K39" s="21">
        <v>1</v>
      </c>
      <c r="L39" s="21">
        <v>41164.86664</v>
      </c>
    </row>
    <row r="40" spans="7:12">
      <c r="G40" s="21" t="s">
        <v>19</v>
      </c>
      <c r="I40" s="21">
        <v>2049</v>
      </c>
      <c r="J40" s="21" t="s">
        <v>20</v>
      </c>
      <c r="K40" s="21">
        <v>1</v>
      </c>
      <c r="L40" s="21">
        <v>20516.16697</v>
      </c>
    </row>
    <row r="41" spans="7:12">
      <c r="G41" s="21" t="s">
        <v>19</v>
      </c>
      <c r="I41" s="21">
        <v>2050</v>
      </c>
      <c r="J41" s="21" t="s">
        <v>20</v>
      </c>
      <c r="K41" s="21">
        <v>1</v>
      </c>
      <c r="L41" s="2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A27" workbookViewId="0">
      <selection activeCell="O57" sqref="O57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  <col min="23" max="23" width="14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spans="5:6">
      <c r="E34" s="5" t="s">
        <v>22</v>
      </c>
      <c r="F34" t="s">
        <v>54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W37" s="19" t="s">
        <v>55</v>
      </c>
    </row>
    <row r="38" spans="3:22">
      <c r="C38" t="s">
        <v>20</v>
      </c>
      <c r="D38" t="s">
        <v>28</v>
      </c>
      <c r="E38">
        <v>2020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45</v>
      </c>
      <c r="V38">
        <v>0</v>
      </c>
    </row>
    <row r="39" spans="3:22">
      <c r="C39" t="s">
        <v>20</v>
      </c>
      <c r="D39" t="s">
        <v>28</v>
      </c>
      <c r="E39">
        <v>2021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S39" t="s">
        <v>45</v>
      </c>
      <c r="V39" s="14">
        <v>0</v>
      </c>
    </row>
    <row r="40" spans="3:22">
      <c r="C40" t="s">
        <v>20</v>
      </c>
      <c r="D40" t="s">
        <v>28</v>
      </c>
      <c r="E40">
        <v>2022</v>
      </c>
      <c r="F40">
        <f t="shared" ref="F40:F68" si="0">V40*L3*1000/SUM(L3:R3)</f>
        <v>0.434017402365978</v>
      </c>
      <c r="G40">
        <f t="shared" ref="G40:G68" si="1">V40*M3*1000/SUM(L3:R3)</f>
        <v>0.061687752620545</v>
      </c>
      <c r="H40">
        <f t="shared" ref="H40:H68" si="2">V40*N3/SUM(L3:R3)*1000</f>
        <v>0.100666277628032</v>
      </c>
      <c r="I40">
        <f t="shared" ref="I40:I68" si="3">V40*O3/SUM(L3:R3)*1000</f>
        <v>0.0350806725067385</v>
      </c>
      <c r="J40">
        <f t="shared" ref="J40:J68" si="4">V40*P3/SUM(L3:R3)*1000</f>
        <v>0.255224602875113</v>
      </c>
      <c r="K40">
        <f t="shared" ref="K40:K68" si="5">V40*Q3/SUM(L3:R3)*1000</f>
        <v>0.131340682090446</v>
      </c>
      <c r="L40">
        <f t="shared" ref="L40:L68" si="6">V40*R3/SUM(L3:R3)*1000</f>
        <v>0.113715609913148</v>
      </c>
      <c r="S40" t="s">
        <v>45</v>
      </c>
      <c r="V40" s="14">
        <v>0.001131733</v>
      </c>
    </row>
    <row r="41" spans="3:22">
      <c r="C41" t="s">
        <v>20</v>
      </c>
      <c r="D41" t="s">
        <v>28</v>
      </c>
      <c r="E41">
        <v>2023</v>
      </c>
      <c r="F41">
        <f t="shared" si="0"/>
        <v>0.118777784067086</v>
      </c>
      <c r="G41">
        <f t="shared" si="1"/>
        <v>0.0168821215932914</v>
      </c>
      <c r="H41">
        <f t="shared" si="2"/>
        <v>0.0275493962264151</v>
      </c>
      <c r="I41">
        <f t="shared" si="3"/>
        <v>0.00960054716981132</v>
      </c>
      <c r="J41">
        <f t="shared" si="4"/>
        <v>0.0698474591194969</v>
      </c>
      <c r="K41">
        <f t="shared" si="5"/>
        <v>0.0359440775681342</v>
      </c>
      <c r="L41">
        <f t="shared" si="6"/>
        <v>0.0311206142557652</v>
      </c>
      <c r="S41" t="s">
        <v>45</v>
      </c>
      <c r="V41" s="14">
        <v>0.000309722</v>
      </c>
    </row>
    <row r="42" spans="3:22">
      <c r="C42" t="s">
        <v>20</v>
      </c>
      <c r="D42" t="s">
        <v>28</v>
      </c>
      <c r="E42">
        <v>2024</v>
      </c>
      <c r="F42">
        <f t="shared" si="0"/>
        <v>25.8201569332135</v>
      </c>
      <c r="G42">
        <f t="shared" si="1"/>
        <v>3.66987002096436</v>
      </c>
      <c r="H42">
        <f t="shared" si="2"/>
        <v>5.98874393530997</v>
      </c>
      <c r="I42">
        <f t="shared" si="3"/>
        <v>2.08698652291105</v>
      </c>
      <c r="J42">
        <f t="shared" si="4"/>
        <v>15.1835831087152</v>
      </c>
      <c r="K42">
        <f t="shared" si="5"/>
        <v>7.81359688529499</v>
      </c>
      <c r="L42">
        <f t="shared" si="6"/>
        <v>6.76506259359089</v>
      </c>
      <c r="S42" t="s">
        <v>45</v>
      </c>
      <c r="V42" s="14">
        <v>0.067328</v>
      </c>
    </row>
    <row r="43" spans="3:22">
      <c r="C43" t="s">
        <v>20</v>
      </c>
      <c r="D43" t="s">
        <v>28</v>
      </c>
      <c r="E43">
        <v>2025</v>
      </c>
      <c r="F43">
        <f t="shared" si="0"/>
        <v>63.0217690925426</v>
      </c>
      <c r="G43">
        <f t="shared" si="1"/>
        <v>8.95740880503144</v>
      </c>
      <c r="H43">
        <f t="shared" si="2"/>
        <v>14.6173099730458</v>
      </c>
      <c r="I43">
        <f t="shared" si="3"/>
        <v>5.09391105121294</v>
      </c>
      <c r="J43">
        <f t="shared" si="4"/>
        <v>37.0600485175202</v>
      </c>
      <c r="K43">
        <f t="shared" si="5"/>
        <v>19.0714061096136</v>
      </c>
      <c r="L43">
        <f t="shared" si="6"/>
        <v>16.5121464510332</v>
      </c>
      <c r="S43" t="s">
        <v>45</v>
      </c>
      <c r="V43" s="14">
        <v>0.164334</v>
      </c>
    </row>
    <row r="44" spans="3:22">
      <c r="C44" t="s">
        <v>20</v>
      </c>
      <c r="D44" t="s">
        <v>28</v>
      </c>
      <c r="E44">
        <v>2026</v>
      </c>
      <c r="F44">
        <f t="shared" si="0"/>
        <v>93.9136877807726</v>
      </c>
      <c r="G44">
        <f t="shared" si="1"/>
        <v>13.3481383647799</v>
      </c>
      <c r="H44">
        <f t="shared" si="2"/>
        <v>21.7824016172507</v>
      </c>
      <c r="I44">
        <f t="shared" si="3"/>
        <v>7.59083692722372</v>
      </c>
      <c r="J44">
        <f t="shared" si="4"/>
        <v>55.2260889487871</v>
      </c>
      <c r="K44">
        <f t="shared" si="5"/>
        <v>28.4198000898473</v>
      </c>
      <c r="L44">
        <f t="shared" si="6"/>
        <v>24.6060462713387</v>
      </c>
      <c r="S44" t="s">
        <v>45</v>
      </c>
      <c r="V44" s="14">
        <v>0.244887</v>
      </c>
    </row>
    <row r="45" spans="3:22">
      <c r="C45" t="s">
        <v>20</v>
      </c>
      <c r="D45" t="s">
        <v>28</v>
      </c>
      <c r="E45">
        <v>2027</v>
      </c>
      <c r="F45">
        <f t="shared" si="0"/>
        <v>116.466057801737</v>
      </c>
      <c r="G45">
        <f t="shared" si="1"/>
        <v>16.5535513626834</v>
      </c>
      <c r="H45">
        <f t="shared" si="2"/>
        <v>27.0132129380054</v>
      </c>
      <c r="I45">
        <f t="shared" si="3"/>
        <v>9.41369541778976</v>
      </c>
      <c r="J45">
        <f t="shared" si="4"/>
        <v>68.4880449236299</v>
      </c>
      <c r="K45">
        <f t="shared" si="5"/>
        <v>35.2445118298892</v>
      </c>
      <c r="L45">
        <f t="shared" si="6"/>
        <v>30.5149257262653</v>
      </c>
      <c r="S45" t="s">
        <v>45</v>
      </c>
      <c r="V45" s="14">
        <v>0.303694</v>
      </c>
    </row>
    <row r="46" spans="2:22">
      <c r="B46" s="6"/>
      <c r="C46" t="s">
        <v>20</v>
      </c>
      <c r="D46" t="s">
        <v>28</v>
      </c>
      <c r="E46">
        <v>2028</v>
      </c>
      <c r="F46">
        <f t="shared" si="0"/>
        <v>132.148060197664</v>
      </c>
      <c r="G46">
        <f t="shared" si="1"/>
        <v>18.782465408805</v>
      </c>
      <c r="H46">
        <f t="shared" si="2"/>
        <v>30.6505067385445</v>
      </c>
      <c r="I46">
        <f t="shared" si="3"/>
        <v>10.6812371967655</v>
      </c>
      <c r="J46">
        <f t="shared" si="4"/>
        <v>77.7098706199462</v>
      </c>
      <c r="K46">
        <f t="shared" si="5"/>
        <v>39.9901392632525</v>
      </c>
      <c r="L46">
        <f t="shared" si="6"/>
        <v>34.6237205750224</v>
      </c>
      <c r="S46" t="s">
        <v>45</v>
      </c>
      <c r="V46" s="14">
        <v>0.344586</v>
      </c>
    </row>
    <row r="47" ht="15.25" spans="2:22">
      <c r="B47" s="7"/>
      <c r="C47" t="s">
        <v>20</v>
      </c>
      <c r="D47" t="s">
        <v>28</v>
      </c>
      <c r="E47">
        <v>2029</v>
      </c>
      <c r="F47">
        <f t="shared" si="0"/>
        <v>172.503943845463</v>
      </c>
      <c r="G47">
        <f t="shared" si="1"/>
        <v>24.5183270440251</v>
      </c>
      <c r="H47">
        <f t="shared" si="2"/>
        <v>40.0106765498652</v>
      </c>
      <c r="I47">
        <f t="shared" si="3"/>
        <v>13.9431145552561</v>
      </c>
      <c r="J47">
        <f t="shared" si="4"/>
        <v>101.441210242588</v>
      </c>
      <c r="K47">
        <f t="shared" si="5"/>
        <v>52.202482030548</v>
      </c>
      <c r="L47">
        <f t="shared" si="6"/>
        <v>45.1972457322551</v>
      </c>
      <c r="S47" t="s">
        <v>45</v>
      </c>
      <c r="V47" s="14">
        <v>0.449817</v>
      </c>
    </row>
    <row r="48" spans="3:22">
      <c r="C48" t="s">
        <v>20</v>
      </c>
      <c r="D48" t="s">
        <v>28</v>
      </c>
      <c r="E48">
        <v>2030</v>
      </c>
      <c r="F48">
        <f t="shared" si="0"/>
        <v>208.677397723869</v>
      </c>
      <c r="G48">
        <f t="shared" si="1"/>
        <v>29.6597316561845</v>
      </c>
      <c r="H48">
        <f t="shared" si="2"/>
        <v>48.4007708894879</v>
      </c>
      <c r="I48">
        <f t="shared" si="3"/>
        <v>16.866935309973</v>
      </c>
      <c r="J48">
        <f t="shared" si="4"/>
        <v>122.7130655885</v>
      </c>
      <c r="K48">
        <f t="shared" si="5"/>
        <v>63.1491539383048</v>
      </c>
      <c r="L48">
        <f t="shared" si="6"/>
        <v>54.6749448936807</v>
      </c>
      <c r="S48" t="s">
        <v>45</v>
      </c>
      <c r="V48" s="14">
        <v>0.544142</v>
      </c>
    </row>
    <row r="49" spans="3:22">
      <c r="C49" t="s">
        <v>20</v>
      </c>
      <c r="D49" t="s">
        <v>28</v>
      </c>
      <c r="E49">
        <v>2031</v>
      </c>
      <c r="F49">
        <f t="shared" si="0"/>
        <v>161.009663492063</v>
      </c>
      <c r="G49">
        <f t="shared" si="1"/>
        <v>22.8846222222222</v>
      </c>
      <c r="H49">
        <f t="shared" si="2"/>
        <v>37.3446857142857</v>
      </c>
      <c r="I49">
        <f t="shared" si="3"/>
        <v>13.0140571428571</v>
      </c>
      <c r="J49">
        <f t="shared" si="4"/>
        <v>94.6819809523811</v>
      </c>
      <c r="K49">
        <f t="shared" si="5"/>
        <v>48.724126984127</v>
      </c>
      <c r="L49">
        <f t="shared" si="6"/>
        <v>42.1856634920635</v>
      </c>
      <c r="S49" t="s">
        <v>45</v>
      </c>
      <c r="V49" s="14">
        <v>0.4198448</v>
      </c>
    </row>
    <row r="50" spans="3:22">
      <c r="C50" t="s">
        <v>20</v>
      </c>
      <c r="D50" t="s">
        <v>28</v>
      </c>
      <c r="E50">
        <v>2032</v>
      </c>
      <c r="F50">
        <f t="shared" si="0"/>
        <v>50.6848668164121</v>
      </c>
      <c r="G50">
        <f t="shared" si="1"/>
        <v>7.20394046121593</v>
      </c>
      <c r="H50">
        <f t="shared" si="2"/>
        <v>11.7558808625337</v>
      </c>
      <c r="I50">
        <f t="shared" si="3"/>
        <v>4.09674636118598</v>
      </c>
      <c r="J50">
        <f t="shared" si="4"/>
        <v>29.8053141060198</v>
      </c>
      <c r="K50">
        <f t="shared" si="5"/>
        <v>15.3380600479185</v>
      </c>
      <c r="L50">
        <f t="shared" si="6"/>
        <v>13.279791344714</v>
      </c>
      <c r="S50" t="s">
        <v>45</v>
      </c>
      <c r="V50" s="14">
        <v>0.1321646</v>
      </c>
    </row>
    <row r="51" spans="3:23">
      <c r="C51" t="s">
        <v>20</v>
      </c>
      <c r="D51" t="s">
        <v>28</v>
      </c>
      <c r="E51">
        <v>2033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S51" t="s">
        <v>45</v>
      </c>
      <c r="V51" s="20">
        <v>0</v>
      </c>
      <c r="W51">
        <v>-0.134108</v>
      </c>
    </row>
    <row r="52" spans="3:23">
      <c r="C52" t="s">
        <v>20</v>
      </c>
      <c r="D52" t="s">
        <v>28</v>
      </c>
      <c r="E52">
        <v>2034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S52" t="s">
        <v>45</v>
      </c>
      <c r="V52" s="20">
        <v>0</v>
      </c>
      <c r="W52">
        <v>-0.5101056</v>
      </c>
    </row>
    <row r="53" spans="3:23">
      <c r="C53" t="s">
        <v>20</v>
      </c>
      <c r="D53" t="s">
        <v>28</v>
      </c>
      <c r="E53">
        <v>2035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S53" t="s">
        <v>45</v>
      </c>
      <c r="V53" s="20">
        <v>0</v>
      </c>
      <c r="W53">
        <v>-1.4024116</v>
      </c>
    </row>
    <row r="54" spans="3:23">
      <c r="C54" t="s">
        <v>20</v>
      </c>
      <c r="D54" t="s">
        <v>28</v>
      </c>
      <c r="E54">
        <v>2036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S54" t="s">
        <v>45</v>
      </c>
      <c r="V54" s="20">
        <v>0</v>
      </c>
      <c r="W54">
        <v>-2.635778</v>
      </c>
    </row>
    <row r="55" spans="3:23">
      <c r="C55" t="s">
        <v>20</v>
      </c>
      <c r="D55" t="s">
        <v>28</v>
      </c>
      <c r="E55">
        <v>2037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S55" t="s">
        <v>45</v>
      </c>
      <c r="V55" s="20">
        <v>0</v>
      </c>
      <c r="W55">
        <v>-3.7248196</v>
      </c>
    </row>
    <row r="56" spans="3:23">
      <c r="C56" t="s">
        <v>20</v>
      </c>
      <c r="D56" t="s">
        <v>28</v>
      </c>
      <c r="E56">
        <v>2038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S56" t="s">
        <v>45</v>
      </c>
      <c r="V56" s="20">
        <v>0</v>
      </c>
      <c r="W56">
        <v>-5.0245944</v>
      </c>
    </row>
    <row r="57" spans="3:23">
      <c r="C57" t="s">
        <v>20</v>
      </c>
      <c r="D57" t="s">
        <v>28</v>
      </c>
      <c r="E57">
        <v>2039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S57" t="s">
        <v>45</v>
      </c>
      <c r="V57" s="20">
        <v>0</v>
      </c>
      <c r="W57">
        <v>-6.4905976</v>
      </c>
    </row>
    <row r="58" spans="3:23">
      <c r="C58" t="s">
        <v>20</v>
      </c>
      <c r="D58" t="s">
        <v>28</v>
      </c>
      <c r="E58">
        <v>2040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S58" t="s">
        <v>45</v>
      </c>
      <c r="V58" s="20">
        <v>0</v>
      </c>
      <c r="W58">
        <v>-8.236068</v>
      </c>
    </row>
    <row r="59" spans="3:23">
      <c r="C59" t="s">
        <v>20</v>
      </c>
      <c r="D59" t="s">
        <v>28</v>
      </c>
      <c r="E59">
        <v>2041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S59" t="s">
        <v>45</v>
      </c>
      <c r="V59" s="20">
        <v>0</v>
      </c>
      <c r="W59">
        <v>-10.152918</v>
      </c>
    </row>
    <row r="60" spans="3:23">
      <c r="C60" t="s">
        <v>20</v>
      </c>
      <c r="D60" t="s">
        <v>28</v>
      </c>
      <c r="E60">
        <v>2042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S60" t="s">
        <v>45</v>
      </c>
      <c r="V60" s="20">
        <v>0</v>
      </c>
      <c r="W60">
        <v>-12.3220596</v>
      </c>
    </row>
    <row r="61" spans="3:23">
      <c r="C61" t="s">
        <v>20</v>
      </c>
      <c r="D61" t="s">
        <v>28</v>
      </c>
      <c r="E61">
        <v>2043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S61" t="s">
        <v>45</v>
      </c>
      <c r="V61" s="20">
        <v>0</v>
      </c>
      <c r="W61">
        <v>-13.7317244</v>
      </c>
    </row>
    <row r="62" spans="3:23">
      <c r="C62" t="s">
        <v>20</v>
      </c>
      <c r="D62" t="s">
        <v>28</v>
      </c>
      <c r="E62">
        <v>2044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S62" t="s">
        <v>45</v>
      </c>
      <c r="V62" s="20">
        <v>0</v>
      </c>
      <c r="W62">
        <v>-15.1351048</v>
      </c>
    </row>
    <row r="63" spans="3:23">
      <c r="C63" t="s">
        <v>20</v>
      </c>
      <c r="D63" t="s">
        <v>28</v>
      </c>
      <c r="E63">
        <v>2045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S63" t="s">
        <v>45</v>
      </c>
      <c r="V63" s="20">
        <v>0</v>
      </c>
      <c r="W63">
        <v>-16.4217484</v>
      </c>
    </row>
    <row r="64" spans="3:23">
      <c r="C64" t="s">
        <v>20</v>
      </c>
      <c r="D64" t="s">
        <v>28</v>
      </c>
      <c r="E64">
        <v>2046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S64" t="s">
        <v>45</v>
      </c>
      <c r="V64" s="20">
        <v>0</v>
      </c>
      <c r="W64">
        <v>-18.23905032</v>
      </c>
    </row>
    <row r="65" spans="3:23">
      <c r="C65" t="s">
        <v>20</v>
      </c>
      <c r="D65" t="s">
        <v>28</v>
      </c>
      <c r="E65">
        <v>2047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S65" t="s">
        <v>45</v>
      </c>
      <c r="V65" s="20">
        <v>0</v>
      </c>
      <c r="W65">
        <v>-20.01555344</v>
      </c>
    </row>
    <row r="66" spans="3:23">
      <c r="C66" t="s">
        <v>20</v>
      </c>
      <c r="D66" t="s">
        <v>28</v>
      </c>
      <c r="E66">
        <v>2048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S66" t="s">
        <v>45</v>
      </c>
      <c r="V66" s="20">
        <v>0</v>
      </c>
      <c r="W66">
        <v>-21.74925968</v>
      </c>
    </row>
    <row r="67" spans="3:23">
      <c r="C67" t="s">
        <v>20</v>
      </c>
      <c r="D67" t="s">
        <v>28</v>
      </c>
      <c r="E67">
        <v>2049</v>
      </c>
      <c r="F67">
        <f t="shared" si="0"/>
        <v>0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0</v>
      </c>
      <c r="K67">
        <f t="shared" si="5"/>
        <v>0</v>
      </c>
      <c r="L67">
        <f t="shared" si="6"/>
        <v>0</v>
      </c>
      <c r="S67" t="s">
        <v>45</v>
      </c>
      <c r="V67" s="20">
        <v>0</v>
      </c>
      <c r="W67">
        <v>-23.46094608</v>
      </c>
    </row>
    <row r="68" spans="3:23">
      <c r="C68" t="s">
        <v>20</v>
      </c>
      <c r="D68" t="s">
        <v>28</v>
      </c>
      <c r="E68">
        <v>2050</v>
      </c>
      <c r="F68">
        <f t="shared" si="0"/>
        <v>0</v>
      </c>
      <c r="G68">
        <f t="shared" si="1"/>
        <v>0</v>
      </c>
      <c r="H68">
        <f t="shared" si="2"/>
        <v>0</v>
      </c>
      <c r="I68">
        <f t="shared" si="3"/>
        <v>0</v>
      </c>
      <c r="J68">
        <f t="shared" si="4"/>
        <v>0</v>
      </c>
      <c r="K68">
        <f t="shared" si="5"/>
        <v>0</v>
      </c>
      <c r="L68">
        <f t="shared" si="6"/>
        <v>0</v>
      </c>
      <c r="S68" t="s">
        <v>45</v>
      </c>
      <c r="V68" s="20">
        <v>0</v>
      </c>
      <c r="W68">
        <v>-25.1005784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B9" workbookViewId="0">
      <selection activeCell="N52" sqref="N52"/>
    </sheetView>
  </sheetViews>
  <sheetFormatPr defaultColWidth="9.18181818181818" defaultRowHeight="14.5"/>
  <cols>
    <col min="4" max="4" width="13" customWidth="1"/>
    <col min="5" max="5" width="12.8181818181818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19">
      <c r="C38" t="s">
        <v>20</v>
      </c>
      <c r="D38" t="s">
        <v>28</v>
      </c>
      <c r="E38">
        <v>2020</v>
      </c>
      <c r="F38">
        <f>V71*L2*1000/SUM(L2:R2)</f>
        <v>26759.9024224318</v>
      </c>
      <c r="G38">
        <f>V71*M2*1000/SUM(L2:R2)</f>
        <v>3803.43790775681</v>
      </c>
      <c r="H38">
        <f>V71*N2*1000/SUM(L2:R2)</f>
        <v>6206.70911320755</v>
      </c>
      <c r="I38">
        <f>V71*O2*1000/SUM(L2:R2)</f>
        <v>2162.94408490566</v>
      </c>
      <c r="J38">
        <f>V71*P2*1000/SUM(L2:R2)</f>
        <v>15736.2018930818</v>
      </c>
      <c r="K38">
        <f>V71*Q2*1000/SUM(L2:R2)</f>
        <v>8097.97906184486</v>
      </c>
      <c r="L38">
        <f>V71*R2*1000/SUM(L2:R2)</f>
        <v>7011.28251677148</v>
      </c>
      <c r="M38" s="15"/>
      <c r="N38" s="15"/>
      <c r="O38" s="15"/>
      <c r="P38" s="15"/>
      <c r="Q38" s="15"/>
      <c r="R38" s="15"/>
      <c r="S38" t="s">
        <v>41</v>
      </c>
    </row>
    <row r="39" spans="3:22">
      <c r="C39" t="s">
        <v>20</v>
      </c>
      <c r="D39" t="s">
        <v>28</v>
      </c>
      <c r="E39">
        <v>2021</v>
      </c>
      <c r="F39">
        <f>V39*L2*1000/SUM(L2:R2)</f>
        <v>26276.0678636148</v>
      </c>
      <c r="G39">
        <f>V39*M2*1000/SUM(L2:R2)</f>
        <v>3734.66954406708</v>
      </c>
      <c r="H39">
        <f>V39*N2*1000/SUM(L2:R2)</f>
        <v>6094.48821202157</v>
      </c>
      <c r="I39">
        <f>V39*O2*1000/SUM(L2:R2)</f>
        <v>2123.83680115903</v>
      </c>
      <c r="J39">
        <f>V39*P2*1000/SUM(L2:R2)</f>
        <v>15451.6822345193</v>
      </c>
      <c r="K39">
        <f>V39*Q2*1000/SUM(L2:R2)</f>
        <v>7951.56290289008</v>
      </c>
      <c r="L39">
        <f>V39*R2*1000/SUM(L2:R2)</f>
        <v>6884.51446172806</v>
      </c>
      <c r="S39" t="s">
        <v>41</v>
      </c>
      <c r="V39" s="14">
        <v>68.51682202</v>
      </c>
    </row>
    <row r="40" spans="3:22">
      <c r="C40" t="s">
        <v>20</v>
      </c>
      <c r="D40" t="s">
        <v>28</v>
      </c>
      <c r="E40">
        <v>2022</v>
      </c>
      <c r="F40">
        <f>F39*V40/V39</f>
        <v>27148.4138575876</v>
      </c>
      <c r="G40">
        <f>G39*V40/V39</f>
        <v>3858.65780716981</v>
      </c>
      <c r="H40">
        <f>H39*V40/V39</f>
        <v>6296.82070730458</v>
      </c>
      <c r="I40">
        <f>I39*V40/V39</f>
        <v>2194.34661012129</v>
      </c>
      <c r="J40">
        <f>J39*V40/V39</f>
        <v>15964.666641752</v>
      </c>
      <c r="K40">
        <f>K39*V40/V39</f>
        <v>8215.54890262803</v>
      </c>
      <c r="L40">
        <f>L39*V40/V39</f>
        <v>7113.07524343665</v>
      </c>
      <c r="S40" t="s">
        <v>41</v>
      </c>
      <c r="V40" s="14">
        <v>70.79152977</v>
      </c>
    </row>
    <row r="41" spans="3:22">
      <c r="C41" t="s">
        <v>20</v>
      </c>
      <c r="D41" t="s">
        <v>28</v>
      </c>
      <c r="E41">
        <v>2023</v>
      </c>
      <c r="F41">
        <f t="shared" ref="F41:F68" si="0">F40*V41/V40</f>
        <v>27229.2898924393</v>
      </c>
      <c r="G41">
        <f t="shared" ref="G41:G68" si="1">G40*V41/V40</f>
        <v>3870.1528781132</v>
      </c>
      <c r="H41">
        <f t="shared" ref="H41:H68" si="2">H40*V41/V40</f>
        <v>6315.57914725068</v>
      </c>
      <c r="I41">
        <f t="shared" ref="I41:I68" si="3">I40*V41/V40</f>
        <v>2200.88364222372</v>
      </c>
      <c r="J41">
        <f t="shared" ref="J41:J68" si="4">J40*V41/V40</f>
        <v>16012.2259187871</v>
      </c>
      <c r="K41">
        <f t="shared" ref="K41:K68" si="5">K40*V41/V40</f>
        <v>8240.02329818059</v>
      </c>
      <c r="L41">
        <f t="shared" ref="L41:L68" si="6">L40*V41/V40</f>
        <v>7134.26533300539</v>
      </c>
      <c r="S41" t="s">
        <v>41</v>
      </c>
      <c r="V41" s="14">
        <v>71.00242011</v>
      </c>
    </row>
    <row r="42" spans="3:22">
      <c r="C42" t="s">
        <v>20</v>
      </c>
      <c r="D42" t="s">
        <v>28</v>
      </c>
      <c r="E42">
        <v>2024</v>
      </c>
      <c r="F42">
        <f t="shared" si="0"/>
        <v>26655.0541965514</v>
      </c>
      <c r="G42">
        <f t="shared" si="1"/>
        <v>3788.53562184486</v>
      </c>
      <c r="H42">
        <f t="shared" si="2"/>
        <v>6182.39054773585</v>
      </c>
      <c r="I42">
        <f t="shared" si="3"/>
        <v>2154.46943330189</v>
      </c>
      <c r="J42">
        <f t="shared" si="4"/>
        <v>15674.5457321384</v>
      </c>
      <c r="K42">
        <f t="shared" si="5"/>
        <v>8066.2502937631</v>
      </c>
      <c r="L42">
        <f t="shared" si="6"/>
        <v>6983.81154466457</v>
      </c>
      <c r="S42" t="s">
        <v>41</v>
      </c>
      <c r="V42" s="14">
        <v>69.50505737</v>
      </c>
    </row>
    <row r="43" spans="3:22">
      <c r="C43" t="s">
        <v>20</v>
      </c>
      <c r="D43" t="s">
        <v>28</v>
      </c>
      <c r="E43">
        <v>2025</v>
      </c>
      <c r="F43">
        <f t="shared" si="0"/>
        <v>26239.3595450015</v>
      </c>
      <c r="G43">
        <f t="shared" si="1"/>
        <v>3729.45211807128</v>
      </c>
      <c r="H43">
        <f t="shared" si="2"/>
        <v>6085.97406080863</v>
      </c>
      <c r="I43">
        <f t="shared" si="3"/>
        <v>2120.86974846361</v>
      </c>
      <c r="J43">
        <f t="shared" si="4"/>
        <v>15430.0958511411</v>
      </c>
      <c r="K43">
        <f t="shared" si="5"/>
        <v>7940.45437226715</v>
      </c>
      <c r="L43">
        <f t="shared" si="6"/>
        <v>6874.89662424677</v>
      </c>
      <c r="S43" t="s">
        <v>41</v>
      </c>
      <c r="V43" s="14">
        <v>68.42110232</v>
      </c>
    </row>
    <row r="44" spans="3:22">
      <c r="C44" t="s">
        <v>20</v>
      </c>
      <c r="D44" t="s">
        <v>28</v>
      </c>
      <c r="E44">
        <v>2026</v>
      </c>
      <c r="F44">
        <f t="shared" si="0"/>
        <v>26044.3902353384</v>
      </c>
      <c r="G44">
        <f t="shared" si="1"/>
        <v>3701.74074410901</v>
      </c>
      <c r="H44">
        <f t="shared" si="2"/>
        <v>6040.75275274933</v>
      </c>
      <c r="I44">
        <f t="shared" si="3"/>
        <v>2105.11080777628</v>
      </c>
      <c r="J44">
        <f t="shared" si="4"/>
        <v>15315.4438478796</v>
      </c>
      <c r="K44">
        <f t="shared" si="5"/>
        <v>7881.45350737496</v>
      </c>
      <c r="L44">
        <f t="shared" si="6"/>
        <v>6823.81329477238</v>
      </c>
      <c r="S44" t="s">
        <v>41</v>
      </c>
      <c r="V44" s="14">
        <v>67.91270519</v>
      </c>
    </row>
    <row r="45" spans="3:22">
      <c r="C45" t="s">
        <v>20</v>
      </c>
      <c r="D45" t="s">
        <v>28</v>
      </c>
      <c r="E45">
        <v>2027</v>
      </c>
      <c r="F45">
        <f t="shared" si="0"/>
        <v>25767.0915252411</v>
      </c>
      <c r="G45">
        <f t="shared" si="1"/>
        <v>3662.32772947589</v>
      </c>
      <c r="H45">
        <f t="shared" si="2"/>
        <v>5976.43591018868</v>
      </c>
      <c r="I45">
        <f t="shared" si="3"/>
        <v>2082.69736264151</v>
      </c>
      <c r="J45">
        <f t="shared" si="4"/>
        <v>15152.3779137107</v>
      </c>
      <c r="K45">
        <f t="shared" si="5"/>
        <v>7797.53843501048</v>
      </c>
      <c r="L45">
        <f t="shared" si="6"/>
        <v>6751.15908373165</v>
      </c>
      <c r="S45" t="s">
        <v>41</v>
      </c>
      <c r="V45" s="14">
        <v>67.18962796</v>
      </c>
    </row>
    <row r="46" spans="3:22">
      <c r="C46" t="s">
        <v>20</v>
      </c>
      <c r="D46" t="s">
        <v>28</v>
      </c>
      <c r="E46">
        <v>2028</v>
      </c>
      <c r="F46">
        <f t="shared" si="0"/>
        <v>25525.2479541584</v>
      </c>
      <c r="G46">
        <f t="shared" si="1"/>
        <v>3627.9540239413</v>
      </c>
      <c r="H46">
        <f t="shared" si="2"/>
        <v>5920.34255555256</v>
      </c>
      <c r="I46">
        <f t="shared" si="3"/>
        <v>2063.14967845013</v>
      </c>
      <c r="J46">
        <f t="shared" si="4"/>
        <v>15010.1614287242</v>
      </c>
      <c r="K46">
        <f t="shared" si="5"/>
        <v>7724.35266086403</v>
      </c>
      <c r="L46">
        <f t="shared" si="6"/>
        <v>6687.79436830937</v>
      </c>
      <c r="S46" t="s">
        <v>41</v>
      </c>
      <c r="V46" s="14">
        <v>66.55900267</v>
      </c>
    </row>
    <row r="47" spans="3:22">
      <c r="C47" t="s">
        <v>20</v>
      </c>
      <c r="D47" t="s">
        <v>28</v>
      </c>
      <c r="E47">
        <v>2029</v>
      </c>
      <c r="F47">
        <f t="shared" si="0"/>
        <v>25293.8361475576</v>
      </c>
      <c r="G47">
        <f t="shared" si="1"/>
        <v>3595.06300574423</v>
      </c>
      <c r="H47">
        <f t="shared" si="2"/>
        <v>5866.66875113208</v>
      </c>
      <c r="I47">
        <f t="shared" si="3"/>
        <v>2044.44517084906</v>
      </c>
      <c r="J47">
        <f t="shared" si="4"/>
        <v>14874.0793589308</v>
      </c>
      <c r="K47">
        <f t="shared" si="5"/>
        <v>7654.32370728511</v>
      </c>
      <c r="L47">
        <f t="shared" si="6"/>
        <v>6627.16284850104</v>
      </c>
      <c r="S47" t="s">
        <v>41</v>
      </c>
      <c r="V47" s="14">
        <v>65.95557899</v>
      </c>
    </row>
    <row r="48" spans="3:22">
      <c r="C48" t="s">
        <v>20</v>
      </c>
      <c r="D48" t="s">
        <v>28</v>
      </c>
      <c r="E48">
        <v>2030</v>
      </c>
      <c r="F48">
        <f t="shared" si="0"/>
        <v>24983.0138707607</v>
      </c>
      <c r="G48">
        <f t="shared" si="1"/>
        <v>3550.88522020964</v>
      </c>
      <c r="H48">
        <f t="shared" si="2"/>
        <v>5794.57643078167</v>
      </c>
      <c r="I48">
        <f t="shared" si="3"/>
        <v>2019.32208951482</v>
      </c>
      <c r="J48">
        <f t="shared" si="4"/>
        <v>14691.2998396586</v>
      </c>
      <c r="K48">
        <f t="shared" si="5"/>
        <v>7560.26386171009</v>
      </c>
      <c r="L48">
        <f t="shared" si="6"/>
        <v>6545.72522736447</v>
      </c>
      <c r="S48" t="s">
        <v>41</v>
      </c>
      <c r="V48" s="14">
        <v>65.14508654</v>
      </c>
    </row>
    <row r="49" spans="3:22">
      <c r="C49" t="s">
        <v>20</v>
      </c>
      <c r="D49" t="s">
        <v>28</v>
      </c>
      <c r="E49">
        <v>2031</v>
      </c>
      <c r="F49">
        <f t="shared" si="0"/>
        <v>24732.5458771518</v>
      </c>
      <c r="G49">
        <f t="shared" si="1"/>
        <v>3515.28570842767</v>
      </c>
      <c r="H49">
        <f t="shared" si="2"/>
        <v>5736.48272199461</v>
      </c>
      <c r="I49">
        <f t="shared" si="3"/>
        <v>1999.07731221024</v>
      </c>
      <c r="J49">
        <f t="shared" si="4"/>
        <v>14544.0117497035</v>
      </c>
      <c r="K49">
        <f t="shared" si="5"/>
        <v>7484.46819788859</v>
      </c>
      <c r="L49">
        <f t="shared" si="6"/>
        <v>6480.10085262353</v>
      </c>
      <c r="S49" t="s">
        <v>41</v>
      </c>
      <c r="V49" s="14">
        <v>64.49197242</v>
      </c>
    </row>
    <row r="50" spans="3:22">
      <c r="C50" t="s">
        <v>20</v>
      </c>
      <c r="D50" t="s">
        <v>28</v>
      </c>
      <c r="E50">
        <v>2032</v>
      </c>
      <c r="F50">
        <f t="shared" si="0"/>
        <v>24510.7986011575</v>
      </c>
      <c r="G50">
        <f t="shared" si="1"/>
        <v>3483.76832909853</v>
      </c>
      <c r="H50">
        <f t="shared" si="2"/>
        <v>5685.05051506739</v>
      </c>
      <c r="I50">
        <f t="shared" si="3"/>
        <v>1981.15396737197</v>
      </c>
      <c r="J50">
        <f t="shared" si="4"/>
        <v>14413.6129220395</v>
      </c>
      <c r="K50">
        <f t="shared" si="5"/>
        <v>7417.36388750374</v>
      </c>
      <c r="L50">
        <f t="shared" si="6"/>
        <v>6422.0015077613</v>
      </c>
      <c r="S50" t="s">
        <v>41</v>
      </c>
      <c r="V50" s="14">
        <v>63.91374973</v>
      </c>
    </row>
    <row r="51" spans="3:22">
      <c r="C51" t="s">
        <v>20</v>
      </c>
      <c r="D51" t="s">
        <v>28</v>
      </c>
      <c r="E51">
        <v>2033</v>
      </c>
      <c r="F51">
        <f t="shared" si="0"/>
        <v>24293.9619256963</v>
      </c>
      <c r="G51">
        <f t="shared" si="1"/>
        <v>3452.94890314465</v>
      </c>
      <c r="H51">
        <f t="shared" si="2"/>
        <v>5634.75727601078</v>
      </c>
      <c r="I51">
        <f t="shared" si="3"/>
        <v>1963.62753557951</v>
      </c>
      <c r="J51">
        <f t="shared" si="4"/>
        <v>14286.101780593</v>
      </c>
      <c r="K51">
        <f t="shared" si="5"/>
        <v>7351.74560422282</v>
      </c>
      <c r="L51">
        <f t="shared" si="6"/>
        <v>6365.18877475291</v>
      </c>
      <c r="S51" t="s">
        <v>41</v>
      </c>
      <c r="V51" s="14">
        <v>63.3483318</v>
      </c>
    </row>
    <row r="52" spans="3:22">
      <c r="C52" t="s">
        <v>20</v>
      </c>
      <c r="D52" t="s">
        <v>28</v>
      </c>
      <c r="E52">
        <v>2034</v>
      </c>
      <c r="F52">
        <f t="shared" si="0"/>
        <v>24080.8166414271</v>
      </c>
      <c r="G52">
        <f t="shared" si="1"/>
        <v>3422.65414192872</v>
      </c>
      <c r="H52">
        <f t="shared" si="2"/>
        <v>5585.32022061995</v>
      </c>
      <c r="I52">
        <f t="shared" si="3"/>
        <v>1946.3994708221</v>
      </c>
      <c r="J52">
        <f t="shared" si="4"/>
        <v>14160.7613674304</v>
      </c>
      <c r="K52">
        <f t="shared" si="5"/>
        <v>7287.24439559</v>
      </c>
      <c r="L52">
        <f t="shared" si="6"/>
        <v>6309.34321218179</v>
      </c>
      <c r="S52" t="s">
        <v>41</v>
      </c>
      <c r="V52" s="14">
        <v>62.79253945</v>
      </c>
    </row>
    <row r="53" spans="3:22">
      <c r="C53" t="s">
        <v>20</v>
      </c>
      <c r="D53" t="s">
        <v>28</v>
      </c>
      <c r="E53">
        <v>2035</v>
      </c>
      <c r="F53">
        <f t="shared" si="0"/>
        <v>23862.8581076056</v>
      </c>
      <c r="G53">
        <f t="shared" si="1"/>
        <v>3391.67526402515</v>
      </c>
      <c r="H53">
        <f t="shared" si="2"/>
        <v>5534.76677700809</v>
      </c>
      <c r="I53">
        <f t="shared" si="3"/>
        <v>1928.78236168464</v>
      </c>
      <c r="J53">
        <f t="shared" si="4"/>
        <v>14032.5905154448</v>
      </c>
      <c r="K53">
        <f t="shared" si="5"/>
        <v>7221.28661983378</v>
      </c>
      <c r="L53">
        <f t="shared" si="6"/>
        <v>6252.23654439802</v>
      </c>
      <c r="S53" t="s">
        <v>41</v>
      </c>
      <c r="V53" s="14">
        <v>62.22419619</v>
      </c>
    </row>
    <row r="54" spans="3:22">
      <c r="C54" t="s">
        <v>20</v>
      </c>
      <c r="D54" t="s">
        <v>28</v>
      </c>
      <c r="E54">
        <v>2036</v>
      </c>
      <c r="F54">
        <f t="shared" si="0"/>
        <v>23590.9935917685</v>
      </c>
      <c r="G54">
        <f t="shared" si="1"/>
        <v>3353.03462218029</v>
      </c>
      <c r="H54">
        <f t="shared" si="2"/>
        <v>5471.71034498652</v>
      </c>
      <c r="I54">
        <f t="shared" si="3"/>
        <v>1906.80815052561</v>
      </c>
      <c r="J54">
        <f t="shared" si="4"/>
        <v>13872.7201675921</v>
      </c>
      <c r="K54">
        <f t="shared" si="5"/>
        <v>7139.01602249925</v>
      </c>
      <c r="L54">
        <f t="shared" si="6"/>
        <v>6181.00613044773</v>
      </c>
      <c r="S54" t="s">
        <v>41</v>
      </c>
      <c r="V54" s="14">
        <v>61.51528903</v>
      </c>
    </row>
    <row r="55" spans="3:22">
      <c r="C55" t="s">
        <v>20</v>
      </c>
      <c r="D55" t="s">
        <v>28</v>
      </c>
      <c r="E55">
        <v>2037</v>
      </c>
      <c r="F55">
        <f t="shared" si="0"/>
        <v>23266.8348058446</v>
      </c>
      <c r="G55">
        <f t="shared" si="1"/>
        <v>3306.96129220126</v>
      </c>
      <c r="H55">
        <f t="shared" si="2"/>
        <v>5396.52474606469</v>
      </c>
      <c r="I55">
        <f t="shared" si="3"/>
        <v>1880.60710847709</v>
      </c>
      <c r="J55">
        <f t="shared" si="4"/>
        <v>13682.098093558</v>
      </c>
      <c r="K55">
        <f t="shared" si="5"/>
        <v>7040.92033367026</v>
      </c>
      <c r="L55">
        <f t="shared" si="6"/>
        <v>6096.07425018418</v>
      </c>
      <c r="S55" t="s">
        <v>41</v>
      </c>
      <c r="V55" s="14">
        <v>60.67002063</v>
      </c>
    </row>
    <row r="56" spans="3:22">
      <c r="C56" t="s">
        <v>20</v>
      </c>
      <c r="D56" t="s">
        <v>28</v>
      </c>
      <c r="E56">
        <v>2038</v>
      </c>
      <c r="F56">
        <f t="shared" si="0"/>
        <v>22927.0173265364</v>
      </c>
      <c r="G56">
        <f t="shared" si="1"/>
        <v>3258.66236113207</v>
      </c>
      <c r="H56">
        <f t="shared" si="2"/>
        <v>5317.7072596496</v>
      </c>
      <c r="I56">
        <f t="shared" si="3"/>
        <v>1853.14040866577</v>
      </c>
      <c r="J56">
        <f t="shared" si="4"/>
        <v>13482.2679007278</v>
      </c>
      <c r="K56">
        <f t="shared" si="5"/>
        <v>6938.08607109164</v>
      </c>
      <c r="L56">
        <f t="shared" si="6"/>
        <v>6007.03968219676</v>
      </c>
      <c r="S56" t="s">
        <v>41</v>
      </c>
      <c r="V56" s="14">
        <v>59.78392101</v>
      </c>
    </row>
    <row r="57" spans="3:22">
      <c r="C57" t="s">
        <v>20</v>
      </c>
      <c r="D57" t="s">
        <v>28</v>
      </c>
      <c r="E57">
        <v>2039</v>
      </c>
      <c r="F57">
        <f t="shared" si="0"/>
        <v>22580.9559850329</v>
      </c>
      <c r="G57">
        <f t="shared" si="1"/>
        <v>3209.47597756813</v>
      </c>
      <c r="H57">
        <f t="shared" si="2"/>
        <v>5237.44156778976</v>
      </c>
      <c r="I57">
        <f t="shared" si="3"/>
        <v>1825.16903119946</v>
      </c>
      <c r="J57">
        <f t="shared" si="4"/>
        <v>13278.7659951033</v>
      </c>
      <c r="K57">
        <f t="shared" si="5"/>
        <v>6833.36231487721</v>
      </c>
      <c r="L57">
        <f t="shared" si="6"/>
        <v>5916.36917842917</v>
      </c>
      <c r="S57" t="s">
        <v>41</v>
      </c>
      <c r="V57" s="14">
        <v>58.88154005</v>
      </c>
    </row>
    <row r="58" spans="3:22">
      <c r="C58" t="s">
        <v>20</v>
      </c>
      <c r="D58" t="s">
        <v>28</v>
      </c>
      <c r="E58">
        <v>2040</v>
      </c>
      <c r="F58">
        <f t="shared" si="0"/>
        <v>22235.0464052141</v>
      </c>
      <c r="G58">
        <f t="shared" si="1"/>
        <v>3160.31116419287</v>
      </c>
      <c r="H58">
        <f t="shared" si="2"/>
        <v>5157.21107563342</v>
      </c>
      <c r="I58">
        <f t="shared" si="3"/>
        <v>1797.2099202965</v>
      </c>
      <c r="J58">
        <f t="shared" si="4"/>
        <v>13075.3533331716</v>
      </c>
      <c r="K58">
        <f t="shared" si="5"/>
        <v>6728.68448420186</v>
      </c>
      <c r="L58">
        <f t="shared" si="6"/>
        <v>5825.7384372896</v>
      </c>
      <c r="S58" t="s">
        <v>41</v>
      </c>
      <c r="V58" s="14">
        <v>57.97955482</v>
      </c>
    </row>
    <row r="59" spans="3:22">
      <c r="C59" t="s">
        <v>20</v>
      </c>
      <c r="D59" t="s">
        <v>28</v>
      </c>
      <c r="E59">
        <v>2041</v>
      </c>
      <c r="F59">
        <f t="shared" si="0"/>
        <v>21882.312408507</v>
      </c>
      <c r="G59">
        <f t="shared" si="1"/>
        <v>3110.17638293501</v>
      </c>
      <c r="H59">
        <f t="shared" si="2"/>
        <v>5075.39772380054</v>
      </c>
      <c r="I59">
        <f t="shared" si="3"/>
        <v>1768.69920677898</v>
      </c>
      <c r="J59">
        <f t="shared" si="4"/>
        <v>12867.927562363</v>
      </c>
      <c r="K59">
        <f t="shared" si="5"/>
        <v>6621.94147465558</v>
      </c>
      <c r="L59">
        <f t="shared" si="6"/>
        <v>5733.31965095986</v>
      </c>
      <c r="S59" t="s">
        <v>41</v>
      </c>
      <c r="V59" s="14">
        <v>57.05977441</v>
      </c>
    </row>
    <row r="60" spans="3:22">
      <c r="C60" t="s">
        <v>20</v>
      </c>
      <c r="D60" t="s">
        <v>28</v>
      </c>
      <c r="E60">
        <v>2042</v>
      </c>
      <c r="F60">
        <f t="shared" si="0"/>
        <v>21530.9278302351</v>
      </c>
      <c r="G60">
        <f t="shared" si="1"/>
        <v>3060.23339719077</v>
      </c>
      <c r="H60">
        <f t="shared" si="2"/>
        <v>4993.89735695418</v>
      </c>
      <c r="I60">
        <f t="shared" si="3"/>
        <v>1740.29756378706</v>
      </c>
      <c r="J60">
        <f t="shared" si="4"/>
        <v>12661.2953191465</v>
      </c>
      <c r="K60">
        <f t="shared" si="5"/>
        <v>6515.6068209419</v>
      </c>
      <c r="L60">
        <f t="shared" si="6"/>
        <v>5641.25442174453</v>
      </c>
      <c r="S60" t="s">
        <v>41</v>
      </c>
      <c r="V60" s="14">
        <v>56.14351271</v>
      </c>
    </row>
    <row r="61" spans="3:22">
      <c r="C61" t="s">
        <v>20</v>
      </c>
      <c r="D61" t="s">
        <v>28</v>
      </c>
      <c r="E61">
        <v>2043</v>
      </c>
      <c r="F61">
        <f t="shared" si="0"/>
        <v>21176.0257387886</v>
      </c>
      <c r="G61">
        <f t="shared" si="1"/>
        <v>3009.79046033543</v>
      </c>
      <c r="H61">
        <f t="shared" si="2"/>
        <v>4911.5811358221</v>
      </c>
      <c r="I61">
        <f t="shared" si="3"/>
        <v>1711.61160793801</v>
      </c>
      <c r="J61">
        <f t="shared" si="4"/>
        <v>12452.5945968823</v>
      </c>
      <c r="K61">
        <f t="shared" si="5"/>
        <v>6408.20771087901</v>
      </c>
      <c r="L61">
        <f t="shared" si="6"/>
        <v>5548.26757935459</v>
      </c>
      <c r="S61" t="s">
        <v>41</v>
      </c>
      <c r="V61" s="14">
        <v>55.21807883</v>
      </c>
    </row>
    <row r="62" spans="3:22">
      <c r="C62" t="s">
        <v>20</v>
      </c>
      <c r="D62" t="s">
        <v>28</v>
      </c>
      <c r="E62">
        <v>2044</v>
      </c>
      <c r="F62">
        <f t="shared" si="0"/>
        <v>20829.8755944759</v>
      </c>
      <c r="G62">
        <f t="shared" si="1"/>
        <v>2960.59145505241</v>
      </c>
      <c r="H62">
        <f t="shared" si="2"/>
        <v>4831.29484698113</v>
      </c>
      <c r="I62">
        <f t="shared" si="3"/>
        <v>1683.63305273585</v>
      </c>
      <c r="J62">
        <f t="shared" si="4"/>
        <v>12249.0404706289</v>
      </c>
      <c r="K62">
        <f t="shared" si="5"/>
        <v>6303.45708149895</v>
      </c>
      <c r="L62">
        <f t="shared" si="6"/>
        <v>5457.57380862683</v>
      </c>
      <c r="S62" t="s">
        <v>41</v>
      </c>
      <c r="V62" s="14">
        <v>54.31546631</v>
      </c>
    </row>
    <row r="63" spans="3:22">
      <c r="C63" t="s">
        <v>20</v>
      </c>
      <c r="D63" t="s">
        <v>28</v>
      </c>
      <c r="E63">
        <v>2045</v>
      </c>
      <c r="F63">
        <f t="shared" si="0"/>
        <v>20494.6683907053</v>
      </c>
      <c r="G63">
        <f t="shared" si="1"/>
        <v>2912.94779157232</v>
      </c>
      <c r="H63">
        <f t="shared" si="2"/>
        <v>4753.54667086253</v>
      </c>
      <c r="I63">
        <f t="shared" si="3"/>
        <v>1656.53899136119</v>
      </c>
      <c r="J63">
        <f t="shared" si="4"/>
        <v>12051.9213574394</v>
      </c>
      <c r="K63">
        <f t="shared" si="5"/>
        <v>6202.01796282569</v>
      </c>
      <c r="L63">
        <f t="shared" si="6"/>
        <v>5369.7471652336</v>
      </c>
      <c r="S63" t="s">
        <v>41</v>
      </c>
      <c r="V63" s="14">
        <v>53.44138833</v>
      </c>
    </row>
    <row r="64" spans="3:22">
      <c r="C64" t="s">
        <v>20</v>
      </c>
      <c r="D64" t="s">
        <v>28</v>
      </c>
      <c r="E64">
        <v>2046</v>
      </c>
      <c r="F64">
        <f t="shared" si="0"/>
        <v>20163.566023543</v>
      </c>
      <c r="G64">
        <f t="shared" si="1"/>
        <v>2865.8875566457</v>
      </c>
      <c r="H64">
        <f t="shared" si="2"/>
        <v>4676.75057320755</v>
      </c>
      <c r="I64">
        <f t="shared" si="3"/>
        <v>1629.77671490566</v>
      </c>
      <c r="J64">
        <f t="shared" si="4"/>
        <v>11857.2160997484</v>
      </c>
      <c r="K64">
        <f t="shared" si="5"/>
        <v>6101.82103406708</v>
      </c>
      <c r="L64">
        <f t="shared" si="6"/>
        <v>5282.9960178826</v>
      </c>
      <c r="S64" t="s">
        <v>41</v>
      </c>
      <c r="V64" s="14">
        <v>52.57801402</v>
      </c>
    </row>
    <row r="65" spans="3:22">
      <c r="C65" t="s">
        <v>20</v>
      </c>
      <c r="D65" t="s">
        <v>28</v>
      </c>
      <c r="E65">
        <v>2047</v>
      </c>
      <c r="F65">
        <f t="shared" si="0"/>
        <v>19836.0789538889</v>
      </c>
      <c r="G65">
        <f t="shared" si="1"/>
        <v>2819.34117111111</v>
      </c>
      <c r="H65">
        <f t="shared" si="2"/>
        <v>4600.79301</v>
      </c>
      <c r="I65">
        <f t="shared" si="3"/>
        <v>1603.306655</v>
      </c>
      <c r="J65">
        <f t="shared" si="4"/>
        <v>11664.6368233333</v>
      </c>
      <c r="K65">
        <f t="shared" si="5"/>
        <v>6002.71815277778</v>
      </c>
      <c r="L65">
        <f t="shared" si="6"/>
        <v>5197.19210388889</v>
      </c>
      <c r="S65" t="s">
        <v>41</v>
      </c>
      <c r="V65" s="14">
        <v>51.72406687</v>
      </c>
    </row>
    <row r="66" spans="3:22">
      <c r="C66" t="s">
        <v>20</v>
      </c>
      <c r="D66" t="s">
        <v>28</v>
      </c>
      <c r="E66">
        <v>2048</v>
      </c>
      <c r="F66">
        <f t="shared" si="0"/>
        <v>19517.8582134726</v>
      </c>
      <c r="G66">
        <f t="shared" si="1"/>
        <v>2774.11182729559</v>
      </c>
      <c r="H66">
        <f t="shared" si="2"/>
        <v>4526.98468520216</v>
      </c>
      <c r="I66">
        <f t="shared" si="3"/>
        <v>1577.5855721159</v>
      </c>
      <c r="J66">
        <f t="shared" si="4"/>
        <v>11477.5066261186</v>
      </c>
      <c r="K66">
        <f t="shared" si="5"/>
        <v>5906.41941251123</v>
      </c>
      <c r="L66">
        <f t="shared" si="6"/>
        <v>5113.81603328391</v>
      </c>
      <c r="S66" t="s">
        <v>41</v>
      </c>
      <c r="V66" s="14">
        <v>50.89428237</v>
      </c>
    </row>
    <row r="67" spans="3:22">
      <c r="C67" t="s">
        <v>20</v>
      </c>
      <c r="D67" t="s">
        <v>28</v>
      </c>
      <c r="E67">
        <v>2049</v>
      </c>
      <c r="F67">
        <f t="shared" si="0"/>
        <v>19211.7130827688</v>
      </c>
      <c r="G67">
        <f t="shared" si="1"/>
        <v>2730.59881379455</v>
      </c>
      <c r="H67">
        <f t="shared" si="2"/>
        <v>4455.97718514825</v>
      </c>
      <c r="I67">
        <f t="shared" si="3"/>
        <v>1552.84053421833</v>
      </c>
      <c r="J67">
        <f t="shared" si="4"/>
        <v>11297.4775098203</v>
      </c>
      <c r="K67">
        <f t="shared" si="5"/>
        <v>5813.77494695268</v>
      </c>
      <c r="L67">
        <f t="shared" si="6"/>
        <v>5033.60385729709</v>
      </c>
      <c r="S67" t="s">
        <v>41</v>
      </c>
      <c r="V67" s="14">
        <v>50.09598593</v>
      </c>
    </row>
    <row r="68" spans="3:22">
      <c r="C68" t="s">
        <v>20</v>
      </c>
      <c r="D68" t="s">
        <v>28</v>
      </c>
      <c r="E68">
        <v>2050</v>
      </c>
      <c r="F68">
        <f t="shared" si="0"/>
        <v>18922.7007429365</v>
      </c>
      <c r="G68">
        <f t="shared" si="1"/>
        <v>2689.52091777777</v>
      </c>
      <c r="H68">
        <f t="shared" si="2"/>
        <v>4388.94347571429</v>
      </c>
      <c r="I68">
        <f t="shared" si="3"/>
        <v>1529.48030214286</v>
      </c>
      <c r="J68">
        <f t="shared" si="4"/>
        <v>11127.5233576191</v>
      </c>
      <c r="K68">
        <f t="shared" si="5"/>
        <v>5726.31514087301</v>
      </c>
      <c r="L68">
        <f t="shared" si="6"/>
        <v>4957.88059293651</v>
      </c>
      <c r="S68" t="s">
        <v>41</v>
      </c>
      <c r="V68" s="14">
        <v>49.34236453</v>
      </c>
    </row>
    <row r="71" spans="2:22">
      <c r="B71" s="9"/>
      <c r="T71" s="15"/>
      <c r="V71">
        <v>69.778457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10"/>
  <sheetViews>
    <sheetView zoomScale="72" zoomScaleNormal="72" topLeftCell="A21" workbookViewId="0">
      <selection activeCell="F38" sqref="F38"/>
    </sheetView>
  </sheetViews>
  <sheetFormatPr defaultColWidth="9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2020</v>
      </c>
      <c r="F38">
        <f>V38*SUM(L1:L30)*1000/SUM(L1:R30)</f>
        <v>20587.8859604897</v>
      </c>
      <c r="G38">
        <f>V38*SUM(M1:M30)*1000/SUM(L1:R30)</f>
        <v>2926.19698930818</v>
      </c>
      <c r="H38">
        <f>V38*SUM(N1:N30)*1000/SUM(L1:R30)</f>
        <v>4775.16761442048</v>
      </c>
      <c r="I38">
        <f>V38*SUM(O1:O30)*1000/SUM(L1:R30)</f>
        <v>1664.07356260108</v>
      </c>
      <c r="J38">
        <f>V38*SUM(P1:P30)*1000/SUM(L1:R30)</f>
        <v>12106.7380931267</v>
      </c>
      <c r="K38">
        <f>V38*SUM(Q1:Q30)*1000/SUM(L1:R30)</f>
        <v>6230.22710635669</v>
      </c>
      <c r="L38">
        <f>V38*SUM(R1:R30)*1000/SUM(L1:R30)</f>
        <v>5394.17082369721</v>
      </c>
      <c r="S38" t="s">
        <v>44</v>
      </c>
      <c r="V38" s="18">
        <v>53.68446015</v>
      </c>
    </row>
    <row r="39" spans="3:22">
      <c r="C39" t="s">
        <v>20</v>
      </c>
      <c r="D39" t="s">
        <v>28</v>
      </c>
      <c r="E39">
        <v>2021</v>
      </c>
      <c r="F39">
        <f>V39*SUM(L2:L31)*1000/SUM(L2:R31)</f>
        <v>19818.3410260991</v>
      </c>
      <c r="G39">
        <f>V39*SUM(M2:M31)*1000/SUM(L2:R31)</f>
        <v>2816.82004431866</v>
      </c>
      <c r="H39">
        <f>V39*SUM(N2:N31)*1000/SUM(L2:R31)</f>
        <v>4596.678863531</v>
      </c>
      <c r="I39">
        <f>V39*SUM(O2:O31)*1000/SUM(L2:R31)</f>
        <v>1601.8729372911</v>
      </c>
      <c r="J39">
        <f>V39*SUM(P2:P31)*1000/SUM(L2:R31)</f>
        <v>11654.2060075382</v>
      </c>
      <c r="K39">
        <f>V39*SUM(Q2:Q31)*1000/SUM(L2:R31)</f>
        <v>5997.35036908505</v>
      </c>
      <c r="L39">
        <f>V39*SUM(R2:R31)*1000/SUM(L2:R31)</f>
        <v>5192.54464213686</v>
      </c>
      <c r="S39" t="s">
        <v>44</v>
      </c>
      <c r="V39" s="14">
        <v>51.67781389</v>
      </c>
    </row>
    <row r="40" spans="3:22">
      <c r="C40" t="s">
        <v>20</v>
      </c>
      <c r="D40" t="s">
        <v>28</v>
      </c>
      <c r="E40">
        <v>2022</v>
      </c>
      <c r="F40">
        <f>F39*V40/V39</f>
        <v>21243.8882772537</v>
      </c>
      <c r="G40">
        <f>G39*V40/V39</f>
        <v>3019.43589727463</v>
      </c>
      <c r="H40">
        <f>H39*V40/V39</f>
        <v>4927.32121698113</v>
      </c>
      <c r="I40">
        <f>I39*V40/V39</f>
        <v>1717.09678773585</v>
      </c>
      <c r="J40">
        <f>J39*V40/V39</f>
        <v>12492.5012672956</v>
      </c>
      <c r="K40">
        <f>K39*V40/V39</f>
        <v>6428.7440120545</v>
      </c>
      <c r="L40">
        <f>L39*V40/V39</f>
        <v>5566.04804140461</v>
      </c>
      <c r="S40" t="s">
        <v>44</v>
      </c>
      <c r="V40" s="14">
        <v>55.3950355</v>
      </c>
    </row>
    <row r="41" spans="3:22">
      <c r="C41" t="s">
        <v>20</v>
      </c>
      <c r="D41" t="s">
        <v>28</v>
      </c>
      <c r="E41">
        <v>2023</v>
      </c>
      <c r="F41">
        <f t="shared" ref="F41:F53" si="0">F40*V41/V40</f>
        <v>20366.1031840806</v>
      </c>
      <c r="G41">
        <f t="shared" ref="G41:G53" si="1">G40*V41/V40</f>
        <v>2894.6745642348</v>
      </c>
      <c r="H41">
        <f t="shared" ref="H41:H53" si="2">H40*V41/V40</f>
        <v>4723.72717350404</v>
      </c>
      <c r="I41">
        <f t="shared" ref="I41:I53" si="3">I40*V41/V40</f>
        <v>1646.14734834232</v>
      </c>
      <c r="J41">
        <f t="shared" ref="J41:J53" si="4">J40*V41/V40</f>
        <v>11976.318389389</v>
      </c>
      <c r="K41">
        <f t="shared" ref="K41:K53" si="5">K40*V41/V40</f>
        <v>6163.11205297244</v>
      </c>
      <c r="L41">
        <f t="shared" ref="L41:L53" si="6">L40*V41/V40</f>
        <v>5336.06217747679</v>
      </c>
      <c r="S41" t="s">
        <v>44</v>
      </c>
      <c r="V41" s="14">
        <v>53.10614489</v>
      </c>
    </row>
    <row r="42" spans="3:22">
      <c r="C42" t="s">
        <v>20</v>
      </c>
      <c r="D42" t="s">
        <v>28</v>
      </c>
      <c r="E42">
        <v>2024</v>
      </c>
      <c r="F42">
        <f t="shared" si="0"/>
        <v>17397.396045325</v>
      </c>
      <c r="G42">
        <f t="shared" si="1"/>
        <v>2472.7263414675</v>
      </c>
      <c r="H42">
        <f t="shared" si="2"/>
        <v>4035.1633154717</v>
      </c>
      <c r="I42">
        <f t="shared" si="3"/>
        <v>1406.19327660377</v>
      </c>
      <c r="J42">
        <f t="shared" si="4"/>
        <v>10230.5655776101</v>
      </c>
      <c r="K42">
        <f t="shared" si="5"/>
        <v>5264.73328197065</v>
      </c>
      <c r="L42">
        <f t="shared" si="6"/>
        <v>4558.24004155136</v>
      </c>
      <c r="S42" t="s">
        <v>44</v>
      </c>
      <c r="V42" s="14">
        <v>45.36501788</v>
      </c>
    </row>
    <row r="43" spans="3:22">
      <c r="C43" t="s">
        <v>20</v>
      </c>
      <c r="D43" t="s">
        <v>28</v>
      </c>
      <c r="E43">
        <v>2025</v>
      </c>
      <c r="F43">
        <f t="shared" si="0"/>
        <v>13413.6902539668</v>
      </c>
      <c r="G43">
        <f t="shared" si="1"/>
        <v>1906.51435081761</v>
      </c>
      <c r="H43">
        <f t="shared" si="2"/>
        <v>3111.18001204852</v>
      </c>
      <c r="I43">
        <f t="shared" si="3"/>
        <v>1084.19909510782</v>
      </c>
      <c r="J43">
        <f t="shared" si="4"/>
        <v>7887.94124266845</v>
      </c>
      <c r="K43">
        <f t="shared" si="5"/>
        <v>4059.19951066936</v>
      </c>
      <c r="L43">
        <f t="shared" si="6"/>
        <v>3514.48112472147</v>
      </c>
      <c r="S43" t="s">
        <v>44</v>
      </c>
      <c r="V43" s="14">
        <v>34.97720559</v>
      </c>
    </row>
    <row r="44" spans="3:22">
      <c r="C44" t="s">
        <v>20</v>
      </c>
      <c r="D44" t="s">
        <v>28</v>
      </c>
      <c r="E44">
        <v>2026</v>
      </c>
      <c r="F44">
        <f t="shared" si="0"/>
        <v>13496.896311776</v>
      </c>
      <c r="G44">
        <f t="shared" si="1"/>
        <v>1918.34059253669</v>
      </c>
      <c r="H44">
        <f t="shared" si="2"/>
        <v>3130.47887902965</v>
      </c>
      <c r="I44">
        <f t="shared" si="3"/>
        <v>1090.92445784367</v>
      </c>
      <c r="J44">
        <f t="shared" si="4"/>
        <v>7936.87069329739</v>
      </c>
      <c r="K44">
        <f t="shared" si="5"/>
        <v>4084.37900883498</v>
      </c>
      <c r="L44">
        <f t="shared" si="6"/>
        <v>3536.28169668164</v>
      </c>
      <c r="S44" t="s">
        <v>44</v>
      </c>
      <c r="V44" s="14">
        <v>35.19417164</v>
      </c>
    </row>
    <row r="45" spans="3:22">
      <c r="C45" t="s">
        <v>20</v>
      </c>
      <c r="D45" t="s">
        <v>28</v>
      </c>
      <c r="E45">
        <v>2027</v>
      </c>
      <c r="F45">
        <f t="shared" si="0"/>
        <v>13741.0832247035</v>
      </c>
      <c r="G45">
        <f t="shared" si="1"/>
        <v>1953.04736188679</v>
      </c>
      <c r="H45">
        <f t="shared" si="2"/>
        <v>3187.11574989218</v>
      </c>
      <c r="I45">
        <f t="shared" si="3"/>
        <v>1110.66154920485</v>
      </c>
      <c r="J45">
        <f t="shared" si="4"/>
        <v>8080.46518407007</v>
      </c>
      <c r="K45">
        <f t="shared" si="5"/>
        <v>4158.27391610512</v>
      </c>
      <c r="L45">
        <f t="shared" si="6"/>
        <v>3600.26038413746</v>
      </c>
      <c r="S45" t="s">
        <v>44</v>
      </c>
      <c r="V45" s="14">
        <v>35.83090737</v>
      </c>
    </row>
    <row r="46" spans="3:22">
      <c r="C46" t="s">
        <v>20</v>
      </c>
      <c r="D46" t="s">
        <v>28</v>
      </c>
      <c r="E46">
        <v>2028</v>
      </c>
      <c r="F46">
        <f t="shared" si="0"/>
        <v>13877.4974284606</v>
      </c>
      <c r="G46">
        <f t="shared" si="1"/>
        <v>1972.43618272537</v>
      </c>
      <c r="H46">
        <f t="shared" si="2"/>
        <v>3218.75574873315</v>
      </c>
      <c r="I46">
        <f t="shared" si="3"/>
        <v>1121.68760940701</v>
      </c>
      <c r="J46">
        <f t="shared" si="4"/>
        <v>8160.68376699011</v>
      </c>
      <c r="K46">
        <f t="shared" si="5"/>
        <v>4199.55505937406</v>
      </c>
      <c r="L46">
        <f t="shared" si="6"/>
        <v>3636.00186430967</v>
      </c>
      <c r="S46" t="s">
        <v>44</v>
      </c>
      <c r="V46" s="14">
        <v>36.18661766</v>
      </c>
    </row>
    <row r="47" spans="3:22">
      <c r="C47" t="s">
        <v>20</v>
      </c>
      <c r="D47" t="s">
        <v>28</v>
      </c>
      <c r="E47">
        <v>2029</v>
      </c>
      <c r="F47">
        <f t="shared" si="0"/>
        <v>12773.7393210886</v>
      </c>
      <c r="G47">
        <f t="shared" si="1"/>
        <v>1815.55685781971</v>
      </c>
      <c r="H47">
        <f t="shared" si="2"/>
        <v>2962.74937787062</v>
      </c>
      <c r="I47">
        <f t="shared" si="3"/>
        <v>1032.47326804582</v>
      </c>
      <c r="J47">
        <f t="shared" si="4"/>
        <v>7511.61710955076</v>
      </c>
      <c r="K47">
        <f t="shared" si="5"/>
        <v>3865.54001321503</v>
      </c>
      <c r="L47">
        <f t="shared" si="6"/>
        <v>3346.8094824094</v>
      </c>
      <c r="S47" t="s">
        <v>44</v>
      </c>
      <c r="V47" s="14">
        <v>33.30848543</v>
      </c>
    </row>
    <row r="48" spans="3:22">
      <c r="C48" t="s">
        <v>20</v>
      </c>
      <c r="D48" t="s">
        <v>28</v>
      </c>
      <c r="E48">
        <v>2030</v>
      </c>
      <c r="F48">
        <f t="shared" si="0"/>
        <v>10565.5599921908</v>
      </c>
      <c r="G48">
        <f t="shared" si="1"/>
        <v>1501.70395828092</v>
      </c>
      <c r="H48">
        <f t="shared" si="2"/>
        <v>2450.58283301887</v>
      </c>
      <c r="I48">
        <f t="shared" si="3"/>
        <v>853.99098726415</v>
      </c>
      <c r="J48">
        <f t="shared" si="4"/>
        <v>6213.09384937106</v>
      </c>
      <c r="K48">
        <f t="shared" si="5"/>
        <v>3197.30925183438</v>
      </c>
      <c r="L48">
        <f t="shared" si="6"/>
        <v>2768.25097803983</v>
      </c>
      <c r="S48" t="s">
        <v>44</v>
      </c>
      <c r="V48" s="14">
        <v>27.55049185</v>
      </c>
    </row>
    <row r="49" spans="3:22">
      <c r="C49" t="s">
        <v>20</v>
      </c>
      <c r="D49" t="s">
        <v>28</v>
      </c>
      <c r="E49">
        <v>2031</v>
      </c>
      <c r="F49">
        <f t="shared" si="0"/>
        <v>6529.42238533393</v>
      </c>
      <c r="G49">
        <f t="shared" si="1"/>
        <v>928.039729895178</v>
      </c>
      <c r="H49">
        <f t="shared" si="2"/>
        <v>1514.43846032345</v>
      </c>
      <c r="I49">
        <f t="shared" si="3"/>
        <v>527.758857385445</v>
      </c>
      <c r="J49">
        <f t="shared" si="4"/>
        <v>3839.63690445642</v>
      </c>
      <c r="K49">
        <f t="shared" si="5"/>
        <v>1975.90876557352</v>
      </c>
      <c r="L49">
        <f t="shared" si="6"/>
        <v>1710.75455703204</v>
      </c>
      <c r="S49" t="s">
        <v>44</v>
      </c>
      <c r="V49" s="14">
        <v>17.02595966</v>
      </c>
    </row>
    <row r="50" spans="3:22">
      <c r="C50" t="s">
        <v>20</v>
      </c>
      <c r="D50" t="s">
        <v>28</v>
      </c>
      <c r="E50">
        <v>2032</v>
      </c>
      <c r="F50">
        <f t="shared" si="0"/>
        <v>2881.04003715678</v>
      </c>
      <c r="G50">
        <f t="shared" si="1"/>
        <v>409.487924062893</v>
      </c>
      <c r="H50">
        <f t="shared" si="2"/>
        <v>668.230293663073</v>
      </c>
      <c r="I50">
        <f t="shared" si="3"/>
        <v>232.868132640162</v>
      </c>
      <c r="J50">
        <f t="shared" si="4"/>
        <v>1694.200037469</v>
      </c>
      <c r="K50">
        <f t="shared" si="5"/>
        <v>871.84928887017</v>
      </c>
      <c r="L50">
        <f t="shared" si="6"/>
        <v>754.852739137915</v>
      </c>
      <c r="S50" t="s">
        <v>44</v>
      </c>
      <c r="V50" s="14">
        <v>7.512528453</v>
      </c>
    </row>
    <row r="51" spans="3:22">
      <c r="C51" t="s">
        <v>20</v>
      </c>
      <c r="D51" t="s">
        <v>28</v>
      </c>
      <c r="E51">
        <v>2033</v>
      </c>
      <c r="F51">
        <f t="shared" si="0"/>
        <v>2285.89754797215</v>
      </c>
      <c r="G51">
        <f t="shared" si="1"/>
        <v>324.899143874214</v>
      </c>
      <c r="H51">
        <f t="shared" si="2"/>
        <v>530.192558959569</v>
      </c>
      <c r="I51">
        <f t="shared" si="3"/>
        <v>184.764073576819</v>
      </c>
      <c r="J51">
        <f t="shared" si="4"/>
        <v>1344.22557877628</v>
      </c>
      <c r="K51">
        <f t="shared" si="5"/>
        <v>691.749550831087</v>
      </c>
      <c r="L51">
        <f t="shared" si="6"/>
        <v>598.921224009883</v>
      </c>
      <c r="S51" t="s">
        <v>44</v>
      </c>
      <c r="V51" s="14">
        <v>5.960649678</v>
      </c>
    </row>
    <row r="52" spans="3:22">
      <c r="C52" t="s">
        <v>20</v>
      </c>
      <c r="D52" t="s">
        <v>28</v>
      </c>
      <c r="E52">
        <v>2034</v>
      </c>
      <c r="F52">
        <f t="shared" si="0"/>
        <v>303.418677755166</v>
      </c>
      <c r="G52">
        <f t="shared" si="1"/>
        <v>43.1254973459119</v>
      </c>
      <c r="H52">
        <f t="shared" si="2"/>
        <v>70.3751247897574</v>
      </c>
      <c r="I52">
        <f t="shared" si="3"/>
        <v>24.5246646994609</v>
      </c>
      <c r="J52">
        <f t="shared" si="4"/>
        <v>178.425821436658</v>
      </c>
      <c r="K52">
        <f t="shared" si="5"/>
        <v>91.8193968216531</v>
      </c>
      <c r="L52">
        <f t="shared" si="6"/>
        <v>79.4978261513926</v>
      </c>
      <c r="S52" t="s">
        <v>44</v>
      </c>
      <c r="V52" s="14">
        <v>0.791187009</v>
      </c>
    </row>
    <row r="53" spans="3:23">
      <c r="C53" t="s">
        <v>20</v>
      </c>
      <c r="D53" t="s">
        <v>28</v>
      </c>
      <c r="E53">
        <v>2035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S53" t="s">
        <v>44</v>
      </c>
      <c r="V53" s="14">
        <v>0</v>
      </c>
      <c r="W53">
        <v>-6.180210064</v>
      </c>
    </row>
    <row r="54" spans="3:23">
      <c r="C54" t="s">
        <v>20</v>
      </c>
      <c r="D54" t="s">
        <v>28</v>
      </c>
      <c r="E54">
        <v>2036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S54" t="s">
        <v>44</v>
      </c>
      <c r="V54" s="14">
        <v>0</v>
      </c>
      <c r="W54">
        <v>-8.377055855</v>
      </c>
    </row>
    <row r="55" spans="3:23">
      <c r="C55" t="s">
        <v>20</v>
      </c>
      <c r="D55" t="s">
        <v>28</v>
      </c>
      <c r="E55">
        <v>2037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S55" t="s">
        <v>44</v>
      </c>
      <c r="V55" s="14">
        <v>0</v>
      </c>
      <c r="W55">
        <v>-10.61957522</v>
      </c>
    </row>
    <row r="56" spans="3:23">
      <c r="C56" t="s">
        <v>20</v>
      </c>
      <c r="D56" t="s">
        <v>28</v>
      </c>
      <c r="E56">
        <v>2038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S56" t="s">
        <v>44</v>
      </c>
      <c r="V56" s="14">
        <v>0</v>
      </c>
      <c r="W56">
        <v>-12.81215095</v>
      </c>
    </row>
    <row r="57" spans="3:23">
      <c r="C57" t="s">
        <v>20</v>
      </c>
      <c r="D57" t="s">
        <v>28</v>
      </c>
      <c r="E57">
        <v>2039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S57" t="s">
        <v>44</v>
      </c>
      <c r="V57" s="14">
        <v>0</v>
      </c>
      <c r="W57">
        <v>-14.87106076</v>
      </c>
    </row>
    <row r="58" spans="3:23">
      <c r="C58" t="s">
        <v>20</v>
      </c>
      <c r="D58" t="s">
        <v>28</v>
      </c>
      <c r="E58">
        <v>2040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S58" t="s">
        <v>44</v>
      </c>
      <c r="V58" s="14">
        <v>0</v>
      </c>
      <c r="W58">
        <v>-16.4795872</v>
      </c>
    </row>
    <row r="59" spans="3:23">
      <c r="C59" t="s">
        <v>20</v>
      </c>
      <c r="D59" t="s">
        <v>28</v>
      </c>
      <c r="E59">
        <v>2041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S59" t="s">
        <v>44</v>
      </c>
      <c r="V59" s="14">
        <v>0</v>
      </c>
      <c r="W59">
        <v>-18.44727958</v>
      </c>
    </row>
    <row r="60" spans="3:23">
      <c r="C60" t="s">
        <v>20</v>
      </c>
      <c r="D60" t="s">
        <v>28</v>
      </c>
      <c r="E60">
        <v>2042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S60" t="s">
        <v>44</v>
      </c>
      <c r="V60" s="14">
        <v>0</v>
      </c>
      <c r="W60">
        <v>-20.20071619</v>
      </c>
    </row>
    <row r="61" spans="3:23">
      <c r="C61" t="s">
        <v>20</v>
      </c>
      <c r="D61" t="s">
        <v>28</v>
      </c>
      <c r="E61">
        <v>2043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S61" t="s">
        <v>44</v>
      </c>
      <c r="V61" s="14">
        <v>0</v>
      </c>
      <c r="W61">
        <v>-22.15722077</v>
      </c>
    </row>
    <row r="62" spans="3:23">
      <c r="C62" t="s">
        <v>20</v>
      </c>
      <c r="D62" t="s">
        <v>28</v>
      </c>
      <c r="E62">
        <v>2044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S62" t="s">
        <v>44</v>
      </c>
      <c r="V62" s="14">
        <v>0</v>
      </c>
      <c r="W62">
        <v>-24.34974926</v>
      </c>
    </row>
    <row r="63" spans="3:23">
      <c r="C63" t="s">
        <v>20</v>
      </c>
      <c r="D63" t="s">
        <v>28</v>
      </c>
      <c r="E63">
        <v>2045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S63" t="s">
        <v>44</v>
      </c>
      <c r="V63" s="14">
        <v>0</v>
      </c>
      <c r="W63">
        <v>-26.46567382</v>
      </c>
    </row>
    <row r="64" spans="3:23">
      <c r="C64" t="s">
        <v>20</v>
      </c>
      <c r="D64" t="s">
        <v>28</v>
      </c>
      <c r="E64">
        <v>2046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S64" t="s">
        <v>44</v>
      </c>
      <c r="V64" s="14">
        <v>0</v>
      </c>
      <c r="W64">
        <v>-28.28177019</v>
      </c>
    </row>
    <row r="65" spans="3:23">
      <c r="C65" t="s">
        <v>20</v>
      </c>
      <c r="D65" t="s">
        <v>28</v>
      </c>
      <c r="E65">
        <v>2047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S65" t="s">
        <v>44</v>
      </c>
      <c r="V65" s="14">
        <v>0</v>
      </c>
      <c r="W65">
        <v>-30.10375906</v>
      </c>
    </row>
    <row r="66" spans="3:23">
      <c r="C66" t="s">
        <v>20</v>
      </c>
      <c r="D66" t="s">
        <v>28</v>
      </c>
      <c r="E66">
        <v>2048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S66" t="s">
        <v>44</v>
      </c>
      <c r="V66" s="14">
        <v>0</v>
      </c>
      <c r="W66">
        <v>-31.88349658</v>
      </c>
    </row>
    <row r="67" spans="3:23">
      <c r="C67" t="s">
        <v>20</v>
      </c>
      <c r="D67" t="s">
        <v>28</v>
      </c>
      <c r="E67">
        <v>2049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S67" t="s">
        <v>44</v>
      </c>
      <c r="V67" s="14">
        <v>0</v>
      </c>
      <c r="W67">
        <v>-33.64222028</v>
      </c>
    </row>
    <row r="68" spans="3:23">
      <c r="C68" t="s">
        <v>20</v>
      </c>
      <c r="D68" t="s">
        <v>28</v>
      </c>
      <c r="E68">
        <v>2050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S68" t="s">
        <v>44</v>
      </c>
      <c r="V68" s="14">
        <v>0</v>
      </c>
      <c r="W68">
        <v>-35.44024209</v>
      </c>
    </row>
    <row r="71" spans="2:22">
      <c r="B71" s="9"/>
      <c r="C71" t="s">
        <v>20</v>
      </c>
      <c r="D71" t="s">
        <v>28</v>
      </c>
      <c r="E71">
        <v>2020</v>
      </c>
      <c r="F71">
        <f>V71*L2*1000/SUM(L2:R2)</f>
        <v>20587.885902965</v>
      </c>
      <c r="G71">
        <f>V71*M2*1000/SUM(L2:R2)</f>
        <v>2926.19698113207</v>
      </c>
      <c r="H71">
        <f>V71*N2*1000/SUM(L2:R2)</f>
        <v>4775.16760107817</v>
      </c>
      <c r="I71">
        <f>V71*O2*1000/SUM(L2:R2)</f>
        <v>1664.07355795148</v>
      </c>
      <c r="J71">
        <f>V71*P2*1000/SUM(L2:R2)</f>
        <v>12106.7380592992</v>
      </c>
      <c r="K71">
        <f>V71*Q2*1000/SUM(L2:R2)</f>
        <v>6230.22708894878</v>
      </c>
      <c r="L71">
        <f>V71*R2*1000/SUM(L2:R2)</f>
        <v>5394.17080862533</v>
      </c>
      <c r="M71" s="15"/>
      <c r="N71" s="15"/>
      <c r="O71" s="15"/>
      <c r="P71" s="15"/>
      <c r="Q71" s="15"/>
      <c r="R71" s="15"/>
      <c r="S71" t="s">
        <v>44</v>
      </c>
      <c r="T71" s="15"/>
      <c r="V71">
        <v>53.68446</v>
      </c>
    </row>
    <row r="72" spans="22:22">
      <c r="V72" t="s">
        <v>56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TRABND</vt:lpstr>
      <vt:lpstr>INDBND</vt:lpstr>
      <vt:lpstr>NOUSE_CONST_FOR_ALL_REGIONS</vt:lpstr>
      <vt:lpstr>NOUSE_CONSTRAINTS_FOR_EACH_REGI</vt:lpstr>
      <vt:lpstr>ACTBND_DAC</vt:lpstr>
      <vt:lpstr>Sheet1</vt:lpstr>
      <vt:lpstr>HYDROGENBND</vt:lpstr>
      <vt:lpstr>AGRBND</vt:lpstr>
      <vt:lpstr>ELEBND</vt:lpstr>
      <vt:lpstr>COM_BND</vt:lpstr>
      <vt:lpstr>RSD_BND</vt:lpstr>
      <vt:lpstr>SUPBND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2024-09-16T19:01:03Z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