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7" activeTab="10"/>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<sst xmlns="http://schemas.openxmlformats.org/spreadsheetml/2006/main" count="3074" uniqueCount="570">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</sst>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5">
    <font>
      <sz val="10"/>
      <name val="Arial"/>
      <charset val="134"/>
    </font>
    <font>
      <sz val="11"/>
      <color indexed="8"/>
      <name val="Calibri"/>
      <charset val="134"/>
    </font>
    <font>
      <sz val="10"/>
      <color rgb="FFFF000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b/>
      <sz val="1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6" fillId="0" borderId="0" applyNumberFormat="0" applyFill="0" applyBorder="0" applyAlignment="0" applyProtection="0"/>
    <xf numFmtId="0" fontId="12" fillId="0" borderId="0" applyNumberFormat="0" applyFill="0" applyBorder="0" applyAlignment="0" applyProtection="0">
      <alignment vertical="center"/>
    </xf>
    <xf numFmtId="0" fontId="3"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3" fillId="0" borderId="0" applyFont="0" applyFill="0" applyBorder="0" applyAlignment="0" applyProtection="0"/>
    <xf numFmtId="0" fontId="0" fillId="0" borderId="0"/>
    <xf numFmtId="0" fontId="3" fillId="0" borderId="0"/>
    <xf numFmtId="0" fontId="3" fillId="0" borderId="0"/>
    <xf numFmtId="0" fontId="0" fillId="0" borderId="0"/>
    <xf numFmtId="0" fontId="3" fillId="0" borderId="0"/>
    <xf numFmtId="0" fontId="0" fillId="0" borderId="0"/>
    <xf numFmtId="0" fontId="0" fillId="0" borderId="0"/>
    <xf numFmtId="0" fontId="3" fillId="0" borderId="0"/>
    <xf numFmtId="0" fontId="3" fillId="0" borderId="0"/>
    <xf numFmtId="0" fontId="0" fillId="0" borderId="0"/>
    <xf numFmtId="0" fontId="30" fillId="0" borderId="0"/>
    <xf numFmtId="0" fontId="3"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71">
    <xf numFmtId="0" fontId="0" fillId="0" borderId="0" xfId="0"/>
    <xf numFmtId="0" fontId="0" fillId="0" borderId="1" xfId="0" applyBorder="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1" fillId="0" borderId="1" xfId="0" applyFont="1" applyFill="1" applyBorder="1" applyAlignment="1"/>
    <xf numFmtId="0" fontId="1" fillId="0" borderId="3" xfId="0" applyFont="1" applyFill="1" applyBorder="1" applyAlignment="1"/>
    <xf numFmtId="0" fontId="1"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2" fillId="0" borderId="0" xfId="0" applyFont="1" applyBorder="1"/>
    <xf numFmtId="0" fontId="3" fillId="0" borderId="0" xfId="0" applyFont="1" applyFill="1" applyAlignment="1">
      <alignment vertical="center"/>
    </xf>
    <xf numFmtId="0" fontId="0" fillId="2" borderId="1" xfId="53" applyFill="1" applyBorder="1"/>
    <xf numFmtId="0" fontId="2" fillId="0" borderId="0" xfId="53" applyFont="1"/>
    <xf numFmtId="0" fontId="0" fillId="0" borderId="0" xfId="0" applyAlignment="1">
      <alignment horizontal="center"/>
    </xf>
    <xf numFmtId="0" fontId="3" fillId="0" borderId="0" xfId="54"/>
    <xf numFmtId="0" fontId="4" fillId="0" borderId="0" xfId="54" applyFont="1"/>
    <xf numFmtId="10" fontId="3" fillId="0" borderId="0" xfId="54" applyNumberFormat="1"/>
    <xf numFmtId="10" fontId="4" fillId="0" borderId="0" xfId="54" applyNumberFormat="1" applyFont="1"/>
    <xf numFmtId="0" fontId="5" fillId="3" borderId="0" xfId="0" applyFont="1" applyFill="1" applyAlignment="1">
      <alignment horizontal="left" vertical="top" wrapText="1"/>
    </xf>
    <xf numFmtId="0" fontId="5" fillId="3" borderId="0" xfId="0" applyFont="1" applyFill="1" applyAlignment="1">
      <alignment horizontal="right" vertical="top" wrapText="1"/>
    </xf>
    <xf numFmtId="0" fontId="6" fillId="4" borderId="4" xfId="6" applyFill="1" applyBorder="1" applyAlignment="1">
      <alignment horizontal="left" vertical="top" wrapText="1"/>
    </xf>
    <xf numFmtId="0" fontId="6" fillId="4" borderId="4" xfId="6" applyFill="1" applyBorder="1" applyAlignment="1">
      <alignment horizontal="right" vertical="top" wrapText="1"/>
    </xf>
    <xf numFmtId="0" fontId="7" fillId="4" borderId="4" xfId="0" applyFont="1" applyFill="1" applyBorder="1" applyAlignment="1">
      <alignment horizontal="right" vertical="top" wrapText="1"/>
    </xf>
    <xf numFmtId="3" fontId="7" fillId="4" borderId="4" xfId="0" applyNumberFormat="1" applyFont="1" applyFill="1" applyBorder="1" applyAlignment="1">
      <alignment horizontal="right" vertical="top" wrapText="1"/>
    </xf>
    <xf numFmtId="0" fontId="7" fillId="4" borderId="4" xfId="0" applyFont="1" applyFill="1" applyBorder="1" applyAlignment="1">
      <alignment horizontal="left" vertical="top" wrapText="1"/>
    </xf>
    <xf numFmtId="0" fontId="6" fillId="4" borderId="0" xfId="6" applyFill="1" applyAlignment="1">
      <alignment horizontal="left" vertical="top" wrapText="1"/>
    </xf>
    <xf numFmtId="0" fontId="6" fillId="4" borderId="0" xfId="6" applyFill="1" applyAlignment="1">
      <alignment horizontal="right" vertical="top" wrapText="1"/>
    </xf>
    <xf numFmtId="0" fontId="7" fillId="4" borderId="0" xfId="0" applyFont="1" applyFill="1" applyAlignment="1">
      <alignment horizontal="right" vertical="top" wrapText="1"/>
    </xf>
    <xf numFmtId="3" fontId="0" fillId="0" borderId="0" xfId="0" applyNumberFormat="1"/>
    <xf numFmtId="0" fontId="2" fillId="0" borderId="0" xfId="0" applyFont="1"/>
    <xf numFmtId="0" fontId="2" fillId="0" borderId="1" xfId="0" applyFont="1" applyBorder="1"/>
    <xf numFmtId="0" fontId="8" fillId="0" borderId="1" xfId="0" applyFont="1" applyBorder="1"/>
    <xf numFmtId="0" fontId="9"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9" fillId="0" borderId="1" xfId="0" applyFont="1" applyBorder="1"/>
    <xf numFmtId="0" fontId="0" fillId="0" borderId="3" xfId="0" applyBorder="1"/>
    <xf numFmtId="0" fontId="9" fillId="0" borderId="3" xfId="0" applyFont="1" applyBorder="1"/>
    <xf numFmtId="0" fontId="11" fillId="0" borderId="1" xfId="0" applyFont="1" applyBorder="1"/>
    <xf numFmtId="0" fontId="11" fillId="0" borderId="5" xfId="0" applyFont="1" applyBorder="1"/>
    <xf numFmtId="0" fontId="2" fillId="0" borderId="3" xfId="0" applyFont="1" applyBorder="1"/>
    <xf numFmtId="0" fontId="8" fillId="0" borderId="0" xfId="0" applyFont="1"/>
    <xf numFmtId="0" fontId="9" fillId="0" borderId="0" xfId="0" applyFont="1" applyBorder="1"/>
    <xf numFmtId="0" fontId="11" fillId="0" borderId="0" xfId="0" applyFont="1" applyBorder="1"/>
    <xf numFmtId="0" fontId="8"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2"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2" fillId="0" borderId="0" xfId="0" applyFont="1" applyFill="1" applyBorder="1"/>
    <xf numFmtId="0" fontId="2" fillId="6" borderId="0" xfId="0" applyFont="1" applyFill="1" applyBorder="1"/>
    <xf numFmtId="0" fontId="9" fillId="6" borderId="0" xfId="0" applyFont="1" applyFill="1" applyBorder="1"/>
    <xf numFmtId="0" fontId="9" fillId="6" borderId="0" xfId="0" applyFont="1" applyFill="1"/>
    <xf numFmtId="0" fontId="2"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5" customWidth="1"/>
    <col min="3" max="5" width="9" style="65"/>
    <col min="6" max="6" width="12" style="65" customWidth="1"/>
    <col min="7" max="8" width="12.8181818181818"/>
    <col min="16" max="16" width="12.8181818181818"/>
    <col min="18" max="18" width="16.3636363636364" customWidth="1"/>
  </cols>
  <sheetData>
    <row r="2" spans="1:23">
      <c r="A2" s="33"/>
      <c r="W2" s="67" t="s">
        <v>0</v>
      </c>
    </row>
    <row r="3" spans="1:27">
      <c r="A3" s="33"/>
      <c r="B3" s="65" t="s">
        <v>1</v>
      </c>
      <c r="C3" s="65" t="s">
        <v>2</v>
      </c>
      <c r="D3" s="65" t="s">
        <v>3</v>
      </c>
      <c r="E3" s="65" t="s">
        <v>4</v>
      </c>
      <c r="F3" s="65" t="s">
        <v>5</v>
      </c>
      <c r="K3" t="s">
        <v>6</v>
      </c>
      <c r="W3" s="65" t="s">
        <v>1</v>
      </c>
      <c r="X3" s="65" t="s">
        <v>2</v>
      </c>
      <c r="Y3" s="65" t="s">
        <v>3</v>
      </c>
      <c r="Z3" s="65" t="s">
        <v>4</v>
      </c>
      <c r="AA3" s="65" t="s">
        <v>5</v>
      </c>
    </row>
    <row r="4" spans="1:27">
      <c r="A4" s="33"/>
      <c r="B4" s="65" t="s">
        <v>7</v>
      </c>
      <c r="D4" s="65" t="s">
        <v>8</v>
      </c>
      <c r="F4" s="65">
        <f>P4/24</f>
        <v>0.0104735883424408</v>
      </c>
      <c r="H4" s="66">
        <f>SUM(F:F)</f>
        <v>1</v>
      </c>
      <c r="K4" t="s">
        <v>9</v>
      </c>
      <c r="L4">
        <v>92</v>
      </c>
      <c r="N4" t="s">
        <v>10</v>
      </c>
      <c r="P4">
        <f>L4/366</f>
        <v>0.251366120218579</v>
      </c>
      <c r="R4" s="66">
        <f>SUM(P4:P7)</f>
        <v>1</v>
      </c>
      <c r="W4" t="s">
        <v>11</v>
      </c>
      <c r="Y4" s="65" t="s">
        <v>8</v>
      </c>
      <c r="AA4">
        <f>P4/12</f>
        <v>0.0209471766848816</v>
      </c>
    </row>
    <row r="5" spans="1:27">
      <c r="A5" s="33"/>
      <c r="B5" s="65" t="s">
        <v>12</v>
      </c>
      <c r="D5" s="65" t="s">
        <v>8</v>
      </c>
      <c r="F5" s="65">
        <f>F4</f>
        <v>0.0104735883424408</v>
      </c>
      <c r="K5" t="s">
        <v>13</v>
      </c>
      <c r="L5">
        <v>92</v>
      </c>
      <c r="P5">
        <f>L5/366</f>
        <v>0.251366120218579</v>
      </c>
      <c r="W5" t="s">
        <v>14</v>
      </c>
      <c r="Y5" s="65" t="s">
        <v>8</v>
      </c>
      <c r="AA5">
        <f>AA4</f>
        <v>0.0209471766848816</v>
      </c>
    </row>
    <row r="6" spans="1:27">
      <c r="A6" s="33"/>
      <c r="B6" s="65" t="s">
        <v>15</v>
      </c>
      <c r="D6" s="65" t="s">
        <v>8</v>
      </c>
      <c r="F6" s="65">
        <f t="shared" ref="F6:F27" si="0">F5</f>
        <v>0.0104735883424408</v>
      </c>
      <c r="K6" t="s">
        <v>16</v>
      </c>
      <c r="L6">
        <v>91</v>
      </c>
      <c r="P6">
        <f>L6/366</f>
        <v>0.248633879781421</v>
      </c>
      <c r="W6" t="s">
        <v>17</v>
      </c>
      <c r="Y6" s="65" t="s">
        <v>8</v>
      </c>
      <c r="AA6">
        <f t="shared" ref="AA6:AA15" si="1">AA5</f>
        <v>0.0209471766848816</v>
      </c>
    </row>
    <row r="7" spans="1:27">
      <c r="A7" s="33"/>
      <c r="B7" s="65" t="s">
        <v>18</v>
      </c>
      <c r="D7" s="65" t="s">
        <v>8</v>
      </c>
      <c r="F7" s="65">
        <f t="shared" si="0"/>
        <v>0.0104735883424408</v>
      </c>
      <c r="K7" t="s">
        <v>19</v>
      </c>
      <c r="L7">
        <v>91</v>
      </c>
      <c r="P7">
        <f>L7/366</f>
        <v>0.248633879781421</v>
      </c>
      <c r="W7" t="s">
        <v>20</v>
      </c>
      <c r="Y7" s="65" t="s">
        <v>8</v>
      </c>
      <c r="AA7">
        <f t="shared" si="1"/>
        <v>0.0209471766848816</v>
      </c>
    </row>
    <row r="8" spans="1:27">
      <c r="A8" s="33"/>
      <c r="B8" s="65" t="s">
        <v>21</v>
      </c>
      <c r="D8" s="65" t="s">
        <v>8</v>
      </c>
      <c r="F8" s="65">
        <f t="shared" si="0"/>
        <v>0.0104735883424408</v>
      </c>
      <c r="W8" t="s">
        <v>22</v>
      </c>
      <c r="Y8" s="65" t="s">
        <v>8</v>
      </c>
      <c r="AA8">
        <f t="shared" si="1"/>
        <v>0.0209471766848816</v>
      </c>
    </row>
    <row r="9" spans="1:27">
      <c r="A9" s="33"/>
      <c r="B9" s="65" t="s">
        <v>23</v>
      </c>
      <c r="D9" s="65" t="s">
        <v>8</v>
      </c>
      <c r="F9" s="65">
        <f t="shared" si="0"/>
        <v>0.0104735883424408</v>
      </c>
      <c r="W9" t="s">
        <v>24</v>
      </c>
      <c r="Y9" s="65" t="s">
        <v>8</v>
      </c>
      <c r="AA9">
        <f t="shared" si="1"/>
        <v>0.0209471766848816</v>
      </c>
    </row>
    <row r="10" spans="1:27">
      <c r="A10" s="33"/>
      <c r="B10" s="65" t="s">
        <v>25</v>
      </c>
      <c r="D10" s="65" t="s">
        <v>8</v>
      </c>
      <c r="F10" s="65">
        <f t="shared" si="0"/>
        <v>0.0104735883424408</v>
      </c>
      <c r="W10" t="s">
        <v>26</v>
      </c>
      <c r="Y10" s="65" t="s">
        <v>8</v>
      </c>
      <c r="AA10">
        <f t="shared" si="1"/>
        <v>0.0209471766848816</v>
      </c>
    </row>
    <row r="11" spans="1:27">
      <c r="A11" s="33"/>
      <c r="B11" s="65" t="s">
        <v>27</v>
      </c>
      <c r="D11" s="65" t="s">
        <v>8</v>
      </c>
      <c r="F11" s="65">
        <f t="shared" si="0"/>
        <v>0.0104735883424408</v>
      </c>
      <c r="W11" t="s">
        <v>28</v>
      </c>
      <c r="Y11" s="65" t="s">
        <v>8</v>
      </c>
      <c r="AA11">
        <f t="shared" si="1"/>
        <v>0.0209471766848816</v>
      </c>
    </row>
    <row r="12" spans="1:27">
      <c r="A12" s="33"/>
      <c r="B12" s="65" t="s">
        <v>29</v>
      </c>
      <c r="D12" s="65" t="s">
        <v>8</v>
      </c>
      <c r="F12" s="65">
        <f t="shared" si="0"/>
        <v>0.0104735883424408</v>
      </c>
      <c r="W12" t="s">
        <v>30</v>
      </c>
      <c r="Y12" s="65" t="s">
        <v>8</v>
      </c>
      <c r="AA12">
        <f t="shared" si="1"/>
        <v>0.0209471766848816</v>
      </c>
    </row>
    <row r="13" spans="1:27">
      <c r="A13" s="33"/>
      <c r="B13" s="65" t="s">
        <v>31</v>
      </c>
      <c r="D13" s="65" t="s">
        <v>8</v>
      </c>
      <c r="F13" s="65">
        <f t="shared" si="0"/>
        <v>0.0104735883424408</v>
      </c>
      <c r="W13" t="s">
        <v>32</v>
      </c>
      <c r="Y13" s="65" t="s">
        <v>8</v>
      </c>
      <c r="AA13">
        <f t="shared" si="1"/>
        <v>0.0209471766848816</v>
      </c>
    </row>
    <row r="14" spans="1:27">
      <c r="A14" s="33"/>
      <c r="B14" s="65" t="s">
        <v>33</v>
      </c>
      <c r="D14" s="65" t="s">
        <v>8</v>
      </c>
      <c r="F14" s="65">
        <f t="shared" si="0"/>
        <v>0.0104735883424408</v>
      </c>
      <c r="W14" t="s">
        <v>34</v>
      </c>
      <c r="Y14" s="65" t="s">
        <v>8</v>
      </c>
      <c r="AA14">
        <f t="shared" si="1"/>
        <v>0.0209471766848816</v>
      </c>
    </row>
    <row r="15" spans="1:27">
      <c r="A15" s="33"/>
      <c r="B15" s="65" t="s">
        <v>35</v>
      </c>
      <c r="D15" s="65" t="s">
        <v>8</v>
      </c>
      <c r="F15" s="65">
        <f t="shared" si="0"/>
        <v>0.0104735883424408</v>
      </c>
      <c r="W15" t="s">
        <v>36</v>
      </c>
      <c r="Y15" s="65" t="s">
        <v>8</v>
      </c>
      <c r="AA15">
        <f t="shared" si="1"/>
        <v>0.0209471766848816</v>
      </c>
    </row>
    <row r="16" spans="2:27">
      <c r="B16" s="65" t="s">
        <v>37</v>
      </c>
      <c r="D16" s="65" t="s">
        <v>8</v>
      </c>
      <c r="F16" s="65">
        <f t="shared" si="0"/>
        <v>0.0104735883424408</v>
      </c>
      <c r="W16" t="s">
        <v>38</v>
      </c>
      <c r="Y16" s="65" t="s">
        <v>8</v>
      </c>
      <c r="AA16">
        <f>P5/12</f>
        <v>0.0209471766848816</v>
      </c>
    </row>
    <row r="17" spans="2:27">
      <c r="B17" s="65" t="s">
        <v>39</v>
      </c>
      <c r="D17" s="65" t="s">
        <v>8</v>
      </c>
      <c r="F17" s="65">
        <f t="shared" si="0"/>
        <v>0.0104735883424408</v>
      </c>
      <c r="Q17" s="68"/>
      <c r="R17" s="68"/>
      <c r="S17" s="69"/>
      <c r="T17" s="70"/>
      <c r="W17" t="s">
        <v>40</v>
      </c>
      <c r="Y17" s="65" t="s">
        <v>8</v>
      </c>
      <c r="AA17">
        <f>AA16</f>
        <v>0.0209471766848816</v>
      </c>
    </row>
    <row r="18" spans="2:27">
      <c r="B18" s="65" t="s">
        <v>41</v>
      </c>
      <c r="D18" s="65" t="s">
        <v>8</v>
      </c>
      <c r="F18" s="65">
        <f t="shared" si="0"/>
        <v>0.0104735883424408</v>
      </c>
      <c r="Q18" s="68"/>
      <c r="R18" s="68"/>
      <c r="S18" s="69"/>
      <c r="T18" s="70"/>
      <c r="W18" t="s">
        <v>42</v>
      </c>
      <c r="Y18" s="65" t="s">
        <v>8</v>
      </c>
      <c r="AA18">
        <f t="shared" ref="AA18:AA27" si="2">AA17</f>
        <v>0.0209471766848816</v>
      </c>
    </row>
    <row r="19" spans="2:27">
      <c r="B19" s="65" t="s">
        <v>43</v>
      </c>
      <c r="D19" s="65" t="s">
        <v>8</v>
      </c>
      <c r="F19" s="65">
        <f t="shared" si="0"/>
        <v>0.0104735883424408</v>
      </c>
      <c r="Q19" s="68"/>
      <c r="R19" s="68"/>
      <c r="S19" s="69"/>
      <c r="T19" s="70"/>
      <c r="W19" t="s">
        <v>44</v>
      </c>
      <c r="Y19" s="65" t="s">
        <v>8</v>
      </c>
      <c r="AA19">
        <f t="shared" si="2"/>
        <v>0.0209471766848816</v>
      </c>
    </row>
    <row r="20" spans="2:27">
      <c r="B20" s="65" t="s">
        <v>45</v>
      </c>
      <c r="D20" s="65" t="s">
        <v>8</v>
      </c>
      <c r="F20" s="65">
        <f t="shared" si="0"/>
        <v>0.0104735883424408</v>
      </c>
      <c r="Q20" s="68"/>
      <c r="R20" s="68"/>
      <c r="S20" s="69"/>
      <c r="T20" s="70"/>
      <c r="W20" t="s">
        <v>46</v>
      </c>
      <c r="Y20" s="65" t="s">
        <v>8</v>
      </c>
      <c r="AA20">
        <f t="shared" si="2"/>
        <v>0.0209471766848816</v>
      </c>
    </row>
    <row r="21" spans="2:27">
      <c r="B21" s="65" t="s">
        <v>47</v>
      </c>
      <c r="D21" s="65" t="s">
        <v>8</v>
      </c>
      <c r="F21" s="65">
        <f t="shared" si="0"/>
        <v>0.0104735883424408</v>
      </c>
      <c r="Q21" s="68"/>
      <c r="R21" s="68"/>
      <c r="S21" s="69"/>
      <c r="T21" s="70"/>
      <c r="W21" t="s">
        <v>48</v>
      </c>
      <c r="Y21" s="65" t="s">
        <v>8</v>
      </c>
      <c r="AA21">
        <f t="shared" si="2"/>
        <v>0.0209471766848816</v>
      </c>
    </row>
    <row r="22" spans="2:27">
      <c r="B22" s="65" t="s">
        <v>49</v>
      </c>
      <c r="D22" s="65" t="s">
        <v>8</v>
      </c>
      <c r="F22" s="65">
        <f t="shared" si="0"/>
        <v>0.0104735883424408</v>
      </c>
      <c r="Q22" s="68"/>
      <c r="R22" s="68"/>
      <c r="S22" s="69"/>
      <c r="T22" s="70"/>
      <c r="W22" t="s">
        <v>50</v>
      </c>
      <c r="Y22" s="65" t="s">
        <v>8</v>
      </c>
      <c r="AA22">
        <f t="shared" si="2"/>
        <v>0.0209471766848816</v>
      </c>
    </row>
    <row r="23" spans="2:27">
      <c r="B23" s="65" t="s">
        <v>51</v>
      </c>
      <c r="D23" s="65" t="s">
        <v>8</v>
      </c>
      <c r="F23" s="65">
        <f t="shared" si="0"/>
        <v>0.0104735883424408</v>
      </c>
      <c r="Q23" s="68"/>
      <c r="R23" s="68"/>
      <c r="S23" s="69"/>
      <c r="T23" s="70"/>
      <c r="W23" t="s">
        <v>52</v>
      </c>
      <c r="Y23" s="65" t="s">
        <v>8</v>
      </c>
      <c r="AA23">
        <f t="shared" si="2"/>
        <v>0.0209471766848816</v>
      </c>
    </row>
    <row r="24" spans="2:27">
      <c r="B24" s="65" t="s">
        <v>53</v>
      </c>
      <c r="D24" s="65" t="s">
        <v>8</v>
      </c>
      <c r="F24" s="65">
        <f t="shared" si="0"/>
        <v>0.0104735883424408</v>
      </c>
      <c r="Q24" s="68"/>
      <c r="R24" s="68"/>
      <c r="S24" s="69"/>
      <c r="T24" s="70"/>
      <c r="W24" t="s">
        <v>54</v>
      </c>
      <c r="Y24" s="65" t="s">
        <v>8</v>
      </c>
      <c r="AA24">
        <f t="shared" si="2"/>
        <v>0.0209471766848816</v>
      </c>
    </row>
    <row r="25" spans="2:27">
      <c r="B25" s="65" t="s">
        <v>55</v>
      </c>
      <c r="D25" s="65" t="s">
        <v>8</v>
      </c>
      <c r="F25" s="65">
        <f t="shared" si="0"/>
        <v>0.0104735883424408</v>
      </c>
      <c r="Q25" s="68"/>
      <c r="R25" s="68"/>
      <c r="S25" s="69"/>
      <c r="T25" s="70"/>
      <c r="W25" t="s">
        <v>56</v>
      </c>
      <c r="Y25" s="65" t="s">
        <v>8</v>
      </c>
      <c r="AA25">
        <f t="shared" si="2"/>
        <v>0.0209471766848816</v>
      </c>
    </row>
    <row r="26" spans="2:27">
      <c r="B26" s="65" t="s">
        <v>57</v>
      </c>
      <c r="D26" s="65" t="s">
        <v>8</v>
      </c>
      <c r="F26" s="65">
        <f t="shared" si="0"/>
        <v>0.0104735883424408</v>
      </c>
      <c r="Q26" s="68"/>
      <c r="R26" s="68"/>
      <c r="S26" s="69"/>
      <c r="T26" s="70"/>
      <c r="W26" t="s">
        <v>58</v>
      </c>
      <c r="Y26" s="65" t="s">
        <v>8</v>
      </c>
      <c r="AA26">
        <f t="shared" si="2"/>
        <v>0.0209471766848816</v>
      </c>
    </row>
    <row r="27" spans="2:27">
      <c r="B27" s="65" t="s">
        <v>59</v>
      </c>
      <c r="D27" s="65" t="s">
        <v>8</v>
      </c>
      <c r="F27" s="65">
        <f t="shared" si="0"/>
        <v>0.0104735883424408</v>
      </c>
      <c r="Q27" s="68"/>
      <c r="R27" s="68"/>
      <c r="S27" s="69"/>
      <c r="T27" s="70"/>
      <c r="W27" t="s">
        <v>60</v>
      </c>
      <c r="Y27" s="65" t="s">
        <v>8</v>
      </c>
      <c r="AA27">
        <f t="shared" si="2"/>
        <v>0.0209471766848816</v>
      </c>
    </row>
    <row r="28" spans="2:27">
      <c r="B28" s="65" t="s">
        <v>61</v>
      </c>
      <c r="D28" s="65" t="s">
        <v>8</v>
      </c>
      <c r="F28" s="65">
        <f>P5/24</f>
        <v>0.0104735883424408</v>
      </c>
      <c r="Q28" s="68"/>
      <c r="R28" s="68"/>
      <c r="S28" s="69"/>
      <c r="T28" s="70"/>
      <c r="W28" t="s">
        <v>62</v>
      </c>
      <c r="Y28" s="65" t="s">
        <v>8</v>
      </c>
      <c r="AA28">
        <f>P6/12</f>
        <v>0.0207194899817851</v>
      </c>
    </row>
    <row r="29" spans="2:27">
      <c r="B29" s="65" t="s">
        <v>63</v>
      </c>
      <c r="D29" s="65" t="s">
        <v>8</v>
      </c>
      <c r="F29" s="65">
        <f>F28</f>
        <v>0.0104735883424408</v>
      </c>
      <c r="Q29" s="11"/>
      <c r="R29" s="11"/>
      <c r="S29" s="11"/>
      <c r="T29" s="11"/>
      <c r="W29" t="s">
        <v>64</v>
      </c>
      <c r="Y29" s="65" t="s">
        <v>8</v>
      </c>
      <c r="AA29">
        <f>AA28</f>
        <v>0.0207194899817851</v>
      </c>
    </row>
    <row r="30" spans="2:27">
      <c r="B30" s="65" t="s">
        <v>65</v>
      </c>
      <c r="D30" s="65" t="s">
        <v>8</v>
      </c>
      <c r="F30" s="65">
        <f t="shared" ref="F30:F51" si="3">F29</f>
        <v>0.0104735883424408</v>
      </c>
      <c r="Q30" s="11"/>
      <c r="R30" s="11"/>
      <c r="S30" s="11"/>
      <c r="T30" s="11"/>
      <c r="W30" t="s">
        <v>66</v>
      </c>
      <c r="Y30" s="65" t="s">
        <v>8</v>
      </c>
      <c r="AA30">
        <f t="shared" ref="AA30:AA39" si="4">AA29</f>
        <v>0.0207194899817851</v>
      </c>
    </row>
    <row r="31" spans="2:27">
      <c r="B31" s="65" t="s">
        <v>67</v>
      </c>
      <c r="D31" s="65" t="s">
        <v>8</v>
      </c>
      <c r="F31" s="65">
        <f t="shared" si="3"/>
        <v>0.0104735883424408</v>
      </c>
      <c r="Q31" s="11"/>
      <c r="R31" s="11"/>
      <c r="S31" s="11"/>
      <c r="T31" s="11"/>
      <c r="W31" t="s">
        <v>68</v>
      </c>
      <c r="Y31" s="65" t="s">
        <v>8</v>
      </c>
      <c r="AA31">
        <f t="shared" si="4"/>
        <v>0.0207194899817851</v>
      </c>
    </row>
    <row r="32" spans="2:27">
      <c r="B32" s="65" t="s">
        <v>69</v>
      </c>
      <c r="D32" s="65" t="s">
        <v>8</v>
      </c>
      <c r="F32" s="65">
        <f t="shared" si="3"/>
        <v>0.0104735883424408</v>
      </c>
      <c r="Q32" s="11"/>
      <c r="R32" s="11"/>
      <c r="S32" s="11"/>
      <c r="T32" s="11"/>
      <c r="W32" t="s">
        <v>70</v>
      </c>
      <c r="Y32" s="65" t="s">
        <v>8</v>
      </c>
      <c r="AA32">
        <f t="shared" si="4"/>
        <v>0.0207194899817851</v>
      </c>
    </row>
    <row r="33" spans="2:27">
      <c r="B33" s="65" t="s">
        <v>71</v>
      </c>
      <c r="D33" s="65" t="s">
        <v>8</v>
      </c>
      <c r="F33" s="65">
        <f t="shared" si="3"/>
        <v>0.0104735883424408</v>
      </c>
      <c r="Q33" s="11"/>
      <c r="R33" s="11"/>
      <c r="S33" s="11"/>
      <c r="T33" s="11"/>
      <c r="W33" t="s">
        <v>72</v>
      </c>
      <c r="Y33" s="65" t="s">
        <v>8</v>
      </c>
      <c r="AA33">
        <f t="shared" si="4"/>
        <v>0.0207194899817851</v>
      </c>
    </row>
    <row r="34" spans="2:27">
      <c r="B34" s="65" t="s">
        <v>73</v>
      </c>
      <c r="D34" s="65" t="s">
        <v>8</v>
      </c>
      <c r="F34" s="65">
        <f t="shared" si="3"/>
        <v>0.0104735883424408</v>
      </c>
      <c r="Q34" s="11"/>
      <c r="R34" s="11"/>
      <c r="S34" s="11"/>
      <c r="T34" s="11"/>
      <c r="W34" t="s">
        <v>74</v>
      </c>
      <c r="Y34" s="65" t="s">
        <v>8</v>
      </c>
      <c r="AA34">
        <f t="shared" si="4"/>
        <v>0.0207194899817851</v>
      </c>
    </row>
    <row r="35" spans="2:27">
      <c r="B35" s="65" t="s">
        <v>75</v>
      </c>
      <c r="D35" s="65" t="s">
        <v>8</v>
      </c>
      <c r="F35" s="65">
        <f t="shared" si="3"/>
        <v>0.0104735883424408</v>
      </c>
      <c r="W35" t="s">
        <v>76</v>
      </c>
      <c r="Y35" s="65" t="s">
        <v>8</v>
      </c>
      <c r="AA35">
        <f t="shared" si="4"/>
        <v>0.0207194899817851</v>
      </c>
    </row>
    <row r="36" spans="2:27">
      <c r="B36" s="65" t="s">
        <v>77</v>
      </c>
      <c r="D36" s="65" t="s">
        <v>8</v>
      </c>
      <c r="F36" s="65">
        <f t="shared" si="3"/>
        <v>0.0104735883424408</v>
      </c>
      <c r="W36" t="s">
        <v>78</v>
      </c>
      <c r="Y36" s="65" t="s">
        <v>8</v>
      </c>
      <c r="AA36">
        <f t="shared" si="4"/>
        <v>0.0207194899817851</v>
      </c>
    </row>
    <row r="37" spans="2:27">
      <c r="B37" s="65" t="s">
        <v>79</v>
      </c>
      <c r="D37" s="65" t="s">
        <v>8</v>
      </c>
      <c r="F37" s="65">
        <f t="shared" si="3"/>
        <v>0.0104735883424408</v>
      </c>
      <c r="W37" t="s">
        <v>80</v>
      </c>
      <c r="Y37" s="65" t="s">
        <v>8</v>
      </c>
      <c r="AA37">
        <f t="shared" si="4"/>
        <v>0.0207194899817851</v>
      </c>
    </row>
    <row r="38" spans="2:27">
      <c r="B38" s="65" t="s">
        <v>81</v>
      </c>
      <c r="D38" s="65" t="s">
        <v>8</v>
      </c>
      <c r="F38" s="65">
        <f t="shared" si="3"/>
        <v>0.0104735883424408</v>
      </c>
      <c r="W38" t="s">
        <v>82</v>
      </c>
      <c r="Y38" s="65" t="s">
        <v>8</v>
      </c>
      <c r="AA38">
        <f t="shared" si="4"/>
        <v>0.0207194899817851</v>
      </c>
    </row>
    <row r="39" spans="2:27">
      <c r="B39" s="65" t="s">
        <v>83</v>
      </c>
      <c r="D39" s="65" t="s">
        <v>8</v>
      </c>
      <c r="F39" s="65">
        <f t="shared" si="3"/>
        <v>0.0104735883424408</v>
      </c>
      <c r="W39" t="s">
        <v>84</v>
      </c>
      <c r="Y39" s="65" t="s">
        <v>8</v>
      </c>
      <c r="AA39">
        <f t="shared" si="4"/>
        <v>0.0207194899817851</v>
      </c>
    </row>
    <row r="40" spans="2:27">
      <c r="B40" s="65" t="s">
        <v>85</v>
      </c>
      <c r="D40" s="65" t="s">
        <v>8</v>
      </c>
      <c r="F40" s="65">
        <f t="shared" si="3"/>
        <v>0.0104735883424408</v>
      </c>
      <c r="W40" t="s">
        <v>86</v>
      </c>
      <c r="Y40" s="65" t="s">
        <v>8</v>
      </c>
      <c r="AA40">
        <f>P7/12</f>
        <v>0.0207194899817851</v>
      </c>
    </row>
    <row r="41" spans="2:27">
      <c r="B41" s="65" t="s">
        <v>87</v>
      </c>
      <c r="D41" s="65" t="s">
        <v>8</v>
      </c>
      <c r="F41" s="65">
        <f t="shared" si="3"/>
        <v>0.0104735883424408</v>
      </c>
      <c r="W41" t="s">
        <v>88</v>
      </c>
      <c r="Y41" s="65" t="s">
        <v>8</v>
      </c>
      <c r="AA41">
        <f>AA40</f>
        <v>0.0207194899817851</v>
      </c>
    </row>
    <row r="42" spans="2:27">
      <c r="B42" s="65" t="s">
        <v>89</v>
      </c>
      <c r="D42" s="65" t="s">
        <v>8</v>
      </c>
      <c r="F42" s="65">
        <f t="shared" si="3"/>
        <v>0.0104735883424408</v>
      </c>
      <c r="W42" t="s">
        <v>90</v>
      </c>
      <c r="Y42" s="65" t="s">
        <v>8</v>
      </c>
      <c r="AA42">
        <f t="shared" ref="AA42:AA51" si="5">AA41</f>
        <v>0.0207194899817851</v>
      </c>
    </row>
    <row r="43" spans="2:27">
      <c r="B43" s="65" t="s">
        <v>91</v>
      </c>
      <c r="D43" s="65" t="s">
        <v>8</v>
      </c>
      <c r="F43" s="65">
        <f t="shared" si="3"/>
        <v>0.0104735883424408</v>
      </c>
      <c r="W43" t="s">
        <v>92</v>
      </c>
      <c r="Y43" s="65" t="s">
        <v>8</v>
      </c>
      <c r="AA43">
        <f t="shared" si="5"/>
        <v>0.0207194899817851</v>
      </c>
    </row>
    <row r="44" spans="2:27">
      <c r="B44" s="65" t="s">
        <v>93</v>
      </c>
      <c r="D44" s="65" t="s">
        <v>8</v>
      </c>
      <c r="F44" s="65">
        <f t="shared" si="3"/>
        <v>0.0104735883424408</v>
      </c>
      <c r="W44" t="s">
        <v>94</v>
      </c>
      <c r="Y44" s="65" t="s">
        <v>8</v>
      </c>
      <c r="AA44">
        <f t="shared" si="5"/>
        <v>0.0207194899817851</v>
      </c>
    </row>
    <row r="45" spans="2:27">
      <c r="B45" s="65" t="s">
        <v>95</v>
      </c>
      <c r="D45" s="65" t="s">
        <v>8</v>
      </c>
      <c r="F45" s="65">
        <f t="shared" si="3"/>
        <v>0.0104735883424408</v>
      </c>
      <c r="W45" t="s">
        <v>96</v>
      </c>
      <c r="Y45" s="65" t="s">
        <v>8</v>
      </c>
      <c r="AA45">
        <f t="shared" si="5"/>
        <v>0.0207194899817851</v>
      </c>
    </row>
    <row r="46" spans="2:27">
      <c r="B46" s="65" t="s">
        <v>97</v>
      </c>
      <c r="D46" s="65" t="s">
        <v>8</v>
      </c>
      <c r="F46" s="65">
        <f t="shared" si="3"/>
        <v>0.0104735883424408</v>
      </c>
      <c r="W46" t="s">
        <v>98</v>
      </c>
      <c r="Y46" s="65" t="s">
        <v>8</v>
      </c>
      <c r="AA46">
        <f t="shared" si="5"/>
        <v>0.0207194899817851</v>
      </c>
    </row>
    <row r="47" spans="2:27">
      <c r="B47" s="65" t="s">
        <v>99</v>
      </c>
      <c r="D47" s="65" t="s">
        <v>8</v>
      </c>
      <c r="F47" s="65">
        <f t="shared" si="3"/>
        <v>0.0104735883424408</v>
      </c>
      <c r="W47" t="s">
        <v>100</v>
      </c>
      <c r="Y47" s="65" t="s">
        <v>8</v>
      </c>
      <c r="AA47">
        <f t="shared" si="5"/>
        <v>0.0207194899817851</v>
      </c>
    </row>
    <row r="48" spans="2:27">
      <c r="B48" s="65" t="s">
        <v>101</v>
      </c>
      <c r="D48" s="65" t="s">
        <v>8</v>
      </c>
      <c r="F48" s="65">
        <f t="shared" si="3"/>
        <v>0.0104735883424408</v>
      </c>
      <c r="W48" t="s">
        <v>102</v>
      </c>
      <c r="Y48" s="65" t="s">
        <v>8</v>
      </c>
      <c r="AA48">
        <f t="shared" si="5"/>
        <v>0.0207194899817851</v>
      </c>
    </row>
    <row r="49" spans="2:27">
      <c r="B49" s="65" t="s">
        <v>103</v>
      </c>
      <c r="D49" s="65" t="s">
        <v>8</v>
      </c>
      <c r="F49" s="65">
        <f t="shared" si="3"/>
        <v>0.0104735883424408</v>
      </c>
      <c r="W49" t="s">
        <v>104</v>
      </c>
      <c r="Y49" s="65" t="s">
        <v>8</v>
      </c>
      <c r="AA49">
        <f t="shared" si="5"/>
        <v>0.0207194899817851</v>
      </c>
    </row>
    <row r="50" spans="2:27">
      <c r="B50" s="65" t="s">
        <v>105</v>
      </c>
      <c r="D50" s="65" t="s">
        <v>8</v>
      </c>
      <c r="F50" s="65">
        <f t="shared" si="3"/>
        <v>0.0104735883424408</v>
      </c>
      <c r="W50" t="s">
        <v>106</v>
      </c>
      <c r="Y50" s="65" t="s">
        <v>8</v>
      </c>
      <c r="AA50">
        <f t="shared" si="5"/>
        <v>0.0207194899817851</v>
      </c>
    </row>
    <row r="51" spans="2:27">
      <c r="B51" s="65" t="s">
        <v>107</v>
      </c>
      <c r="D51" s="65" t="s">
        <v>8</v>
      </c>
      <c r="F51" s="65">
        <f t="shared" si="3"/>
        <v>0.0104735883424408</v>
      </c>
      <c r="W51" t="s">
        <v>108</v>
      </c>
      <c r="Y51" s="65" t="s">
        <v>8</v>
      </c>
      <c r="AA51">
        <f t="shared" si="5"/>
        <v>0.0207194899817851</v>
      </c>
    </row>
    <row r="52" spans="2:6">
      <c r="B52" s="65" t="s">
        <v>109</v>
      </c>
      <c r="D52" s="65" t="s">
        <v>8</v>
      </c>
      <c r="F52" s="65">
        <f>P6/24</f>
        <v>0.0103597449908925</v>
      </c>
    </row>
    <row r="53" spans="2:6">
      <c r="B53" s="65" t="s">
        <v>110</v>
      </c>
      <c r="D53" s="65" t="s">
        <v>8</v>
      </c>
      <c r="F53" s="65">
        <f>F52</f>
        <v>0.0103597449908925</v>
      </c>
    </row>
    <row r="54" spans="2:6">
      <c r="B54" s="65" t="s">
        <v>111</v>
      </c>
      <c r="D54" s="65" t="s">
        <v>8</v>
      </c>
      <c r="F54" s="65">
        <f t="shared" ref="F54:F75" si="6">F53</f>
        <v>0.0103597449908925</v>
      </c>
    </row>
    <row r="55" spans="2:6">
      <c r="B55" s="65" t="s">
        <v>112</v>
      </c>
      <c r="D55" s="65" t="s">
        <v>8</v>
      </c>
      <c r="F55" s="65">
        <f t="shared" si="6"/>
        <v>0.0103597449908925</v>
      </c>
    </row>
    <row r="56" spans="2:6">
      <c r="B56" s="65" t="s">
        <v>113</v>
      </c>
      <c r="D56" s="65" t="s">
        <v>8</v>
      </c>
      <c r="F56" s="65">
        <f t="shared" si="6"/>
        <v>0.0103597449908925</v>
      </c>
    </row>
    <row r="57" spans="2:6">
      <c r="B57" s="65" t="s">
        <v>114</v>
      </c>
      <c r="D57" s="65" t="s">
        <v>8</v>
      </c>
      <c r="F57" s="65">
        <f t="shared" si="6"/>
        <v>0.0103597449908925</v>
      </c>
    </row>
    <row r="58" spans="2:6">
      <c r="B58" s="65" t="s">
        <v>115</v>
      </c>
      <c r="D58" s="65" t="s">
        <v>8</v>
      </c>
      <c r="F58" s="65">
        <f t="shared" si="6"/>
        <v>0.0103597449908925</v>
      </c>
    </row>
    <row r="59" spans="2:6">
      <c r="B59" s="65" t="s">
        <v>116</v>
      </c>
      <c r="D59" s="65" t="s">
        <v>8</v>
      </c>
      <c r="F59" s="65">
        <f t="shared" si="6"/>
        <v>0.0103597449908925</v>
      </c>
    </row>
    <row r="60" spans="2:6">
      <c r="B60" s="65" t="s">
        <v>117</v>
      </c>
      <c r="D60" s="65" t="s">
        <v>8</v>
      </c>
      <c r="F60" s="65">
        <f t="shared" si="6"/>
        <v>0.0103597449908925</v>
      </c>
    </row>
    <row r="61" spans="2:6">
      <c r="B61" s="65" t="s">
        <v>118</v>
      </c>
      <c r="D61" s="65" t="s">
        <v>8</v>
      </c>
      <c r="F61" s="65">
        <f t="shared" si="6"/>
        <v>0.0103597449908925</v>
      </c>
    </row>
    <row r="62" spans="2:6">
      <c r="B62" s="65" t="s">
        <v>119</v>
      </c>
      <c r="D62" s="65" t="s">
        <v>8</v>
      </c>
      <c r="F62" s="65">
        <f t="shared" si="6"/>
        <v>0.0103597449908925</v>
      </c>
    </row>
    <row r="63" spans="2:6">
      <c r="B63" s="65" t="s">
        <v>120</v>
      </c>
      <c r="D63" s="65" t="s">
        <v>8</v>
      </c>
      <c r="F63" s="65">
        <f t="shared" si="6"/>
        <v>0.0103597449908925</v>
      </c>
    </row>
    <row r="64" spans="2:6">
      <c r="B64" s="65" t="s">
        <v>121</v>
      </c>
      <c r="D64" s="65" t="s">
        <v>8</v>
      </c>
      <c r="F64" s="65">
        <f t="shared" si="6"/>
        <v>0.0103597449908925</v>
      </c>
    </row>
    <row r="65" spans="2:6">
      <c r="B65" s="65" t="s">
        <v>122</v>
      </c>
      <c r="D65" s="65" t="s">
        <v>8</v>
      </c>
      <c r="F65" s="65">
        <f t="shared" si="6"/>
        <v>0.0103597449908925</v>
      </c>
    </row>
    <row r="66" spans="2:6">
      <c r="B66" s="65" t="s">
        <v>123</v>
      </c>
      <c r="D66" s="65" t="s">
        <v>8</v>
      </c>
      <c r="F66" s="65">
        <f t="shared" si="6"/>
        <v>0.0103597449908925</v>
      </c>
    </row>
    <row r="67" spans="2:6">
      <c r="B67" s="65" t="s">
        <v>124</v>
      </c>
      <c r="D67" s="65" t="s">
        <v>8</v>
      </c>
      <c r="F67" s="65">
        <f t="shared" si="6"/>
        <v>0.0103597449908925</v>
      </c>
    </row>
    <row r="68" spans="2:6">
      <c r="B68" s="65" t="s">
        <v>125</v>
      </c>
      <c r="D68" s="65" t="s">
        <v>8</v>
      </c>
      <c r="F68" s="65">
        <f t="shared" si="6"/>
        <v>0.0103597449908925</v>
      </c>
    </row>
    <row r="69" spans="2:6">
      <c r="B69" s="65" t="s">
        <v>126</v>
      </c>
      <c r="D69" s="65" t="s">
        <v>8</v>
      </c>
      <c r="F69" s="65">
        <f t="shared" si="6"/>
        <v>0.0103597449908925</v>
      </c>
    </row>
    <row r="70" spans="2:6">
      <c r="B70" s="65" t="s">
        <v>127</v>
      </c>
      <c r="D70" s="65" t="s">
        <v>8</v>
      </c>
      <c r="F70" s="65">
        <f t="shared" si="6"/>
        <v>0.0103597449908925</v>
      </c>
    </row>
    <row r="71" spans="2:6">
      <c r="B71" s="65" t="s">
        <v>128</v>
      </c>
      <c r="D71" s="65" t="s">
        <v>8</v>
      </c>
      <c r="F71" s="65">
        <f t="shared" si="6"/>
        <v>0.0103597449908925</v>
      </c>
    </row>
    <row r="72" spans="2:6">
      <c r="B72" s="65" t="s">
        <v>129</v>
      </c>
      <c r="D72" s="65" t="s">
        <v>8</v>
      </c>
      <c r="F72" s="65">
        <f t="shared" si="6"/>
        <v>0.0103597449908925</v>
      </c>
    </row>
    <row r="73" spans="2:6">
      <c r="B73" s="65" t="s">
        <v>130</v>
      </c>
      <c r="D73" s="65" t="s">
        <v>8</v>
      </c>
      <c r="F73" s="65">
        <f t="shared" si="6"/>
        <v>0.0103597449908925</v>
      </c>
    </row>
    <row r="74" spans="2:6">
      <c r="B74" s="65" t="s">
        <v>131</v>
      </c>
      <c r="D74" s="65" t="s">
        <v>8</v>
      </c>
      <c r="F74" s="65">
        <f t="shared" si="6"/>
        <v>0.0103597449908925</v>
      </c>
    </row>
    <row r="75" spans="2:6">
      <c r="B75" s="65" t="s">
        <v>132</v>
      </c>
      <c r="D75" s="65" t="s">
        <v>8</v>
      </c>
      <c r="F75" s="65">
        <f t="shared" si="6"/>
        <v>0.0103597449908925</v>
      </c>
    </row>
    <row r="76" spans="2:6">
      <c r="B76" s="65" t="s">
        <v>133</v>
      </c>
      <c r="D76" s="65" t="s">
        <v>8</v>
      </c>
      <c r="F76" s="65">
        <f>P7/24</f>
        <v>0.0103597449908925</v>
      </c>
    </row>
    <row r="77" spans="2:6">
      <c r="B77" s="65" t="s">
        <v>134</v>
      </c>
      <c r="D77" s="65" t="s">
        <v>8</v>
      </c>
      <c r="F77" s="65">
        <f>F76</f>
        <v>0.0103597449908925</v>
      </c>
    </row>
    <row r="78" spans="2:6">
      <c r="B78" s="65" t="s">
        <v>135</v>
      </c>
      <c r="D78" s="65" t="s">
        <v>8</v>
      </c>
      <c r="F78" s="65">
        <f t="shared" ref="F78:F99" si="7">F77</f>
        <v>0.0103597449908925</v>
      </c>
    </row>
    <row r="79" spans="2:6">
      <c r="B79" s="65" t="s">
        <v>136</v>
      </c>
      <c r="D79" s="65" t="s">
        <v>8</v>
      </c>
      <c r="F79" s="65">
        <f t="shared" si="7"/>
        <v>0.0103597449908925</v>
      </c>
    </row>
    <row r="80" spans="2:6">
      <c r="B80" s="65" t="s">
        <v>137</v>
      </c>
      <c r="D80" s="65" t="s">
        <v>8</v>
      </c>
      <c r="F80" s="65">
        <f t="shared" si="7"/>
        <v>0.0103597449908925</v>
      </c>
    </row>
    <row r="81" spans="2:6">
      <c r="B81" s="65" t="s">
        <v>138</v>
      </c>
      <c r="D81" s="65" t="s">
        <v>8</v>
      </c>
      <c r="F81" s="65">
        <f t="shared" si="7"/>
        <v>0.0103597449908925</v>
      </c>
    </row>
    <row r="82" spans="2:6">
      <c r="B82" s="65" t="s">
        <v>139</v>
      </c>
      <c r="D82" s="65" t="s">
        <v>8</v>
      </c>
      <c r="F82" s="65">
        <f t="shared" si="7"/>
        <v>0.0103597449908925</v>
      </c>
    </row>
    <row r="83" spans="2:6">
      <c r="B83" s="65" t="s">
        <v>140</v>
      </c>
      <c r="D83" s="65" t="s">
        <v>8</v>
      </c>
      <c r="F83" s="65">
        <f t="shared" si="7"/>
        <v>0.0103597449908925</v>
      </c>
    </row>
    <row r="84" spans="2:6">
      <c r="B84" s="65" t="s">
        <v>141</v>
      </c>
      <c r="D84" s="65" t="s">
        <v>8</v>
      </c>
      <c r="F84" s="65">
        <f t="shared" si="7"/>
        <v>0.0103597449908925</v>
      </c>
    </row>
    <row r="85" spans="2:6">
      <c r="B85" s="65" t="s">
        <v>142</v>
      </c>
      <c r="D85" s="65" t="s">
        <v>8</v>
      </c>
      <c r="F85" s="65">
        <f t="shared" si="7"/>
        <v>0.0103597449908925</v>
      </c>
    </row>
    <row r="86" spans="2:6">
      <c r="B86" s="65" t="s">
        <v>143</v>
      </c>
      <c r="D86" s="65" t="s">
        <v>8</v>
      </c>
      <c r="F86" s="65">
        <f t="shared" si="7"/>
        <v>0.0103597449908925</v>
      </c>
    </row>
    <row r="87" spans="2:6">
      <c r="B87" s="65" t="s">
        <v>144</v>
      </c>
      <c r="D87" s="65" t="s">
        <v>8</v>
      </c>
      <c r="F87" s="65">
        <f t="shared" si="7"/>
        <v>0.0103597449908925</v>
      </c>
    </row>
    <row r="88" spans="2:6">
      <c r="B88" s="65" t="s">
        <v>145</v>
      </c>
      <c r="D88" s="65" t="s">
        <v>8</v>
      </c>
      <c r="F88" s="65">
        <f t="shared" si="7"/>
        <v>0.0103597449908925</v>
      </c>
    </row>
    <row r="89" spans="2:6">
      <c r="B89" s="65" t="s">
        <v>146</v>
      </c>
      <c r="D89" s="65" t="s">
        <v>8</v>
      </c>
      <c r="F89" s="65">
        <f t="shared" si="7"/>
        <v>0.0103597449908925</v>
      </c>
    </row>
    <row r="90" spans="2:6">
      <c r="B90" s="65" t="s">
        <v>147</v>
      </c>
      <c r="D90" s="65" t="s">
        <v>8</v>
      </c>
      <c r="F90" s="65">
        <f t="shared" si="7"/>
        <v>0.0103597449908925</v>
      </c>
    </row>
    <row r="91" spans="2:6">
      <c r="B91" s="65" t="s">
        <v>148</v>
      </c>
      <c r="D91" s="65" t="s">
        <v>8</v>
      </c>
      <c r="F91" s="65">
        <f t="shared" si="7"/>
        <v>0.0103597449908925</v>
      </c>
    </row>
    <row r="92" spans="2:6">
      <c r="B92" s="65" t="s">
        <v>149</v>
      </c>
      <c r="D92" s="65" t="s">
        <v>8</v>
      </c>
      <c r="F92" s="65">
        <f t="shared" si="7"/>
        <v>0.0103597449908925</v>
      </c>
    </row>
    <row r="93" spans="2:6">
      <c r="B93" s="65" t="s">
        <v>150</v>
      </c>
      <c r="D93" s="65" t="s">
        <v>8</v>
      </c>
      <c r="F93" s="65">
        <f t="shared" si="7"/>
        <v>0.0103597449908925</v>
      </c>
    </row>
    <row r="94" spans="2:6">
      <c r="B94" s="65" t="s">
        <v>151</v>
      </c>
      <c r="D94" s="65" t="s">
        <v>8</v>
      </c>
      <c r="F94" s="65">
        <f t="shared" si="7"/>
        <v>0.0103597449908925</v>
      </c>
    </row>
    <row r="95" spans="2:6">
      <c r="B95" s="65" t="s">
        <v>152</v>
      </c>
      <c r="D95" s="65" t="s">
        <v>8</v>
      </c>
      <c r="F95" s="65">
        <f t="shared" si="7"/>
        <v>0.0103597449908925</v>
      </c>
    </row>
    <row r="96" spans="2:6">
      <c r="B96" s="65" t="s">
        <v>153</v>
      </c>
      <c r="D96" s="65" t="s">
        <v>8</v>
      </c>
      <c r="F96" s="65">
        <f t="shared" si="7"/>
        <v>0.0103597449908925</v>
      </c>
    </row>
    <row r="97" spans="2:6">
      <c r="B97" s="65" t="s">
        <v>154</v>
      </c>
      <c r="D97" s="65" t="s">
        <v>8</v>
      </c>
      <c r="F97" s="65">
        <f t="shared" si="7"/>
        <v>0.0103597449908925</v>
      </c>
    </row>
    <row r="98" spans="2:6">
      <c r="B98" s="65" t="s">
        <v>155</v>
      </c>
      <c r="D98" s="65" t="s">
        <v>8</v>
      </c>
      <c r="F98" s="65">
        <f t="shared" si="7"/>
        <v>0.0103597449908925</v>
      </c>
    </row>
    <row r="99" spans="2:6">
      <c r="B99" s="65" t="s">
        <v>156</v>
      </c>
      <c r="D99" s="65" t="s">
        <v>8</v>
      </c>
      <c r="F99" s="65">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554</v>
      </c>
      <c r="I7" s="5"/>
      <c r="J7" s="7"/>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9"/>
      <c r="U7" s="9"/>
      <c r="V7" s="9"/>
      <c r="W7" s="9"/>
      <c r="X7" s="9"/>
      <c r="Y7" s="9"/>
      <c r="Z7" s="9"/>
      <c r="AA7" s="9"/>
      <c r="AC7" s="14" t="s">
        <v>555</v>
      </c>
      <c r="AD7" s="14">
        <v>1784.729617</v>
      </c>
      <c r="AE7" s="14">
        <v>3935.203094</v>
      </c>
      <c r="AF7" s="14">
        <v>79.9</v>
      </c>
      <c r="AG7" s="14">
        <v>561.5496</v>
      </c>
      <c r="AI7" s="14">
        <v>259.3270938</v>
      </c>
      <c r="AJ7" s="14">
        <v>1.51460529</v>
      </c>
      <c r="AK7" s="14">
        <v>1100</v>
      </c>
      <c r="AL7" s="14">
        <v>1309.409371</v>
      </c>
      <c r="AM7" s="14">
        <v>109.2505853</v>
      </c>
      <c r="AO7" s="14">
        <v>0.244211757</v>
      </c>
    </row>
    <row r="8" ht="14.5" spans="6:39">
      <c r="F8" t="str">
        <f t="shared" ref="F8:H8" si="2">F7</f>
        <v>UP</v>
      </c>
      <c r="G8" t="str">
        <f t="shared" si="2"/>
        <v>ACT_BND</v>
      </c>
      <c r="H8" t="str">
        <f t="shared" si="2"/>
        <v>2020</v>
      </c>
      <c r="J8" s="8"/>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9"/>
      <c r="U8" s="13"/>
      <c r="V8" s="9"/>
      <c r="W8" s="9"/>
      <c r="X8" s="9"/>
      <c r="Y8" s="9"/>
      <c r="Z8" s="9"/>
      <c r="AA8" s="9"/>
      <c r="AC8" s="14" t="s">
        <v>556</v>
      </c>
      <c r="AD8" s="14">
        <v>28140.70924</v>
      </c>
      <c r="AE8">
        <v>0</v>
      </c>
      <c r="AF8">
        <v>0</v>
      </c>
      <c r="AG8" s="14">
        <v>1171.178491</v>
      </c>
      <c r="AI8" s="14">
        <v>4432.635651</v>
      </c>
      <c r="AM8" s="14">
        <v>8169.142609</v>
      </c>
    </row>
    <row r="9" ht="14.5" spans="6:43">
      <c r="F9" t="s">
        <v>165</v>
      </c>
      <c r="J9" s="9"/>
      <c r="K9" t="str">
        <f t="shared" si="3"/>
        <v>*</v>
      </c>
      <c r="L9">
        <f t="shared" ref="L9:R9" si="5">AD23</f>
        <v>0</v>
      </c>
      <c r="M9">
        <f t="shared" si="5"/>
        <v>0</v>
      </c>
      <c r="N9">
        <f t="shared" si="5"/>
        <v>0</v>
      </c>
      <c r="O9">
        <f t="shared" si="5"/>
        <v>0</v>
      </c>
      <c r="P9">
        <f t="shared" si="5"/>
        <v>0</v>
      </c>
      <c r="Q9">
        <f t="shared" si="5"/>
        <v>0</v>
      </c>
      <c r="R9">
        <f t="shared" si="5"/>
        <v>0</v>
      </c>
      <c r="T9" s="9"/>
      <c r="U9" s="9"/>
      <c r="V9" s="9"/>
      <c r="W9" s="9"/>
      <c r="X9" s="9"/>
      <c r="Y9" s="9"/>
      <c r="Z9" s="9"/>
      <c r="AA9" s="9"/>
      <c r="AC9" s="14" t="s">
        <v>557</v>
      </c>
      <c r="AD9" s="14">
        <v>2431.074978</v>
      </c>
      <c r="AE9" s="14">
        <v>63813.67406</v>
      </c>
      <c r="AF9" s="14">
        <v>36141.96449</v>
      </c>
      <c r="AG9" s="14">
        <v>2571.990183</v>
      </c>
      <c r="AH9" s="14">
        <v>38146.82799</v>
      </c>
      <c r="AI9" s="14">
        <v>756.1396111</v>
      </c>
      <c r="AK9" s="14">
        <v>39004.97588</v>
      </c>
      <c r="AL9" s="14">
        <v>194227.4217</v>
      </c>
      <c r="AM9" s="14">
        <v>3389.167165</v>
      </c>
      <c r="AO9" s="14">
        <v>438.4084069</v>
      </c>
      <c r="AQ9" s="14">
        <v>247.6397345</v>
      </c>
    </row>
    <row r="10" ht="14.5" spans="6:43">
      <c r="F10" t="str">
        <f t="shared" ref="F10:H10" si="6">F8</f>
        <v>UP</v>
      </c>
      <c r="G10" t="str">
        <f t="shared" si="6"/>
        <v>ACT_BND</v>
      </c>
      <c r="H10" t="str">
        <f t="shared" si="6"/>
        <v>2020</v>
      </c>
      <c r="J10" s="10"/>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9"/>
      <c r="U10" s="9"/>
      <c r="V10" s="9"/>
      <c r="W10" s="9"/>
      <c r="X10" s="9"/>
      <c r="Y10" s="9"/>
      <c r="Z10" s="9"/>
      <c r="AA10" s="9"/>
      <c r="AC10" s="14" t="s">
        <v>558</v>
      </c>
      <c r="AD10" s="14">
        <v>41400.15023</v>
      </c>
      <c r="AE10" s="14">
        <v>1171.403262</v>
      </c>
      <c r="AF10" s="14">
        <v>20.92594074</v>
      </c>
      <c r="AG10" s="14">
        <v>1347.390962</v>
      </c>
      <c r="AH10" s="14">
        <v>250.4058561</v>
      </c>
      <c r="AI10" s="14">
        <v>1663.491806</v>
      </c>
      <c r="AK10" s="14">
        <v>11039.35575</v>
      </c>
      <c r="AL10" s="14">
        <v>86.55097888</v>
      </c>
      <c r="AM10" s="14">
        <v>10914.03107</v>
      </c>
      <c r="AO10" s="14">
        <v>63.61556193</v>
      </c>
      <c r="AQ10" s="14">
        <v>80.17787354</v>
      </c>
    </row>
    <row r="11" ht="14.5" spans="6:43">
      <c r="F11" t="str">
        <f t="shared" ref="F11:H11" si="8">F10</f>
        <v>UP</v>
      </c>
      <c r="G11" t="str">
        <f t="shared" si="8"/>
        <v>ACT_BND</v>
      </c>
      <c r="H11" t="str">
        <f t="shared" si="8"/>
        <v>2020</v>
      </c>
      <c r="J11" s="9"/>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9"/>
      <c r="U11" s="9"/>
      <c r="V11" s="9"/>
      <c r="W11" s="9"/>
      <c r="X11" s="9"/>
      <c r="Y11" s="9"/>
      <c r="Z11" s="9"/>
      <c r="AA11" s="9"/>
      <c r="AC11" s="14" t="s">
        <v>559</v>
      </c>
      <c r="AD11" s="14">
        <v>15.6585</v>
      </c>
      <c r="AE11" s="14">
        <v>74.23763801</v>
      </c>
      <c r="AF11" s="14">
        <v>16.412669</v>
      </c>
      <c r="AG11" s="14">
        <v>40.70637607</v>
      </c>
      <c r="AH11" s="14">
        <v>868.53145</v>
      </c>
      <c r="AI11" s="14">
        <v>35</v>
      </c>
      <c r="AJ11" s="14">
        <v>4.54342</v>
      </c>
      <c r="AK11" s="14">
        <v>85.07274</v>
      </c>
      <c r="AL11" s="14">
        <v>556.76228</v>
      </c>
      <c r="AM11" s="14">
        <v>1.019664</v>
      </c>
      <c r="AO11" s="14">
        <v>75.33162</v>
      </c>
      <c r="AP11" s="14">
        <v>250.0273939</v>
      </c>
      <c r="AQ11" s="14">
        <v>35.09370547</v>
      </c>
    </row>
    <row r="12" ht="14.5" spans="6:43">
      <c r="F12" t="str">
        <f t="shared" ref="F12:H12" si="10">F11</f>
        <v>UP</v>
      </c>
      <c r="G12" t="str">
        <f t="shared" si="10"/>
        <v>ACT_BND</v>
      </c>
      <c r="H12" t="str">
        <f t="shared" si="10"/>
        <v>2020</v>
      </c>
      <c r="J12" s="10"/>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9"/>
      <c r="U12" s="9"/>
      <c r="V12" s="9"/>
      <c r="W12" s="9"/>
      <c r="X12" s="9"/>
      <c r="Y12" s="9"/>
      <c r="Z12" s="9"/>
      <c r="AA12" s="9"/>
      <c r="AC12" s="14" t="s">
        <v>544</v>
      </c>
      <c r="AD12" s="14">
        <v>178.1215243</v>
      </c>
      <c r="AE12" s="14">
        <v>26.83761086</v>
      </c>
      <c r="AF12" s="14">
        <v>8.350161058</v>
      </c>
      <c r="AG12" s="14">
        <v>1.654297376</v>
      </c>
      <c r="AH12" s="14">
        <v>1.168878293</v>
      </c>
      <c r="AI12" s="14">
        <v>1.865168501</v>
      </c>
      <c r="AJ12" s="14">
        <v>0.678037409</v>
      </c>
      <c r="AK12" s="14">
        <v>5636.199608</v>
      </c>
      <c r="AL12" s="14">
        <v>30.53453094</v>
      </c>
      <c r="AM12" s="14">
        <v>32.02930014</v>
      </c>
      <c r="AO12" s="14">
        <v>0.121926715</v>
      </c>
      <c r="AP12" s="14">
        <v>0.560482973</v>
      </c>
      <c r="AQ12" s="14">
        <v>1.778611344</v>
      </c>
    </row>
    <row r="13" ht="14.5" spans="6:39">
      <c r="F13" t="str">
        <f t="shared" ref="F13:H13" si="12">F12</f>
        <v>UP</v>
      </c>
      <c r="G13" t="str">
        <f t="shared" si="12"/>
        <v>ACT_BND</v>
      </c>
      <c r="H13" t="str">
        <f t="shared" si="12"/>
        <v>2020</v>
      </c>
      <c r="J13" s="11"/>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9"/>
      <c r="U13" s="9"/>
      <c r="V13" s="9"/>
      <c r="W13" s="9"/>
      <c r="X13" s="9"/>
      <c r="Y13" s="9"/>
      <c r="Z13" s="9"/>
      <c r="AA13" s="9"/>
      <c r="AC13" s="14" t="s">
        <v>560</v>
      </c>
      <c r="AD13" s="14">
        <v>0</v>
      </c>
      <c r="AE13" s="14">
        <v>0</v>
      </c>
      <c r="AF13" s="14">
        <v>0</v>
      </c>
      <c r="AG13" s="14">
        <v>4800.479073</v>
      </c>
      <c r="AJ13" s="14">
        <v>0</v>
      </c>
      <c r="AK13" s="14">
        <v>87845.32544</v>
      </c>
      <c r="AL13" s="14">
        <v>0</v>
      </c>
      <c r="AM13" s="14">
        <v>0</v>
      </c>
    </row>
    <row r="14" ht="14.5" spans="6:43">
      <c r="F14" t="str">
        <f t="shared" ref="F14:H14" si="14">F13</f>
        <v>UP</v>
      </c>
      <c r="G14" t="str">
        <f t="shared" si="14"/>
        <v>ACT_BND</v>
      </c>
      <c r="H14" t="str">
        <f t="shared" si="14"/>
        <v>2020</v>
      </c>
      <c r="J14" s="11"/>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9"/>
      <c r="U14" s="9"/>
      <c r="V14" s="9"/>
      <c r="W14" s="9"/>
      <c r="X14" s="9"/>
      <c r="Y14" s="9"/>
      <c r="Z14" s="9"/>
      <c r="AA14" s="9"/>
      <c r="AC14" s="14" t="s">
        <v>542</v>
      </c>
      <c r="AD14" s="14">
        <v>5452.614523</v>
      </c>
      <c r="AE14" s="14">
        <v>3008.283925</v>
      </c>
      <c r="AF14" s="14">
        <v>938.8527109</v>
      </c>
      <c r="AG14" s="14">
        <v>903.0197142</v>
      </c>
      <c r="AH14" s="14">
        <v>194.4986979</v>
      </c>
      <c r="AI14" s="14">
        <v>925.4455625</v>
      </c>
      <c r="AJ14" s="14">
        <v>700.3405113</v>
      </c>
      <c r="AK14" s="14">
        <v>13168.79678</v>
      </c>
      <c r="AL14" s="14">
        <v>11322.93233</v>
      </c>
      <c r="AM14" s="14">
        <v>821.4689656</v>
      </c>
      <c r="AO14" s="14">
        <v>1.076967333</v>
      </c>
      <c r="AP14" s="14">
        <v>0</v>
      </c>
      <c r="AQ14" s="14">
        <v>16.7426936</v>
      </c>
    </row>
    <row r="15" spans="6:27">
      <c r="F15" t="s">
        <v>165</v>
      </c>
      <c r="J15" s="11"/>
      <c r="K15" t="str">
        <f t="shared" si="3"/>
        <v>*</v>
      </c>
      <c r="L15">
        <f t="shared" ref="L15:R15" si="16">AD29</f>
        <v>0</v>
      </c>
      <c r="M15">
        <f t="shared" si="16"/>
        <v>0</v>
      </c>
      <c r="N15">
        <f t="shared" si="16"/>
        <v>0</v>
      </c>
      <c r="O15">
        <f t="shared" si="16"/>
        <v>0</v>
      </c>
      <c r="P15">
        <f t="shared" si="16"/>
        <v>0</v>
      </c>
      <c r="Q15">
        <f t="shared" si="16"/>
        <v>0</v>
      </c>
      <c r="R15">
        <f t="shared" si="16"/>
        <v>0</v>
      </c>
      <c r="T15" s="9"/>
      <c r="U15" s="9"/>
      <c r="V15" s="9"/>
      <c r="W15" s="9"/>
      <c r="X15" s="9"/>
      <c r="Y15" s="9"/>
      <c r="Z15" s="9"/>
      <c r="AA15" s="9"/>
    </row>
    <row r="16" spans="6:27">
      <c r="F16" t="str">
        <f t="shared" ref="F16:H16" si="17">F14</f>
        <v>UP</v>
      </c>
      <c r="G16" t="str">
        <f t="shared" si="17"/>
        <v>ACT_BND</v>
      </c>
      <c r="H16" t="str">
        <f t="shared" si="17"/>
        <v>2020</v>
      </c>
      <c r="J16" s="11"/>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9"/>
      <c r="K22" s="11"/>
      <c r="L22" s="9"/>
      <c r="AC22" s="1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9"/>
      <c r="K23" s="11"/>
      <c r="L23" s="9"/>
      <c r="AC23" s="16" t="s">
        <v>165</v>
      </c>
    </row>
    <row r="24" spans="10:36">
      <c r="J24" s="9"/>
      <c r="K24" s="12"/>
      <c r="L24" s="9"/>
      <c r="AC24" s="15"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9"/>
      <c r="K25" s="12"/>
      <c r="L25" s="9"/>
      <c r="AC25" s="15"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9"/>
      <c r="K26" s="11"/>
      <c r="L26" s="9"/>
      <c r="AC26" s="15"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9"/>
      <c r="K27" s="12"/>
      <c r="L27" s="9"/>
      <c r="AC27" s="15"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9"/>
      <c r="K28" s="11"/>
      <c r="L28" s="9"/>
      <c r="AC28" s="15"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9"/>
      <c r="K29" s="11"/>
      <c r="L29" s="9"/>
      <c r="AC29" t="s">
        <v>165</v>
      </c>
    </row>
    <row r="30" spans="10:36">
      <c r="J30" s="9"/>
      <c r="K30" s="11"/>
      <c r="L30" s="9"/>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tabSelected="1" zoomScale="55" zoomScaleNormal="55" topLeftCell="C1" workbookViewId="0">
      <selection activeCell="N31" sqref="N31"/>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9"/>
      <c r="U7" s="9"/>
      <c r="V7" s="9"/>
      <c r="W7" s="9"/>
      <c r="X7" s="9"/>
      <c r="Y7" s="9"/>
      <c r="Z7" s="9"/>
      <c r="AA7" s="9"/>
      <c r="AC7" s="14" t="s">
        <v>555</v>
      </c>
      <c r="AD7" s="14">
        <v>26491.93803</v>
      </c>
      <c r="AE7" s="14">
        <v>5872.202973</v>
      </c>
      <c r="AF7" s="14">
        <v>74.50913792</v>
      </c>
      <c r="AG7" s="14">
        <v>193.0575623</v>
      </c>
      <c r="AI7" s="14">
        <v>249.1220822</v>
      </c>
      <c r="AJ7" s="14">
        <v>4.54155046</v>
      </c>
      <c r="AK7" s="14">
        <v>5127.560208</v>
      </c>
      <c r="AL7" s="14">
        <v>1753.780447</v>
      </c>
      <c r="AM7" s="14">
        <v>20741.38478</v>
      </c>
      <c r="AO7" s="14">
        <v>0.244211757</v>
      </c>
    </row>
    <row r="8" ht="14.5" spans="6:39">
      <c r="F8" t="str">
        <f>F7</f>
        <v>UP</v>
      </c>
      <c r="G8" t="str">
        <f>G7</f>
        <v>ACT_BND</v>
      </c>
      <c r="H8" t="str">
        <f>H7</f>
        <v>2050</v>
      </c>
      <c r="J8" s="8"/>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9"/>
      <c r="U8" s="13"/>
      <c r="V8" s="9"/>
      <c r="W8" s="9"/>
      <c r="X8" s="9"/>
      <c r="Y8" s="9"/>
      <c r="Z8" s="9"/>
      <c r="AA8" s="9"/>
      <c r="AC8" s="14" t="s">
        <v>556</v>
      </c>
      <c r="AD8" s="14">
        <v>0</v>
      </c>
      <c r="AE8" s="14"/>
      <c r="AF8" s="14">
        <v>0</v>
      </c>
      <c r="AG8" s="14">
        <v>0</v>
      </c>
      <c r="AI8" s="14">
        <v>0</v>
      </c>
      <c r="AK8" s="14">
        <v>0</v>
      </c>
      <c r="AL8" s="14">
        <v>0</v>
      </c>
      <c r="AM8" s="14">
        <v>0</v>
      </c>
    </row>
    <row r="9" ht="14.5" spans="6:43">
      <c r="F9" t="s">
        <v>165</v>
      </c>
      <c r="J9" s="9"/>
      <c r="K9" t="str">
        <f t="shared" ref="K9:R9" si="3">AC23</f>
        <v>*</v>
      </c>
      <c r="L9">
        <f t="shared" si="3"/>
        <v>0</v>
      </c>
      <c r="M9">
        <f t="shared" si="3"/>
        <v>0</v>
      </c>
      <c r="N9">
        <f t="shared" si="3"/>
        <v>0</v>
      </c>
      <c r="O9">
        <f t="shared" si="3"/>
        <v>0</v>
      </c>
      <c r="P9">
        <f t="shared" si="3"/>
        <v>0</v>
      </c>
      <c r="Q9">
        <f t="shared" si="3"/>
        <v>0</v>
      </c>
      <c r="R9">
        <f t="shared" si="3"/>
        <v>0</v>
      </c>
      <c r="T9" s="9"/>
      <c r="U9" s="9"/>
      <c r="V9" s="9"/>
      <c r="W9" s="9"/>
      <c r="X9" s="9"/>
      <c r="Y9" s="9"/>
      <c r="Z9" s="9"/>
      <c r="AA9" s="9"/>
      <c r="AC9" s="14" t="s">
        <v>557</v>
      </c>
      <c r="AD9" s="14">
        <v>1351.528526</v>
      </c>
      <c r="AE9" s="14">
        <v>64437.03099</v>
      </c>
      <c r="AF9" s="14">
        <v>50083.25739</v>
      </c>
      <c r="AG9" s="14">
        <v>2877.845913</v>
      </c>
      <c r="AH9" s="14">
        <v>46570.97695</v>
      </c>
      <c r="AI9" s="14">
        <v>523.957081</v>
      </c>
      <c r="AK9" s="14">
        <v>40793.27544</v>
      </c>
      <c r="AL9" s="14">
        <v>264263.5423</v>
      </c>
      <c r="AM9" s="14">
        <v>4172.444622</v>
      </c>
      <c r="AO9" s="14">
        <v>438.4084069</v>
      </c>
      <c r="AQ9" s="14">
        <v>247.6397345</v>
      </c>
    </row>
    <row r="10" ht="14.5" spans="6:43">
      <c r="F10" t="str">
        <f>F8</f>
        <v>UP</v>
      </c>
      <c r="G10" t="str">
        <f>G8</f>
        <v>ACT_BND</v>
      </c>
      <c r="H10" t="str">
        <f>H8</f>
        <v>2050</v>
      </c>
      <c r="J10" s="10"/>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9"/>
      <c r="U10" s="9"/>
      <c r="V10" s="9"/>
      <c r="W10" s="9"/>
      <c r="X10" s="9"/>
      <c r="Y10" s="9"/>
      <c r="Z10" s="9"/>
      <c r="AA10" s="9"/>
      <c r="AC10" s="14" t="s">
        <v>558</v>
      </c>
      <c r="AD10" s="14">
        <v>22446.14736</v>
      </c>
      <c r="AE10" s="14">
        <v>5759.168348</v>
      </c>
      <c r="AF10" s="14">
        <v>0</v>
      </c>
      <c r="AG10" s="14">
        <v>0</v>
      </c>
      <c r="AH10" s="14">
        <v>17.96233539</v>
      </c>
      <c r="AI10" s="14">
        <v>0</v>
      </c>
      <c r="AK10" s="14">
        <v>46989.0585</v>
      </c>
      <c r="AL10" s="14">
        <v>0</v>
      </c>
      <c r="AM10" s="14">
        <v>2888.347401</v>
      </c>
      <c r="AO10" s="14">
        <v>63.61556193</v>
      </c>
      <c r="AQ10" s="14">
        <v>80.17787354</v>
      </c>
    </row>
    <row r="11" ht="14.5" spans="6:43">
      <c r="F11" t="str">
        <f>F10</f>
        <v>UP</v>
      </c>
      <c r="G11" t="str">
        <f>G10</f>
        <v>ACT_BND</v>
      </c>
      <c r="H11" t="str">
        <f>H10</f>
        <v>2050</v>
      </c>
      <c r="J11" s="9"/>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9"/>
      <c r="U11" s="9"/>
      <c r="V11" s="9"/>
      <c r="W11" s="9"/>
      <c r="X11" s="9"/>
      <c r="Y11" s="9"/>
      <c r="Z11" s="9"/>
      <c r="AA11" s="9"/>
      <c r="AC11" s="14" t="s">
        <v>559</v>
      </c>
      <c r="AD11" s="14">
        <v>0.6435</v>
      </c>
      <c r="AE11" s="14">
        <v>1.0938</v>
      </c>
      <c r="AF11" s="14">
        <v>3.786868134</v>
      </c>
      <c r="AG11" s="14">
        <v>27.30656366</v>
      </c>
      <c r="AH11" s="14">
        <v>4.698</v>
      </c>
      <c r="AI11" s="14">
        <v>4.10829474</v>
      </c>
      <c r="AJ11" s="14">
        <v>1.215046007</v>
      </c>
      <c r="AK11" s="14">
        <v>13.707</v>
      </c>
      <c r="AL11" s="14">
        <v>333.06</v>
      </c>
      <c r="AM11" s="14">
        <v>2.0346</v>
      </c>
      <c r="AO11" s="14">
        <v>75.33162</v>
      </c>
      <c r="AP11" s="14">
        <v>250.0273939</v>
      </c>
      <c r="AQ11" s="14">
        <v>35.09370547</v>
      </c>
    </row>
    <row r="12" ht="14.5" spans="6:43">
      <c r="F12" t="str">
        <f>F11</f>
        <v>UP</v>
      </c>
      <c r="G12" t="str">
        <f>G11</f>
        <v>ACT_BND</v>
      </c>
      <c r="H12" t="str">
        <f>H11</f>
        <v>2050</v>
      </c>
      <c r="J12" s="10"/>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9"/>
      <c r="U12" s="9"/>
      <c r="V12" s="9"/>
      <c r="W12" s="9"/>
      <c r="X12" s="9"/>
      <c r="Y12" s="9"/>
      <c r="Z12" s="9"/>
      <c r="AA12" s="9"/>
      <c r="AC12" s="14" t="s">
        <v>544</v>
      </c>
      <c r="AD12" s="14">
        <v>25383.19077</v>
      </c>
      <c r="AE12" s="14">
        <v>13198.56182</v>
      </c>
      <c r="AF12" s="14">
        <v>341.8299505</v>
      </c>
      <c r="AG12" s="14">
        <v>594.8779906</v>
      </c>
      <c r="AH12" s="14">
        <v>24.06187596</v>
      </c>
      <c r="AI12" s="14">
        <v>181.8089304</v>
      </c>
      <c r="AJ12" s="14">
        <v>218.3203574</v>
      </c>
      <c r="AK12" s="14">
        <v>18008.9155</v>
      </c>
      <c r="AL12" s="14">
        <v>1616.473107</v>
      </c>
      <c r="AM12" s="14">
        <v>2300.447415</v>
      </c>
      <c r="AO12" s="14">
        <v>0.121926715</v>
      </c>
      <c r="AP12" s="14">
        <v>0.560482973</v>
      </c>
      <c r="AQ12" s="14">
        <v>1.778611344</v>
      </c>
    </row>
    <row r="13" ht="14.5" spans="6:39">
      <c r="F13" t="str">
        <f>F12</f>
        <v>UP</v>
      </c>
      <c r="G13" t="str">
        <f>G12</f>
        <v>ACT_BND</v>
      </c>
      <c r="H13" t="str">
        <f>H12</f>
        <v>2050</v>
      </c>
      <c r="J13" s="11"/>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9"/>
      <c r="U13" s="9"/>
      <c r="V13" s="9"/>
      <c r="W13" s="9"/>
      <c r="X13" s="9"/>
      <c r="Y13" s="9"/>
      <c r="Z13" s="9"/>
      <c r="AA13" s="9"/>
      <c r="AC13" s="14" t="s">
        <v>560</v>
      </c>
      <c r="AD13" s="14">
        <v>13015.64141</v>
      </c>
      <c r="AE13" s="14">
        <v>15194.16915</v>
      </c>
      <c r="AF13" s="14">
        <v>13140.36166</v>
      </c>
      <c r="AG13" s="14">
        <v>10446.19193</v>
      </c>
      <c r="AH13" s="14">
        <v>0</v>
      </c>
      <c r="AI13" s="14">
        <v>0</v>
      </c>
      <c r="AJ13" s="14">
        <v>3066.260094</v>
      </c>
      <c r="AK13" s="14">
        <v>164617.8708</v>
      </c>
      <c r="AL13" s="14">
        <v>18897.99465</v>
      </c>
      <c r="AM13" s="14">
        <v>6899.54702</v>
      </c>
    </row>
    <row r="14" ht="14.5" spans="6:43">
      <c r="F14" t="str">
        <f>F13</f>
        <v>UP</v>
      </c>
      <c r="G14" t="str">
        <f>G13</f>
        <v>ACT_BND</v>
      </c>
      <c r="H14" t="str">
        <f>H13</f>
        <v>2050</v>
      </c>
      <c r="J14" s="11"/>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9"/>
      <c r="U14" s="9"/>
      <c r="V14" s="9"/>
      <c r="W14" s="9"/>
      <c r="X14" s="9"/>
      <c r="Y14" s="9"/>
      <c r="Z14" s="9"/>
      <c r="AA14" s="9"/>
      <c r="AC14" s="14" t="s">
        <v>542</v>
      </c>
      <c r="AD14" s="14">
        <v>51106.70645</v>
      </c>
      <c r="AE14" s="14">
        <v>27129.11808</v>
      </c>
      <c r="AF14" s="14">
        <v>1423.860887</v>
      </c>
      <c r="AG14" s="14">
        <v>8449.99366</v>
      </c>
      <c r="AH14" s="14">
        <v>194.4986979</v>
      </c>
      <c r="AI14" s="14">
        <v>25053.2028</v>
      </c>
      <c r="AJ14" s="14">
        <v>1555.300635</v>
      </c>
      <c r="AK14" s="14">
        <v>220030.0537</v>
      </c>
      <c r="AL14" s="14">
        <v>18399.58551</v>
      </c>
      <c r="AM14" s="14">
        <v>15923.03325</v>
      </c>
      <c r="AO14" s="14">
        <v>1.076967333</v>
      </c>
      <c r="AP14" s="14">
        <v>0</v>
      </c>
      <c r="AQ14" s="14">
        <v>16.7426936</v>
      </c>
    </row>
    <row r="15" spans="6:27">
      <c r="F15" t="s">
        <v>165</v>
      </c>
      <c r="J15" s="11"/>
      <c r="K15" t="str">
        <f t="shared" ref="K15:R15" si="9">AC29</f>
        <v>*</v>
      </c>
      <c r="L15">
        <f t="shared" si="9"/>
        <v>0</v>
      </c>
      <c r="M15">
        <f t="shared" si="9"/>
        <v>0</v>
      </c>
      <c r="N15">
        <f t="shared" si="9"/>
        <v>0</v>
      </c>
      <c r="O15">
        <f t="shared" si="9"/>
        <v>0</v>
      </c>
      <c r="P15">
        <f t="shared" si="9"/>
        <v>0</v>
      </c>
      <c r="Q15">
        <f t="shared" si="9"/>
        <v>0</v>
      </c>
      <c r="R15">
        <f t="shared" si="9"/>
        <v>0</v>
      </c>
      <c r="T15" s="9"/>
      <c r="U15" s="9"/>
      <c r="V15" s="9"/>
      <c r="W15" s="9"/>
      <c r="X15" s="9"/>
      <c r="Y15" s="9"/>
      <c r="Z15" s="9"/>
      <c r="AA15" s="9"/>
    </row>
    <row r="16" spans="6:27">
      <c r="F16" t="str">
        <f>F14</f>
        <v>UP</v>
      </c>
      <c r="G16" t="str">
        <f>G14</f>
        <v>ACT_BND</v>
      </c>
      <c r="H16" t="str">
        <f>H14</f>
        <v>2050</v>
      </c>
      <c r="J16" s="11"/>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9"/>
      <c r="K22" s="11"/>
      <c r="L22" s="9"/>
      <c r="AC22" s="15"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9"/>
      <c r="K23" s="11"/>
      <c r="L23" s="9"/>
      <c r="AC23" s="16" t="s">
        <v>165</v>
      </c>
    </row>
    <row r="24" spans="10:36">
      <c r="J24" s="9"/>
      <c r="K24" s="12"/>
      <c r="L24" s="9"/>
      <c r="AC24" s="15"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9"/>
      <c r="K25" s="12"/>
      <c r="L25" s="9"/>
      <c r="AC25" s="15"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9"/>
      <c r="K26" s="11"/>
      <c r="L26" s="9"/>
      <c r="AC26" s="15"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9"/>
      <c r="K27" s="12"/>
      <c r="L27" s="9"/>
      <c r="AC27" s="15"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9"/>
      <c r="K28" s="11"/>
      <c r="L28" s="9"/>
      <c r="AC28" s="15"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9"/>
      <c r="K29" s="11"/>
      <c r="L29" s="9"/>
      <c r="AC29" t="s">
        <v>165</v>
      </c>
    </row>
    <row r="30" spans="10:36">
      <c r="J30" s="9"/>
      <c r="K30" s="11"/>
      <c r="L30" s="9"/>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3"/>
    <col min="3" max="3" width="11.4545454545455" style="33" customWidth="1"/>
    <col min="4" max="4" width="10.7272727272727" style="33" customWidth="1"/>
    <col min="5" max="5" width="9.18181818181818" style="33"/>
    <col min="6" max="6" width="9.81818181818182" style="33" customWidth="1"/>
    <col min="7" max="7" width="9.18181818181818" style="33"/>
    <col min="8" max="8" width="12.8181818181818" style="33" customWidth="1"/>
    <col min="9" max="9" width="11.4545454545455" style="33" customWidth="1"/>
    <col min="10" max="10" width="9.18181818181818" style="33"/>
    <col min="11" max="11" width="15.1818181818182" style="33" customWidth="1"/>
    <col min="12" max="16384" width="9.18181818181818" style="33"/>
  </cols>
  <sheetData>
    <row r="1" spans="3:3">
      <c r="C1" s="33" t="s">
        <v>0</v>
      </c>
    </row>
    <row r="2" spans="3:8">
      <c r="C2" s="33" t="s">
        <v>157</v>
      </c>
      <c r="D2" s="33" t="s">
        <v>158</v>
      </c>
      <c r="E2" s="33" t="s">
        <v>159</v>
      </c>
      <c r="F2" s="33" t="s">
        <v>160</v>
      </c>
      <c r="G2" s="33" t="s">
        <v>161</v>
      </c>
      <c r="H2" s="33" t="s">
        <v>162</v>
      </c>
    </row>
    <row r="3" spans="3:8">
      <c r="C3" s="33" t="s">
        <v>163</v>
      </c>
      <c r="D3" s="33" t="s">
        <v>164</v>
      </c>
      <c r="E3" s="33" t="s">
        <v>165</v>
      </c>
      <c r="F3" s="33">
        <v>0</v>
      </c>
      <c r="G3" s="33">
        <v>2</v>
      </c>
      <c r="H3" s="33"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1" customWidth="1"/>
    <col min="38" max="50" width="9" style="5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2"/>
      <c r="U1" s="63"/>
      <c r="V1" s="62"/>
      <c r="W1" s="62"/>
      <c r="X1" s="62"/>
      <c r="Y1" s="63"/>
      <c r="Z1" s="62"/>
    </row>
    <row r="2" spans="3:26">
      <c r="C2" s="1" t="s">
        <v>0</v>
      </c>
      <c r="T2" s="62"/>
      <c r="U2" s="63"/>
      <c r="V2" s="62"/>
      <c r="W2" s="62"/>
      <c r="X2" s="62"/>
      <c r="Y2" s="63"/>
      <c r="Z2" s="62"/>
    </row>
    <row r="3" ht="13" spans="2:26">
      <c r="B3" s="1"/>
      <c r="C3" s="1" t="s">
        <v>2</v>
      </c>
      <c r="D3" s="40" t="s">
        <v>3</v>
      </c>
      <c r="E3" s="1" t="s">
        <v>4</v>
      </c>
      <c r="F3" s="1" t="s">
        <v>168</v>
      </c>
      <c r="G3" s="1" t="s">
        <v>169</v>
      </c>
      <c r="H3" s="1" t="s">
        <v>170</v>
      </c>
      <c r="I3" s="1" t="s">
        <v>171</v>
      </c>
      <c r="J3" s="1" t="s">
        <v>172</v>
      </c>
      <c r="K3" s="1" t="s">
        <v>173</v>
      </c>
      <c r="L3" s="1" t="s">
        <v>174</v>
      </c>
      <c r="M3" s="1" t="s">
        <v>175</v>
      </c>
      <c r="T3" s="62"/>
      <c r="U3" s="63"/>
      <c r="V3" s="62"/>
      <c r="W3" s="62"/>
      <c r="X3" s="62"/>
      <c r="Y3" s="63"/>
      <c r="Z3" s="62"/>
    </row>
    <row r="4" spans="2:26">
      <c r="B4" s="41"/>
      <c r="C4" s="41" t="s">
        <v>166</v>
      </c>
      <c r="D4" s="52" t="s">
        <v>176</v>
      </c>
      <c r="E4" s="53" t="s">
        <v>177</v>
      </c>
      <c r="F4" s="54">
        <v>0.53</v>
      </c>
      <c r="G4" s="54">
        <v>0.53</v>
      </c>
      <c r="H4" s="54">
        <v>0.53</v>
      </c>
      <c r="I4" s="54">
        <v>0.53</v>
      </c>
      <c r="J4" s="54">
        <v>0.53</v>
      </c>
      <c r="K4" s="54">
        <v>0.53</v>
      </c>
      <c r="L4" s="54">
        <v>0.53</v>
      </c>
      <c r="M4" s="41" t="s">
        <v>178</v>
      </c>
      <c r="T4" s="62"/>
      <c r="U4" s="63"/>
      <c r="V4" s="62"/>
      <c r="W4" s="62"/>
      <c r="X4" s="62"/>
      <c r="Y4" s="63"/>
      <c r="Z4" s="62"/>
    </row>
    <row r="5" spans="1:14">
      <c r="A5" s="55"/>
      <c r="B5" s="55"/>
      <c r="C5" s="55"/>
      <c r="D5" s="56"/>
      <c r="E5" s="57"/>
      <c r="F5" s="58"/>
      <c r="G5" s="58"/>
      <c r="H5" s="58"/>
      <c r="I5" s="58"/>
      <c r="J5" s="58"/>
      <c r="K5" s="58"/>
      <c r="L5" s="58"/>
      <c r="M5" s="55"/>
      <c r="N5" s="55"/>
    </row>
    <row r="6" spans="1:14">
      <c r="A6" s="55"/>
      <c r="B6" s="55"/>
      <c r="C6" s="55"/>
      <c r="D6" s="56"/>
      <c r="E6" s="57"/>
      <c r="F6" s="59"/>
      <c r="G6" s="59"/>
      <c r="H6" s="59"/>
      <c r="I6" s="59"/>
      <c r="J6" s="59"/>
      <c r="K6" s="59"/>
      <c r="L6" s="59"/>
      <c r="M6" s="55"/>
      <c r="N6" s="55"/>
    </row>
    <row r="7" spans="1:29">
      <c r="A7" s="55"/>
      <c r="B7" s="55"/>
      <c r="C7" s="55"/>
      <c r="D7" s="56"/>
      <c r="E7" s="57"/>
      <c r="F7" s="59"/>
      <c r="G7" s="59"/>
      <c r="H7" s="59"/>
      <c r="I7" s="59"/>
      <c r="J7" s="59"/>
      <c r="K7" s="59"/>
      <c r="L7" s="59"/>
      <c r="M7" s="55"/>
      <c r="N7" s="55"/>
      <c r="P7" s="54" t="s">
        <v>179</v>
      </c>
      <c r="AC7" s="51" t="s">
        <v>180</v>
      </c>
    </row>
    <row r="8" spans="1:14">
      <c r="A8" s="55"/>
      <c r="B8" s="55"/>
      <c r="C8" s="55"/>
      <c r="D8" s="56"/>
      <c r="E8" s="57"/>
      <c r="F8" s="59"/>
      <c r="G8" s="59"/>
      <c r="H8" s="59"/>
      <c r="I8" s="59"/>
      <c r="J8" s="59"/>
      <c r="K8" s="59"/>
      <c r="L8" s="59"/>
      <c r="M8" s="55"/>
      <c r="N8" s="55"/>
    </row>
    <row r="9" spans="1:14">
      <c r="A9" s="55"/>
      <c r="B9" s="55"/>
      <c r="C9" s="55"/>
      <c r="D9" s="56"/>
      <c r="E9" s="57"/>
      <c r="F9" s="59"/>
      <c r="G9" s="59"/>
      <c r="H9" s="59"/>
      <c r="I9" s="59"/>
      <c r="J9" s="59"/>
      <c r="K9" s="59"/>
      <c r="L9" s="59"/>
      <c r="M9" s="55"/>
      <c r="N9" s="55"/>
    </row>
    <row r="10" spans="1:14">
      <c r="A10" s="55"/>
      <c r="B10" s="55"/>
      <c r="C10" s="55"/>
      <c r="D10" s="56"/>
      <c r="E10" s="57"/>
      <c r="F10" s="59"/>
      <c r="G10" s="59"/>
      <c r="H10" s="59"/>
      <c r="I10" s="59"/>
      <c r="J10" s="59"/>
      <c r="K10" s="59"/>
      <c r="L10" s="59"/>
      <c r="M10" s="55"/>
      <c r="N10" s="55"/>
    </row>
    <row r="11" spans="1:14">
      <c r="A11" s="55"/>
      <c r="B11" s="55"/>
      <c r="C11" s="55"/>
      <c r="D11" s="56"/>
      <c r="E11" s="57"/>
      <c r="F11" s="59"/>
      <c r="G11" s="59"/>
      <c r="H11" s="59"/>
      <c r="I11" s="59"/>
      <c r="J11" s="59"/>
      <c r="K11" s="59"/>
      <c r="L11" s="59"/>
      <c r="M11" s="55"/>
      <c r="N11" s="55"/>
    </row>
    <row r="12" spans="1:14">
      <c r="A12" s="55"/>
      <c r="B12" s="55"/>
      <c r="C12" s="55"/>
      <c r="D12" s="56"/>
      <c r="E12" s="57"/>
      <c r="F12" s="59"/>
      <c r="G12" s="59"/>
      <c r="H12" s="59"/>
      <c r="I12" s="59"/>
      <c r="J12" s="59"/>
      <c r="K12" s="59"/>
      <c r="L12" s="59"/>
      <c r="M12" s="55"/>
      <c r="N12" s="55"/>
    </row>
    <row r="13" spans="1:14">
      <c r="A13" s="55"/>
      <c r="B13" s="55"/>
      <c r="C13" s="55"/>
      <c r="D13" s="56"/>
      <c r="E13" s="57"/>
      <c r="F13" s="59"/>
      <c r="G13" s="59"/>
      <c r="H13" s="59"/>
      <c r="I13" s="59"/>
      <c r="J13" s="59"/>
      <c r="K13" s="59"/>
      <c r="L13" s="59"/>
      <c r="M13" s="55"/>
      <c r="N13" s="55"/>
    </row>
    <row r="14" spans="1:14">
      <c r="A14" s="55"/>
      <c r="B14" s="55"/>
      <c r="C14" s="55"/>
      <c r="D14" s="56"/>
      <c r="E14" s="57"/>
      <c r="F14" s="59"/>
      <c r="G14" s="59"/>
      <c r="H14" s="59"/>
      <c r="I14" s="59"/>
      <c r="J14" s="59"/>
      <c r="K14" s="59"/>
      <c r="L14" s="59"/>
      <c r="M14" s="55"/>
      <c r="N14" s="55"/>
    </row>
    <row r="15" spans="1:14">
      <c r="A15" s="55"/>
      <c r="B15" s="55"/>
      <c r="C15" s="55"/>
      <c r="D15" s="56"/>
      <c r="E15" s="57"/>
      <c r="F15" s="59"/>
      <c r="G15" s="59"/>
      <c r="H15" s="59"/>
      <c r="I15" s="59"/>
      <c r="J15" s="59"/>
      <c r="K15" s="59"/>
      <c r="L15" s="59"/>
      <c r="M15" s="55"/>
      <c r="N15" s="55"/>
    </row>
    <row r="16" ht="13" spans="1:14">
      <c r="A16" s="55"/>
      <c r="B16" s="56"/>
      <c r="C16" s="55"/>
      <c r="D16" s="60"/>
      <c r="E16" s="55"/>
      <c r="F16" s="59"/>
      <c r="G16" s="59"/>
      <c r="H16" s="59"/>
      <c r="I16" s="59"/>
      <c r="J16" s="59"/>
      <c r="K16" s="59"/>
      <c r="L16" s="59"/>
      <c r="M16" s="56"/>
      <c r="N16" s="55"/>
    </row>
    <row r="17" ht="13" spans="2:14">
      <c r="B17" s="50"/>
      <c r="C17" s="50"/>
      <c r="D17" s="61"/>
      <c r="E17" s="50"/>
      <c r="F17" s="50"/>
      <c r="G17" s="50"/>
      <c r="H17" s="50"/>
      <c r="I17" s="50"/>
      <c r="J17" s="50"/>
      <c r="K17" s="50"/>
      <c r="L17" s="50"/>
      <c r="M17" s="50"/>
      <c r="N17" s="50"/>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2" t="s">
        <v>183</v>
      </c>
      <c r="E21" s="4" t="s">
        <v>177</v>
      </c>
      <c r="F21" s="1" t="s">
        <v>184</v>
      </c>
      <c r="G21" s="34">
        <f>H21</f>
        <v>0.57</v>
      </c>
      <c r="H21">
        <v>0.57</v>
      </c>
      <c r="I21" s="34">
        <f t="shared" ref="I21:J24" si="0">G21</f>
        <v>0.57</v>
      </c>
      <c r="J21" s="34">
        <f t="shared" si="0"/>
        <v>0.57</v>
      </c>
      <c r="K21" s="34">
        <f>H21</f>
        <v>0.57</v>
      </c>
      <c r="L21" s="34">
        <f>H21</f>
        <v>0.57</v>
      </c>
      <c r="M21" s="34">
        <f>H21</f>
        <v>0.57</v>
      </c>
    </row>
    <row r="22" spans="2:13">
      <c r="B22" s="1" t="s">
        <v>185</v>
      </c>
      <c r="C22" s="1" t="s">
        <v>166</v>
      </c>
      <c r="D22" s="52" t="str">
        <f>D21</f>
        <v>AF</v>
      </c>
      <c r="E22" s="4" t="s">
        <v>177</v>
      </c>
      <c r="F22" s="1" t="s">
        <v>184</v>
      </c>
      <c r="G22" s="34">
        <f>H22</f>
        <v>0.62</v>
      </c>
      <c r="H22">
        <v>0.62</v>
      </c>
      <c r="I22" s="34">
        <f t="shared" si="0"/>
        <v>0.62</v>
      </c>
      <c r="J22" s="34">
        <f t="shared" si="0"/>
        <v>0.62</v>
      </c>
      <c r="K22" s="34">
        <f>H22</f>
        <v>0.62</v>
      </c>
      <c r="L22" s="34">
        <f>H22</f>
        <v>0.62</v>
      </c>
      <c r="M22" s="34">
        <f>H22</f>
        <v>0.62</v>
      </c>
    </row>
    <row r="23" spans="2:13">
      <c r="B23" s="1" t="s">
        <v>186</v>
      </c>
      <c r="C23" s="1" t="s">
        <v>166</v>
      </c>
      <c r="D23" s="52" t="str">
        <f t="shared" ref="D23:D24" si="1">D22</f>
        <v>AF</v>
      </c>
      <c r="E23" s="4" t="s">
        <v>177</v>
      </c>
      <c r="F23" s="1" t="s">
        <v>184</v>
      </c>
      <c r="G23" s="34">
        <f>H23</f>
        <v>0.57</v>
      </c>
      <c r="H23">
        <v>0.57</v>
      </c>
      <c r="I23" s="34">
        <f t="shared" si="0"/>
        <v>0.57</v>
      </c>
      <c r="J23" s="34">
        <f t="shared" si="0"/>
        <v>0.57</v>
      </c>
      <c r="K23" s="34">
        <f>H23</f>
        <v>0.57</v>
      </c>
      <c r="L23" s="34">
        <f>H23</f>
        <v>0.57</v>
      </c>
      <c r="M23" s="34">
        <f>H23</f>
        <v>0.57</v>
      </c>
    </row>
    <row r="24" spans="2:13">
      <c r="B24" s="1" t="s">
        <v>187</v>
      </c>
      <c r="C24" s="1" t="s">
        <v>166</v>
      </c>
      <c r="D24" s="52" t="str">
        <f t="shared" si="1"/>
        <v>AF</v>
      </c>
      <c r="E24" s="53" t="s">
        <v>177</v>
      </c>
      <c r="F24" s="41" t="s">
        <v>184</v>
      </c>
      <c r="G24" s="45">
        <f>H24</f>
        <v>0.57</v>
      </c>
      <c r="H24">
        <v>0.57</v>
      </c>
      <c r="I24" s="45">
        <f t="shared" si="0"/>
        <v>0.57</v>
      </c>
      <c r="J24" s="45">
        <f t="shared" si="0"/>
        <v>0.57</v>
      </c>
      <c r="K24" s="45">
        <f>H24</f>
        <v>0.57</v>
      </c>
      <c r="L24" s="45">
        <f>H24</f>
        <v>0.57</v>
      </c>
      <c r="M24" s="45">
        <f>H24</f>
        <v>0.57</v>
      </c>
    </row>
    <row r="25" spans="2:14">
      <c r="B25" s="55"/>
      <c r="C25" s="55"/>
      <c r="D25" s="56"/>
      <c r="E25" s="57"/>
      <c r="F25" s="55"/>
      <c r="G25" s="59"/>
      <c r="H25" s="55"/>
      <c r="I25" s="59"/>
      <c r="J25" s="59"/>
      <c r="K25" s="59"/>
      <c r="L25" s="59"/>
      <c r="M25" s="59"/>
      <c r="N25" s="55"/>
    </row>
    <row r="26" spans="2:14">
      <c r="B26" s="55"/>
      <c r="C26" s="55"/>
      <c r="D26" s="55"/>
      <c r="E26" s="55"/>
      <c r="F26" s="55"/>
      <c r="G26" s="55"/>
      <c r="H26" s="55"/>
      <c r="I26" s="55"/>
      <c r="J26" s="55"/>
      <c r="K26" s="55"/>
      <c r="L26" s="55"/>
      <c r="M26" s="55"/>
      <c r="N26" s="55"/>
    </row>
    <row r="27" spans="2:14">
      <c r="B27" s="55"/>
      <c r="C27" s="55"/>
      <c r="D27" s="55"/>
      <c r="E27" s="55"/>
      <c r="F27" s="55"/>
      <c r="G27" s="55"/>
      <c r="H27" s="55"/>
      <c r="I27" s="55"/>
      <c r="J27" s="55"/>
      <c r="K27" s="55"/>
      <c r="L27" s="55"/>
      <c r="M27" s="55"/>
      <c r="N27" s="55"/>
    </row>
    <row r="28" spans="2:14">
      <c r="B28" s="55"/>
      <c r="C28" s="55"/>
      <c r="D28" s="55"/>
      <c r="E28" s="55"/>
      <c r="F28" s="55"/>
      <c r="G28" s="55"/>
      <c r="H28" s="55"/>
      <c r="I28" s="55"/>
      <c r="J28" s="55"/>
      <c r="K28" s="55"/>
      <c r="L28" s="55"/>
      <c r="M28" s="55"/>
      <c r="N28" s="55"/>
    </row>
    <row r="29" spans="2:14">
      <c r="B29" s="55"/>
      <c r="C29" s="55"/>
      <c r="D29" s="55"/>
      <c r="E29" s="55"/>
      <c r="F29" s="55"/>
      <c r="G29" s="55"/>
      <c r="H29" s="55"/>
      <c r="I29" s="55"/>
      <c r="J29" s="55"/>
      <c r="K29" s="55"/>
      <c r="L29" s="55"/>
      <c r="M29" s="55"/>
      <c r="N29" s="55"/>
    </row>
    <row r="30" spans="2:14">
      <c r="B30" s="55"/>
      <c r="C30" s="55"/>
      <c r="D30" s="55"/>
      <c r="E30" s="55"/>
      <c r="F30" s="55"/>
      <c r="G30" s="55"/>
      <c r="H30" s="55"/>
      <c r="I30" s="55"/>
      <c r="J30" s="55"/>
      <c r="K30" s="55"/>
      <c r="L30" s="55"/>
      <c r="M30" s="55"/>
      <c r="N30" s="55"/>
    </row>
    <row r="31" spans="2:14">
      <c r="B31" s="55"/>
      <c r="C31" s="55"/>
      <c r="D31" s="56"/>
      <c r="E31" s="57"/>
      <c r="F31" s="55"/>
      <c r="G31" s="59"/>
      <c r="H31" s="55"/>
      <c r="I31" s="59"/>
      <c r="J31" s="59"/>
      <c r="K31" s="59"/>
      <c r="L31" s="59"/>
      <c r="M31" s="59"/>
      <c r="N31" s="55"/>
    </row>
    <row r="32" spans="2:14">
      <c r="B32" s="55"/>
      <c r="C32" s="55"/>
      <c r="D32" s="56"/>
      <c r="E32" s="57"/>
      <c r="F32" s="55"/>
      <c r="G32" s="59"/>
      <c r="H32" s="55"/>
      <c r="I32" s="59"/>
      <c r="J32" s="59"/>
      <c r="K32" s="59"/>
      <c r="L32" s="59"/>
      <c r="M32" s="59"/>
      <c r="N32" s="55"/>
    </row>
    <row r="33" spans="2:14">
      <c r="B33" s="56"/>
      <c r="C33" s="55"/>
      <c r="D33" s="55"/>
      <c r="E33" s="55"/>
      <c r="F33" s="55"/>
      <c r="G33" s="55"/>
      <c r="H33" s="55"/>
      <c r="I33" s="55"/>
      <c r="J33" s="55"/>
      <c r="K33" s="55"/>
      <c r="L33" s="55"/>
      <c r="M33" s="55"/>
      <c r="N33" s="55"/>
    </row>
    <row r="34" ht="13" spans="2:14">
      <c r="B34" s="55"/>
      <c r="C34" s="60"/>
      <c r="D34" s="55"/>
      <c r="E34" s="55"/>
      <c r="F34" s="55"/>
      <c r="G34" s="55"/>
      <c r="H34" s="55"/>
      <c r="I34" s="55"/>
      <c r="J34" s="55"/>
      <c r="K34" s="55"/>
      <c r="L34" s="55"/>
      <c r="M34" s="55"/>
      <c r="N34" s="55"/>
    </row>
    <row r="35" s="50" customFormat="1" spans="2:50">
      <c r="B35" s="55"/>
      <c r="C35" s="55"/>
      <c r="D35" s="55"/>
      <c r="E35" s="55"/>
      <c r="F35" s="55"/>
      <c r="G35" s="55"/>
      <c r="H35" s="55"/>
      <c r="I35" s="55"/>
      <c r="J35" s="55"/>
      <c r="K35" s="55"/>
      <c r="L35" s="55"/>
      <c r="M35" s="55"/>
      <c r="N35" s="55"/>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row>
    <row r="36" s="50" customFormat="1" spans="2:50">
      <c r="B36" s="55"/>
      <c r="C36" s="55"/>
      <c r="D36" s="55"/>
      <c r="E36" s="55"/>
      <c r="F36" s="55"/>
      <c r="G36" s="55"/>
      <c r="H36" s="55"/>
      <c r="I36" s="55"/>
      <c r="J36" s="55"/>
      <c r="K36" s="55"/>
      <c r="L36" s="55"/>
      <c r="M36" s="55"/>
      <c r="N36" s="55"/>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row>
    <row r="37" s="50" customFormat="1" spans="2:50">
      <c r="B37" s="55"/>
      <c r="C37" s="55"/>
      <c r="D37" s="55"/>
      <c r="E37" s="55"/>
      <c r="F37" s="55"/>
      <c r="G37" s="55"/>
      <c r="H37" s="55"/>
      <c r="I37" s="55"/>
      <c r="J37" s="55"/>
      <c r="K37" s="55"/>
      <c r="L37" s="55"/>
      <c r="M37" s="55"/>
      <c r="N37" s="55"/>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row>
    <row r="38" s="50" customFormat="1" spans="15:50">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row>
    <row r="39" s="50" customFormat="1" spans="15:50">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row>
    <row r="40" s="50" customFormat="1" spans="15:50">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row>
    <row r="41" s="50" customFormat="1" spans="15:50">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row>
    <row r="42" s="50" customFormat="1" spans="15:50">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row>
    <row r="43" s="50" customFormat="1" spans="15:50">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row>
    <row r="44" s="50" customFormat="1" spans="15:50">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row>
    <row r="45" s="50" customFormat="1" spans="15:50">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row>
    <row r="46" s="50" customFormat="1" spans="15:50">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row>
    <row r="47" s="50" customFormat="1" spans="15:50">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row>
    <row r="48" s="50" customFormat="1" spans="15:50">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row>
    <row r="49" s="50" customFormat="1" spans="15:50">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row>
    <row r="50" s="50" customFormat="1" spans="15:50">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row>
    <row r="51" s="50" customFormat="1" spans="15:50">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row>
    <row r="52" s="50" customFormat="1" spans="15:50">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row>
    <row r="53" s="50" customFormat="1" spans="15:50">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row>
    <row r="54" s="50" customFormat="1" spans="15:50">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row>
    <row r="55" s="50" customFormat="1" spans="15:50">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row>
    <row r="56" s="50" customFormat="1" spans="15:50">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row>
    <row r="57" s="50" customFormat="1" spans="15:50">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row>
    <row r="58" s="50" customFormat="1" spans="15:50">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row>
    <row r="59" s="50" customFormat="1" spans="15:50">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row>
    <row r="60" s="50" customFormat="1" spans="15:50">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row>
    <row r="61" s="50" customFormat="1" spans="15:50">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row>
    <row r="62" s="50" customFormat="1" spans="15:50">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row>
    <row r="63" s="50" customFormat="1" spans="15:50">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row>
    <row r="64" s="50" customFormat="1" spans="15:50">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row>
    <row r="65" s="50" customFormat="1" spans="15:50">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row>
    <row r="66" s="50" customFormat="1" spans="15:50">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row>
    <row r="67" s="50" customFormat="1" spans="15:50">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row>
    <row r="68" s="50" customFormat="1" spans="15:50">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row>
    <row r="69" s="50" customFormat="1" spans="15:50">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row>
    <row r="70" s="50" customFormat="1" spans="15:50">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row>
    <row r="71" s="50" customFormat="1" spans="15:50">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row>
    <row r="72" s="50" customFormat="1" spans="15:50">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row>
    <row r="73" s="50" customFormat="1" spans="2:50">
      <c r="B73" s="55"/>
      <c r="C73" s="55"/>
      <c r="D73" s="55"/>
      <c r="E73" s="55"/>
      <c r="F73" s="55"/>
      <c r="G73" s="55"/>
      <c r="H73" s="55"/>
      <c r="I73" s="55"/>
      <c r="J73" s="55"/>
      <c r="K73" s="55"/>
      <c r="L73" s="55"/>
      <c r="M73" s="55"/>
      <c r="N73" s="55"/>
      <c r="O73" s="11"/>
      <c r="P73" s="11"/>
      <c r="Q73" s="11"/>
      <c r="R73" s="11"/>
      <c r="S73" s="11"/>
      <c r="T73" s="11"/>
      <c r="U73" s="1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row>
    <row r="74" s="50" customFormat="1" spans="2:50">
      <c r="B74" s="55"/>
      <c r="C74" s="55"/>
      <c r="D74" s="55"/>
      <c r="E74" s="55"/>
      <c r="F74" s="55"/>
      <c r="G74" s="55"/>
      <c r="H74" s="55"/>
      <c r="I74" s="55"/>
      <c r="J74" s="55"/>
      <c r="K74" s="55"/>
      <c r="L74" s="55"/>
      <c r="M74" s="55"/>
      <c r="N74" s="55"/>
      <c r="O74" s="11"/>
      <c r="P74" s="11"/>
      <c r="Q74" s="11"/>
      <c r="R74" s="11"/>
      <c r="S74" s="11"/>
      <c r="T74" s="11"/>
      <c r="U74" s="1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row>
    <row r="75" s="50" customFormat="1" spans="2:50">
      <c r="B75" s="55"/>
      <c r="C75" s="55"/>
      <c r="D75" s="55"/>
      <c r="E75" s="55"/>
      <c r="F75" s="55"/>
      <c r="G75" s="55"/>
      <c r="H75" s="55"/>
      <c r="I75" s="55"/>
      <c r="J75" s="55"/>
      <c r="K75" s="55"/>
      <c r="L75" s="55"/>
      <c r="M75" s="55"/>
      <c r="N75" s="55"/>
      <c r="O75" s="11"/>
      <c r="P75" s="11"/>
      <c r="Q75" s="11"/>
      <c r="R75" s="11"/>
      <c r="S75" s="11"/>
      <c r="T75" s="11"/>
      <c r="U75" s="1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row>
    <row r="76" s="50" customFormat="1" spans="2:50">
      <c r="B76" s="55"/>
      <c r="C76" s="55"/>
      <c r="D76" s="55"/>
      <c r="E76" s="55"/>
      <c r="F76" s="55"/>
      <c r="G76" s="55"/>
      <c r="H76" s="55"/>
      <c r="I76" s="55"/>
      <c r="J76" s="55"/>
      <c r="K76" s="55"/>
      <c r="L76" s="55"/>
      <c r="M76" s="55"/>
      <c r="N76" s="55"/>
      <c r="O76" s="11"/>
      <c r="P76" s="11"/>
      <c r="Q76" s="11"/>
      <c r="R76" s="11"/>
      <c r="S76" s="11"/>
      <c r="T76" s="11"/>
      <c r="U76" s="1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row>
    <row r="77" s="50" customFormat="1" spans="2:50">
      <c r="B77" s="55"/>
      <c r="C77" s="55"/>
      <c r="D77" s="55"/>
      <c r="E77" s="55"/>
      <c r="F77" s="55"/>
      <c r="G77" s="55"/>
      <c r="H77" s="55"/>
      <c r="I77" s="55"/>
      <c r="J77" s="55"/>
      <c r="K77" s="55"/>
      <c r="L77" s="55"/>
      <c r="M77" s="55"/>
      <c r="N77" s="55"/>
      <c r="O77" s="11"/>
      <c r="P77" s="11"/>
      <c r="Q77" s="11"/>
      <c r="R77" s="11"/>
      <c r="S77" s="11"/>
      <c r="T77" s="11"/>
      <c r="U77" s="1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row>
    <row r="78" s="50" customFormat="1" spans="2:50">
      <c r="B78" s="55"/>
      <c r="C78" s="55"/>
      <c r="D78" s="55"/>
      <c r="E78" s="55"/>
      <c r="F78" s="55"/>
      <c r="G78" s="55"/>
      <c r="H78" s="55"/>
      <c r="I78" s="55"/>
      <c r="J78" s="55"/>
      <c r="K78" s="55"/>
      <c r="L78" s="55"/>
      <c r="M78" s="55"/>
      <c r="N78" s="55"/>
      <c r="O78" s="11"/>
      <c r="P78" s="11"/>
      <c r="Q78" s="11"/>
      <c r="R78" s="11"/>
      <c r="S78" s="11"/>
      <c r="T78" s="11"/>
      <c r="U78" s="1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row>
    <row r="79" s="50" customFormat="1" spans="2:50">
      <c r="B79" s="55"/>
      <c r="C79" s="55"/>
      <c r="D79" s="55"/>
      <c r="E79" s="55"/>
      <c r="F79" s="55"/>
      <c r="G79" s="55"/>
      <c r="H79" s="55"/>
      <c r="I79" s="55"/>
      <c r="J79" s="55"/>
      <c r="K79" s="55"/>
      <c r="L79" s="55"/>
      <c r="M79" s="55"/>
      <c r="N79" s="55"/>
      <c r="O79" s="11"/>
      <c r="P79" s="11"/>
      <c r="Q79" s="11"/>
      <c r="R79" s="11"/>
      <c r="S79" s="11"/>
      <c r="T79" s="11"/>
      <c r="U79" s="1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row>
    <row r="80" s="50" customFormat="1" spans="2:50">
      <c r="B80" s="55"/>
      <c r="C80" s="55"/>
      <c r="D80" s="55"/>
      <c r="E80" s="55"/>
      <c r="F80" s="55"/>
      <c r="G80" s="55"/>
      <c r="H80" s="55"/>
      <c r="I80" s="55"/>
      <c r="J80" s="55"/>
      <c r="K80" s="55"/>
      <c r="L80" s="55"/>
      <c r="M80" s="55"/>
      <c r="N80" s="55"/>
      <c r="O80" s="11"/>
      <c r="P80" s="11"/>
      <c r="Q80" s="11"/>
      <c r="R80" s="11"/>
      <c r="S80" s="11"/>
      <c r="T80" s="11"/>
      <c r="U80" s="1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row>
    <row r="81" s="50" customFormat="1" ht="13" spans="2:50">
      <c r="B81" s="55"/>
      <c r="C81" s="55"/>
      <c r="D81" s="60"/>
      <c r="E81" s="55"/>
      <c r="F81" s="55"/>
      <c r="G81" s="55"/>
      <c r="H81" s="55"/>
      <c r="I81" s="55"/>
      <c r="J81" s="55"/>
      <c r="K81" s="55"/>
      <c r="L81" s="55"/>
      <c r="M81" s="55"/>
      <c r="N81" s="55"/>
      <c r="O81" s="11"/>
      <c r="P81" s="11"/>
      <c r="Q81" s="11"/>
      <c r="R81" s="11"/>
      <c r="S81" s="11"/>
      <c r="T81" s="11"/>
      <c r="U81" s="1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row>
    <row r="82" s="50" customFormat="1" ht="13" spans="2:50">
      <c r="B82" s="55"/>
      <c r="C82" s="55"/>
      <c r="D82" s="60"/>
      <c r="E82" s="57"/>
      <c r="F82" s="57"/>
      <c r="G82" s="64"/>
      <c r="H82" s="64"/>
      <c r="I82" s="64"/>
      <c r="J82" s="64"/>
      <c r="K82" s="64"/>
      <c r="L82" s="64"/>
      <c r="M82" s="64"/>
      <c r="N82" s="55"/>
      <c r="O82" s="11"/>
      <c r="P82" s="11"/>
      <c r="Q82" s="11"/>
      <c r="R82" s="11"/>
      <c r="S82" s="11"/>
      <c r="T82" s="11"/>
      <c r="U82" s="1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row>
    <row r="83" s="50" customFormat="1" ht="13" spans="2:50">
      <c r="B83" s="55"/>
      <c r="C83" s="55"/>
      <c r="D83" s="60"/>
      <c r="E83" s="55"/>
      <c r="F83" s="55"/>
      <c r="G83" s="55"/>
      <c r="H83" s="55"/>
      <c r="I83" s="55"/>
      <c r="J83" s="55"/>
      <c r="K83" s="55"/>
      <c r="L83" s="55"/>
      <c r="M83" s="55"/>
      <c r="N83" s="56"/>
      <c r="O83" s="11"/>
      <c r="P83" s="11"/>
      <c r="Q83" s="11"/>
      <c r="R83" s="11"/>
      <c r="S83" s="11"/>
      <c r="T83" s="11"/>
      <c r="U83" s="1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row>
    <row r="84" s="50" customFormat="1" spans="2:50">
      <c r="B84" s="55"/>
      <c r="C84" s="55"/>
      <c r="D84" s="56"/>
      <c r="E84" s="55"/>
      <c r="F84" s="55"/>
      <c r="G84" s="55"/>
      <c r="H84" s="55"/>
      <c r="I84" s="55"/>
      <c r="J84" s="55"/>
      <c r="K84" s="55"/>
      <c r="L84" s="55"/>
      <c r="M84" s="55"/>
      <c r="N84" s="55"/>
      <c r="O84" s="11"/>
      <c r="P84" s="11"/>
      <c r="Q84" s="11"/>
      <c r="R84" s="11"/>
      <c r="S84" s="11"/>
      <c r="T84" s="11"/>
      <c r="U84" s="1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row>
    <row r="85" s="50" customFormat="1" spans="2:50">
      <c r="B85" s="55"/>
      <c r="C85" s="55"/>
      <c r="D85" s="56"/>
      <c r="E85" s="55"/>
      <c r="F85" s="55"/>
      <c r="G85" s="55"/>
      <c r="H85" s="55"/>
      <c r="I85" s="55"/>
      <c r="J85" s="55"/>
      <c r="K85" s="55"/>
      <c r="L85" s="55"/>
      <c r="M85" s="55"/>
      <c r="N85" s="55"/>
      <c r="O85" s="58"/>
      <c r="P85" s="11"/>
      <c r="Q85" s="11"/>
      <c r="R85" s="11"/>
      <c r="S85" s="11"/>
      <c r="T85" s="11"/>
      <c r="U85" s="1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row>
    <row r="86" s="50" customFormat="1" spans="2:50">
      <c r="B86" s="55"/>
      <c r="C86" s="55"/>
      <c r="D86" s="56"/>
      <c r="E86" s="55"/>
      <c r="F86" s="55"/>
      <c r="G86" s="55"/>
      <c r="H86" s="55"/>
      <c r="I86" s="55"/>
      <c r="J86" s="55"/>
      <c r="K86" s="55"/>
      <c r="L86" s="55"/>
      <c r="M86" s="55"/>
      <c r="N86" s="55"/>
      <c r="O86" s="58"/>
      <c r="P86" s="11"/>
      <c r="Q86" s="11"/>
      <c r="R86" s="11"/>
      <c r="S86" s="11"/>
      <c r="T86" s="11"/>
      <c r="U86" s="1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row>
    <row r="87" s="50" customFormat="1" spans="2:50">
      <c r="B87" s="55"/>
      <c r="C87" s="55"/>
      <c r="D87" s="55"/>
      <c r="E87" s="55"/>
      <c r="F87" s="55"/>
      <c r="G87" s="55"/>
      <c r="H87" s="55"/>
      <c r="I87" s="55"/>
      <c r="J87" s="55"/>
      <c r="K87" s="55"/>
      <c r="L87" s="55"/>
      <c r="M87" s="55"/>
      <c r="N87" s="55"/>
      <c r="O87" s="11"/>
      <c r="P87" s="11"/>
      <c r="Q87" s="11"/>
      <c r="R87" s="11"/>
      <c r="S87" s="11"/>
      <c r="T87" s="11"/>
      <c r="U87" s="1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row>
    <row r="88" s="50" customFormat="1" spans="2:50">
      <c r="B88" s="55"/>
      <c r="C88" s="55"/>
      <c r="D88" s="55"/>
      <c r="E88" s="55"/>
      <c r="F88" s="55"/>
      <c r="G88" s="55"/>
      <c r="H88" s="55"/>
      <c r="I88" s="55"/>
      <c r="J88" s="55"/>
      <c r="K88" s="55"/>
      <c r="L88" s="55"/>
      <c r="M88" s="55"/>
      <c r="N88" s="55"/>
      <c r="O88" s="11"/>
      <c r="P88" s="11"/>
      <c r="Q88" s="11"/>
      <c r="R88" s="11"/>
      <c r="S88" s="11"/>
      <c r="T88" s="11"/>
      <c r="U88" s="1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row>
    <row r="89" s="50" customFormat="1" spans="2:50">
      <c r="B89" s="55"/>
      <c r="C89" s="55"/>
      <c r="D89" s="55"/>
      <c r="E89" s="55"/>
      <c r="F89" s="55"/>
      <c r="G89" s="55"/>
      <c r="H89" s="55"/>
      <c r="I89" s="55"/>
      <c r="J89" s="55"/>
      <c r="K89" s="55"/>
      <c r="L89" s="55"/>
      <c r="M89" s="55"/>
      <c r="N89" s="55"/>
      <c r="O89" s="11"/>
      <c r="P89" s="11"/>
      <c r="Q89" s="11"/>
      <c r="R89" s="11"/>
      <c r="S89" s="11"/>
      <c r="T89" s="11"/>
      <c r="U89" s="1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row>
    <row r="90" spans="2:21">
      <c r="B90" s="9"/>
      <c r="C90" s="9"/>
      <c r="D90" s="9"/>
      <c r="E90" s="9"/>
      <c r="F90" s="9"/>
      <c r="G90" s="9"/>
      <c r="H90" s="9"/>
      <c r="I90" s="9"/>
      <c r="J90" s="9"/>
      <c r="K90" s="9"/>
      <c r="L90" s="9"/>
      <c r="M90" s="9"/>
      <c r="N90" s="9"/>
      <c r="O90" s="11"/>
      <c r="P90" s="11"/>
      <c r="Q90" s="11"/>
      <c r="R90" s="11"/>
      <c r="S90" s="11"/>
      <c r="T90" s="11"/>
      <c r="U90" s="11"/>
    </row>
    <row r="91" spans="2:21">
      <c r="B91" s="9"/>
      <c r="C91" s="9"/>
      <c r="D91" s="9"/>
      <c r="E91" s="9"/>
      <c r="F91" s="9"/>
      <c r="G91" s="9"/>
      <c r="H91" s="9"/>
      <c r="I91" s="9"/>
      <c r="J91" s="9"/>
      <c r="K91" s="9"/>
      <c r="L91" s="9"/>
      <c r="M91" s="9"/>
      <c r="N91" s="9"/>
      <c r="O91" s="11"/>
      <c r="P91" s="11"/>
      <c r="Q91" s="11"/>
      <c r="R91" s="11"/>
      <c r="S91" s="11"/>
      <c r="T91" s="11"/>
      <c r="U91" s="11"/>
    </row>
    <row r="92" spans="2:21">
      <c r="B92" s="9"/>
      <c r="C92" s="9"/>
      <c r="D92" s="9"/>
      <c r="E92" s="9"/>
      <c r="F92" s="9"/>
      <c r="G92" s="9"/>
      <c r="H92" s="9"/>
      <c r="I92" s="9"/>
      <c r="J92" s="9"/>
      <c r="K92" s="9"/>
      <c r="L92" s="9"/>
      <c r="M92" s="9"/>
      <c r="N92" s="9"/>
      <c r="O92" s="11"/>
      <c r="P92" s="11"/>
      <c r="Q92" s="11"/>
      <c r="R92" s="11"/>
      <c r="S92" s="11"/>
      <c r="T92" s="11"/>
      <c r="U92" s="11"/>
    </row>
    <row r="93" spans="2:21">
      <c r="B93" s="9"/>
      <c r="C93" s="9"/>
      <c r="D93" s="9"/>
      <c r="E93" s="9"/>
      <c r="F93" s="9"/>
      <c r="G93" s="9"/>
      <c r="H93" s="9"/>
      <c r="I93" s="9"/>
      <c r="J93" s="9"/>
      <c r="K93" s="9"/>
      <c r="L93" s="9"/>
      <c r="M93" s="9"/>
      <c r="N93" s="9"/>
      <c r="O93" s="11"/>
      <c r="P93" s="11"/>
      <c r="Q93" s="11"/>
      <c r="R93" s="11"/>
      <c r="S93" s="11"/>
      <c r="T93" s="11"/>
      <c r="U93" s="11"/>
    </row>
    <row r="94" spans="2:21">
      <c r="B94" s="9"/>
      <c r="C94" s="9"/>
      <c r="D94" s="9"/>
      <c r="E94" s="9"/>
      <c r="F94" s="9"/>
      <c r="G94" s="9"/>
      <c r="H94" s="9"/>
      <c r="I94" s="9"/>
      <c r="J94" s="9"/>
      <c r="K94" s="9"/>
      <c r="L94" s="9"/>
      <c r="M94" s="9"/>
      <c r="N94" s="9"/>
      <c r="O94" s="11"/>
      <c r="P94" s="11"/>
      <c r="Q94" s="11"/>
      <c r="R94" s="11"/>
      <c r="S94" s="11"/>
      <c r="T94" s="11"/>
      <c r="U94" s="11"/>
    </row>
    <row r="95" spans="2:21">
      <c r="B95" s="9"/>
      <c r="C95" s="9"/>
      <c r="D95" s="9"/>
      <c r="E95" s="9"/>
      <c r="F95" s="9"/>
      <c r="G95" s="9"/>
      <c r="H95" s="9"/>
      <c r="I95" s="9"/>
      <c r="J95" s="9"/>
      <c r="K95" s="9"/>
      <c r="L95" s="9"/>
      <c r="M95" s="9"/>
      <c r="N95" s="9"/>
      <c r="O95" s="11"/>
      <c r="P95" s="11"/>
      <c r="Q95" s="11"/>
      <c r="R95" s="11"/>
      <c r="S95" s="11"/>
      <c r="T95" s="11"/>
      <c r="U95" s="11"/>
    </row>
    <row r="96" spans="2:21">
      <c r="B96" s="9"/>
      <c r="C96" s="9"/>
      <c r="D96" s="9"/>
      <c r="E96" s="9"/>
      <c r="F96" s="9"/>
      <c r="G96" s="9"/>
      <c r="H96" s="9"/>
      <c r="I96" s="9"/>
      <c r="J96" s="9"/>
      <c r="K96" s="9"/>
      <c r="L96" s="9"/>
      <c r="M96" s="9"/>
      <c r="N96" s="9"/>
      <c r="O96" s="11"/>
      <c r="P96" s="11"/>
      <c r="Q96" s="11"/>
      <c r="R96" s="11"/>
      <c r="S96" s="11"/>
      <c r="T96" s="11"/>
      <c r="U96" s="11"/>
    </row>
    <row r="97" spans="2:21">
      <c r="B97" s="9"/>
      <c r="C97" s="9"/>
      <c r="D97" s="9"/>
      <c r="E97" s="9"/>
      <c r="F97" s="9"/>
      <c r="G97" s="9"/>
      <c r="H97" s="9"/>
      <c r="I97" s="9"/>
      <c r="J97" s="9"/>
      <c r="K97" s="9"/>
      <c r="L97" s="9"/>
      <c r="M97" s="9"/>
      <c r="N97" s="9"/>
      <c r="O97" s="11"/>
      <c r="P97" s="11"/>
      <c r="Q97" s="11"/>
      <c r="R97" s="11"/>
      <c r="S97" s="11"/>
      <c r="T97" s="11"/>
      <c r="U97" s="11"/>
    </row>
    <row r="98" spans="2:21">
      <c r="B98" s="9"/>
      <c r="C98" s="9"/>
      <c r="D98" s="9"/>
      <c r="E98" s="9"/>
      <c r="F98" s="9"/>
      <c r="G98" s="9"/>
      <c r="H98" s="9"/>
      <c r="I98" s="9"/>
      <c r="J98" s="9"/>
      <c r="K98" s="9"/>
      <c r="L98" s="9"/>
      <c r="M98" s="9"/>
      <c r="N98" s="9"/>
      <c r="O98" s="11"/>
      <c r="P98" s="11"/>
      <c r="Q98" s="11"/>
      <c r="R98" s="11"/>
      <c r="S98" s="11"/>
      <c r="T98" s="11"/>
      <c r="U98" s="11"/>
    </row>
    <row r="99" spans="2:21">
      <c r="B99" s="9"/>
      <c r="C99" s="9"/>
      <c r="D99" s="9"/>
      <c r="E99" s="9"/>
      <c r="F99" s="9"/>
      <c r="G99" s="9"/>
      <c r="H99" s="9"/>
      <c r="I99" s="9"/>
      <c r="J99" s="9"/>
      <c r="K99" s="9"/>
      <c r="L99" s="9"/>
      <c r="M99" s="9"/>
      <c r="N99" s="9"/>
      <c r="O99" s="11"/>
      <c r="P99" s="11"/>
      <c r="Q99" s="11"/>
      <c r="R99" s="11"/>
      <c r="S99" s="11"/>
      <c r="T99" s="11"/>
      <c r="U99" s="11"/>
    </row>
    <row r="100" spans="2:21">
      <c r="B100" s="9"/>
      <c r="C100" s="9"/>
      <c r="D100" s="9"/>
      <c r="E100" s="9"/>
      <c r="F100" s="9"/>
      <c r="G100" s="9"/>
      <c r="H100" s="9"/>
      <c r="I100" s="9"/>
      <c r="J100" s="9"/>
      <c r="K100" s="9"/>
      <c r="L100" s="9"/>
      <c r="M100" s="9"/>
      <c r="N100" s="9"/>
      <c r="O100" s="11"/>
      <c r="P100" s="11"/>
      <c r="Q100" s="11"/>
      <c r="R100" s="11"/>
      <c r="S100" s="11"/>
      <c r="T100" s="11"/>
      <c r="U100" s="11"/>
    </row>
    <row r="101" spans="2:21">
      <c r="B101" s="9"/>
      <c r="C101" s="9"/>
      <c r="D101" s="9"/>
      <c r="E101" s="9"/>
      <c r="F101" s="9"/>
      <c r="G101" s="9"/>
      <c r="H101" s="9"/>
      <c r="I101" s="9"/>
      <c r="J101" s="9"/>
      <c r="K101" s="9"/>
      <c r="L101" s="9"/>
      <c r="M101" s="9"/>
      <c r="N101" s="9"/>
      <c r="O101" s="11"/>
      <c r="P101" s="11"/>
      <c r="Q101" s="11"/>
      <c r="R101" s="11"/>
      <c r="S101" s="11"/>
      <c r="T101" s="11"/>
      <c r="U101" s="11"/>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G35" sqref="G35"/>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3"/>
      <c r="M1" s="33" t="s">
        <v>188</v>
      </c>
      <c r="P1" s="33" t="s">
        <v>189</v>
      </c>
    </row>
    <row r="2" spans="3:3">
      <c r="C2" s="33" t="s">
        <v>190</v>
      </c>
    </row>
    <row r="3" ht="13" spans="1:1">
      <c r="A3" s="36" t="s">
        <v>191</v>
      </c>
    </row>
    <row r="6" spans="42:42">
      <c r="AP6">
        <f>1.53*31.54*0.36*0.36</f>
        <v>6.25400352</v>
      </c>
    </row>
    <row r="11" spans="14:14">
      <c r="N11">
        <f>17.95*1.52*31.54</f>
        <v>860.53736</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9">
      <c r="C20" t="s">
        <v>168</v>
      </c>
      <c r="D20" s="33" t="s">
        <v>169</v>
      </c>
      <c r="E20" s="36" t="s">
        <v>170</v>
      </c>
      <c r="F20" t="s">
        <v>171</v>
      </c>
      <c r="G20" t="s">
        <v>172</v>
      </c>
      <c r="H20" s="36" t="s">
        <v>173</v>
      </c>
      <c r="I20" s="36" t="s">
        <v>174</v>
      </c>
    </row>
    <row r="21" ht="13" spans="1:9">
      <c r="A21" t="s">
        <v>198</v>
      </c>
      <c r="B21" t="s">
        <v>199</v>
      </c>
      <c r="C21" t="s">
        <v>200</v>
      </c>
      <c r="D21" s="33" t="str">
        <f>E21</f>
        <v>13PM-20PM</v>
      </c>
      <c r="E21" s="36" t="s">
        <v>201</v>
      </c>
      <c r="F21" t="s">
        <v>202</v>
      </c>
      <c r="G21" t="str">
        <f>H21</f>
        <v>16PM-23PM</v>
      </c>
      <c r="H21" s="36" t="s">
        <v>203</v>
      </c>
      <c r="I21" s="36" t="str">
        <f>H21</f>
        <v>16PM-23PM</v>
      </c>
    </row>
    <row r="22" ht="13" spans="1:9">
      <c r="A22" t="s">
        <v>204</v>
      </c>
      <c r="B22" t="s">
        <v>205</v>
      </c>
      <c r="C22" t="s">
        <v>206</v>
      </c>
      <c r="D22" s="33" t="str">
        <f>E22</f>
        <v>0AM-9AM</v>
      </c>
      <c r="E22" s="36" t="s">
        <v>207</v>
      </c>
      <c r="F22" t="s">
        <v>208</v>
      </c>
      <c r="G22" t="str">
        <f>H22</f>
        <v>3AM-12PM</v>
      </c>
      <c r="H22" s="36" t="s">
        <v>209</v>
      </c>
      <c r="I22" s="36" t="str">
        <f>H22</f>
        <v>3AM-12PM</v>
      </c>
    </row>
    <row r="23" ht="13" spans="1:9">
      <c r="A23" t="s">
        <v>210</v>
      </c>
      <c r="B23" t="s">
        <v>211</v>
      </c>
      <c r="C23" t="s">
        <v>212</v>
      </c>
      <c r="D23" s="33" t="str">
        <f>E23</f>
        <v>10AM-12AM</v>
      </c>
      <c r="E23" s="36" t="s">
        <v>213</v>
      </c>
      <c r="F23" t="s">
        <v>214</v>
      </c>
      <c r="G23" t="str">
        <f>H23</f>
        <v>13PM-15PM</v>
      </c>
      <c r="H23" s="36" t="s">
        <v>215</v>
      </c>
      <c r="I23" s="36" t="str">
        <f>H23</f>
        <v>13PM-15PM</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25" spans="1:41">
      <c r="A35" s="2" t="s">
        <v>224</v>
      </c>
      <c r="B35" s="1" t="s">
        <v>166</v>
      </c>
      <c r="C35" s="3" t="s">
        <v>225</v>
      </c>
      <c r="D35" s="4" t="s">
        <v>177</v>
      </c>
      <c r="E35" s="39">
        <v>0.42</v>
      </c>
      <c r="F35" s="1"/>
      <c r="G35" s="8" t="s">
        <v>226</v>
      </c>
      <c r="H35" s="1"/>
      <c r="J35" s="2" t="s">
        <v>227</v>
      </c>
      <c r="K35" s="1" t="s">
        <v>166</v>
      </c>
      <c r="L35" s="3" t="s">
        <v>225</v>
      </c>
      <c r="M35" s="4" t="s">
        <v>177</v>
      </c>
      <c r="N35" s="39">
        <v>0.42</v>
      </c>
      <c r="O35" s="39">
        <v>0.42</v>
      </c>
      <c r="P35" s="1"/>
      <c r="Q35" s="8" t="s">
        <v>226</v>
      </c>
      <c r="R35" s="1"/>
      <c r="S35" s="1"/>
      <c r="W35" s="2" t="s">
        <v>228</v>
      </c>
      <c r="X35" s="1" t="s">
        <v>166</v>
      </c>
      <c r="Y35" s="3" t="s">
        <v>225</v>
      </c>
      <c r="Z35" s="4" t="s">
        <v>177</v>
      </c>
      <c r="AA35" s="39">
        <v>0.42</v>
      </c>
      <c r="AB35" s="1"/>
      <c r="AC35" s="8" t="s">
        <v>226</v>
      </c>
      <c r="AD35" s="1"/>
      <c r="AF35" s="2" t="s">
        <v>228</v>
      </c>
      <c r="AG35" s="1" t="s">
        <v>166</v>
      </c>
      <c r="AH35" s="3" t="s">
        <v>225</v>
      </c>
      <c r="AI35" s="4" t="s">
        <v>177</v>
      </c>
      <c r="AJ35" s="39">
        <v>0.42</v>
      </c>
      <c r="AK35" s="39">
        <f>AJ35</f>
        <v>0.42</v>
      </c>
      <c r="AL35" s="39">
        <f>AK35</f>
        <v>0.42</v>
      </c>
      <c r="AM35" s="1"/>
      <c r="AN35" s="8" t="s">
        <v>226</v>
      </c>
      <c r="AO35" s="1"/>
    </row>
    <row r="36" ht="25" spans="1:41">
      <c r="A36" s="2" t="s">
        <v>229</v>
      </c>
      <c r="B36" s="1" t="s">
        <v>166</v>
      </c>
      <c r="C36" s="3" t="s">
        <v>225</v>
      </c>
      <c r="D36" s="4" t="s">
        <v>177</v>
      </c>
      <c r="E36" s="1">
        <v>0.44</v>
      </c>
      <c r="F36" s="1"/>
      <c r="G36" s="8" t="s">
        <v>226</v>
      </c>
      <c r="H36" s="1"/>
      <c r="J36" s="2" t="s">
        <v>229</v>
      </c>
      <c r="K36" s="1" t="s">
        <v>166</v>
      </c>
      <c r="L36" s="3" t="s">
        <v>225</v>
      </c>
      <c r="M36" s="4" t="s">
        <v>177</v>
      </c>
      <c r="N36" s="1">
        <v>0.44</v>
      </c>
      <c r="O36" s="1">
        <v>0.44</v>
      </c>
      <c r="P36" s="1"/>
      <c r="Q36" s="8" t="s">
        <v>226</v>
      </c>
      <c r="R36" s="1"/>
      <c r="S36" s="1"/>
      <c r="W36" s="2" t="s">
        <v>230</v>
      </c>
      <c r="X36" s="1" t="s">
        <v>166</v>
      </c>
      <c r="Y36" s="3" t="s">
        <v>225</v>
      </c>
      <c r="Z36" s="4" t="s">
        <v>177</v>
      </c>
      <c r="AA36" s="39">
        <v>0.44</v>
      </c>
      <c r="AB36" s="1"/>
      <c r="AC36" s="8" t="s">
        <v>226</v>
      </c>
      <c r="AD36" s="1"/>
      <c r="AF36" s="2" t="s">
        <v>231</v>
      </c>
      <c r="AG36" s="1" t="s">
        <v>166</v>
      </c>
      <c r="AH36" s="3" t="s">
        <v>225</v>
      </c>
      <c r="AI36" s="4" t="s">
        <v>177</v>
      </c>
      <c r="AJ36" s="39">
        <v>0.44</v>
      </c>
      <c r="AK36" s="39">
        <f t="shared" ref="AK36:AK50" si="0">AJ36</f>
        <v>0.44</v>
      </c>
      <c r="AL36" s="39">
        <f t="shared" ref="AL36:AL50" si="1">AK36</f>
        <v>0.44</v>
      </c>
      <c r="AM36" s="1"/>
      <c r="AN36" s="8" t="s">
        <v>226</v>
      </c>
      <c r="AO36" s="1"/>
    </row>
    <row r="37" ht="14.5" spans="1:41">
      <c r="A37" s="2" t="s">
        <v>72</v>
      </c>
      <c r="B37" s="1" t="s">
        <v>166</v>
      </c>
      <c r="C37" s="3" t="s">
        <v>225</v>
      </c>
      <c r="D37" s="4" t="s">
        <v>177</v>
      </c>
      <c r="E37" s="1">
        <v>0.45</v>
      </c>
      <c r="F37" s="1"/>
      <c r="G37" s="8" t="s">
        <v>226</v>
      </c>
      <c r="H37" s="1"/>
      <c r="J37" s="2" t="s">
        <v>232</v>
      </c>
      <c r="K37" s="1" t="s">
        <v>166</v>
      </c>
      <c r="L37" s="3" t="s">
        <v>225</v>
      </c>
      <c r="M37" s="4" t="s">
        <v>177</v>
      </c>
      <c r="N37" s="1">
        <v>0.45</v>
      </c>
      <c r="O37" s="1">
        <v>0.45</v>
      </c>
      <c r="P37" s="1"/>
      <c r="Q37" s="8" t="s">
        <v>226</v>
      </c>
      <c r="R37" s="1"/>
      <c r="S37" s="1"/>
      <c r="W37" s="2" t="s">
        <v>233</v>
      </c>
      <c r="X37" s="1" t="s">
        <v>166</v>
      </c>
      <c r="Y37" s="3" t="s">
        <v>225</v>
      </c>
      <c r="Z37" s="4" t="s">
        <v>177</v>
      </c>
      <c r="AA37" s="39">
        <v>0.45</v>
      </c>
      <c r="AB37" s="1"/>
      <c r="AC37" s="8" t="s">
        <v>226</v>
      </c>
      <c r="AD37" s="1"/>
      <c r="AF37" s="2" t="s">
        <v>76</v>
      </c>
      <c r="AG37" s="1" t="s">
        <v>166</v>
      </c>
      <c r="AH37" s="3" t="s">
        <v>225</v>
      </c>
      <c r="AI37" s="4" t="s">
        <v>177</v>
      </c>
      <c r="AJ37" s="39">
        <v>0.45</v>
      </c>
      <c r="AK37" s="39">
        <f t="shared" si="0"/>
        <v>0.45</v>
      </c>
      <c r="AL37" s="39">
        <f t="shared" si="1"/>
        <v>0.45</v>
      </c>
      <c r="AM37" s="1"/>
      <c r="AN37" s="8" t="s">
        <v>226</v>
      </c>
      <c r="AO37" s="1"/>
    </row>
    <row r="38" ht="14.5" spans="1:41">
      <c r="A38" s="2" t="s">
        <v>234</v>
      </c>
      <c r="B38" s="1" t="s">
        <v>166</v>
      </c>
      <c r="C38" s="3" t="s">
        <v>225</v>
      </c>
      <c r="D38" s="4" t="s">
        <v>177</v>
      </c>
      <c r="E38" s="1">
        <v>0.36</v>
      </c>
      <c r="F38" s="1"/>
      <c r="G38" s="8" t="s">
        <v>226</v>
      </c>
      <c r="H38" s="1"/>
      <c r="J38" s="2" t="s">
        <v>84</v>
      </c>
      <c r="K38" s="1" t="s">
        <v>166</v>
      </c>
      <c r="L38" s="3" t="s">
        <v>225</v>
      </c>
      <c r="M38" s="4" t="s">
        <v>177</v>
      </c>
      <c r="N38" s="1">
        <v>0.36</v>
      </c>
      <c r="O38" s="1">
        <v>0.36</v>
      </c>
      <c r="P38" s="1"/>
      <c r="Q38" s="8" t="s">
        <v>226</v>
      </c>
      <c r="R38" s="1"/>
      <c r="S38" s="1"/>
      <c r="W38" s="2" t="s">
        <v>62</v>
      </c>
      <c r="X38" s="1" t="s">
        <v>166</v>
      </c>
      <c r="Y38" s="3" t="s">
        <v>225</v>
      </c>
      <c r="Z38" s="4" t="s">
        <v>177</v>
      </c>
      <c r="AA38" s="39">
        <v>0.36</v>
      </c>
      <c r="AB38" s="1"/>
      <c r="AC38" s="8" t="s">
        <v>226</v>
      </c>
      <c r="AD38" s="1"/>
      <c r="AF38" s="2" t="s">
        <v>235</v>
      </c>
      <c r="AG38" s="1" t="s">
        <v>166</v>
      </c>
      <c r="AH38" s="3" t="s">
        <v>225</v>
      </c>
      <c r="AI38" s="4" t="s">
        <v>177</v>
      </c>
      <c r="AJ38" s="39">
        <v>0.36</v>
      </c>
      <c r="AK38" s="39">
        <f t="shared" si="0"/>
        <v>0.36</v>
      </c>
      <c r="AL38" s="39">
        <f t="shared" si="1"/>
        <v>0.36</v>
      </c>
      <c r="AM38" s="1"/>
      <c r="AN38" s="8" t="s">
        <v>226</v>
      </c>
      <c r="AO38" s="1"/>
    </row>
    <row r="39" ht="25" spans="1:41">
      <c r="A39" s="2" t="s">
        <v>236</v>
      </c>
      <c r="B39" s="1" t="s">
        <v>166</v>
      </c>
      <c r="C39" s="3" t="s">
        <v>225</v>
      </c>
      <c r="D39" s="4" t="s">
        <v>177</v>
      </c>
      <c r="E39" s="1">
        <v>0.33</v>
      </c>
      <c r="F39" s="1"/>
      <c r="G39" s="8" t="s">
        <v>226</v>
      </c>
      <c r="H39" s="1"/>
      <c r="J39" s="2" t="s">
        <v>237</v>
      </c>
      <c r="K39" s="1" t="s">
        <v>166</v>
      </c>
      <c r="L39" s="3" t="s">
        <v>225</v>
      </c>
      <c r="M39" s="4" t="s">
        <v>177</v>
      </c>
      <c r="N39" s="1">
        <v>0.33</v>
      </c>
      <c r="O39" s="1">
        <v>0.33</v>
      </c>
      <c r="P39" s="1"/>
      <c r="Q39" s="8" t="s">
        <v>226</v>
      </c>
      <c r="R39" s="1"/>
      <c r="S39" s="1"/>
      <c r="W39" s="2" t="s">
        <v>238</v>
      </c>
      <c r="X39" s="1" t="s">
        <v>166</v>
      </c>
      <c r="Y39" s="3" t="s">
        <v>225</v>
      </c>
      <c r="Z39" s="4" t="s">
        <v>177</v>
      </c>
      <c r="AA39" s="39">
        <v>0.33</v>
      </c>
      <c r="AB39" s="1"/>
      <c r="AC39" s="8" t="s">
        <v>226</v>
      </c>
      <c r="AD39" s="1"/>
      <c r="AF39" s="2" t="s">
        <v>238</v>
      </c>
      <c r="AG39" s="1" t="s">
        <v>166</v>
      </c>
      <c r="AH39" s="3" t="s">
        <v>225</v>
      </c>
      <c r="AI39" s="4" t="s">
        <v>177</v>
      </c>
      <c r="AJ39" s="39">
        <v>0.33</v>
      </c>
      <c r="AK39" s="39">
        <f t="shared" si="0"/>
        <v>0.33</v>
      </c>
      <c r="AL39" s="39">
        <f t="shared" si="1"/>
        <v>0.33</v>
      </c>
      <c r="AM39" s="1"/>
      <c r="AN39" s="8" t="s">
        <v>226</v>
      </c>
      <c r="AO39" s="1"/>
    </row>
    <row r="40" ht="25" spans="1:41">
      <c r="A40" s="2" t="s">
        <v>239</v>
      </c>
      <c r="B40" s="1" t="s">
        <v>166</v>
      </c>
      <c r="C40" s="3" t="s">
        <v>225</v>
      </c>
      <c r="D40" s="4" t="s">
        <v>177</v>
      </c>
      <c r="E40" s="1">
        <v>0.36</v>
      </c>
      <c r="F40" s="1"/>
      <c r="G40" s="8" t="s">
        <v>226</v>
      </c>
      <c r="H40" s="1"/>
      <c r="J40" s="2" t="s">
        <v>239</v>
      </c>
      <c r="K40" s="1" t="s">
        <v>166</v>
      </c>
      <c r="L40" s="3" t="s">
        <v>225</v>
      </c>
      <c r="M40" s="4" t="s">
        <v>177</v>
      </c>
      <c r="N40" s="1">
        <v>0.36</v>
      </c>
      <c r="O40" s="1">
        <v>0.36</v>
      </c>
      <c r="P40" s="1"/>
      <c r="Q40" s="8" t="s">
        <v>226</v>
      </c>
      <c r="R40" s="1"/>
      <c r="S40" s="1"/>
      <c r="W40" s="2" t="s">
        <v>240</v>
      </c>
      <c r="X40" s="1" t="s">
        <v>166</v>
      </c>
      <c r="Y40" s="3" t="s">
        <v>225</v>
      </c>
      <c r="Z40" s="4" t="s">
        <v>177</v>
      </c>
      <c r="AA40" s="39">
        <v>0.36</v>
      </c>
      <c r="AB40" s="1"/>
      <c r="AC40" s="8" t="s">
        <v>226</v>
      </c>
      <c r="AD40" s="1"/>
      <c r="AF40" s="2" t="s">
        <v>241</v>
      </c>
      <c r="AG40" s="1" t="s">
        <v>166</v>
      </c>
      <c r="AH40" s="3" t="s">
        <v>225</v>
      </c>
      <c r="AI40" s="4" t="s">
        <v>177</v>
      </c>
      <c r="AJ40" s="39">
        <v>0.36</v>
      </c>
      <c r="AK40" s="39">
        <f t="shared" si="0"/>
        <v>0.36</v>
      </c>
      <c r="AL40" s="39">
        <f t="shared" si="1"/>
        <v>0.36</v>
      </c>
      <c r="AM40" s="1"/>
      <c r="AN40" s="8" t="s">
        <v>226</v>
      </c>
      <c r="AO40" s="1"/>
    </row>
    <row r="41" ht="14.5" spans="1:41">
      <c r="A41" s="2" t="s">
        <v>24</v>
      </c>
      <c r="B41" s="1" t="s">
        <v>166</v>
      </c>
      <c r="C41" s="3" t="s">
        <v>225</v>
      </c>
      <c r="D41" s="4" t="s">
        <v>177</v>
      </c>
      <c r="E41" s="1">
        <v>0.42</v>
      </c>
      <c r="F41" s="1"/>
      <c r="G41" s="8" t="s">
        <v>226</v>
      </c>
      <c r="H41" s="1"/>
      <c r="J41" s="2" t="s">
        <v>242</v>
      </c>
      <c r="K41" s="1" t="s">
        <v>166</v>
      </c>
      <c r="L41" s="3" t="s">
        <v>225</v>
      </c>
      <c r="M41" s="4" t="s">
        <v>177</v>
      </c>
      <c r="N41" s="1">
        <v>0.42</v>
      </c>
      <c r="O41" s="1">
        <v>0.42</v>
      </c>
      <c r="P41" s="1"/>
      <c r="Q41" s="8" t="s">
        <v>226</v>
      </c>
      <c r="R41" s="1"/>
      <c r="S41" s="1"/>
      <c r="W41" s="2" t="s">
        <v>243</v>
      </c>
      <c r="X41" s="1" t="s">
        <v>166</v>
      </c>
      <c r="Y41" s="3" t="s">
        <v>225</v>
      </c>
      <c r="Z41" s="4" t="s">
        <v>177</v>
      </c>
      <c r="AA41" s="39">
        <v>0.42</v>
      </c>
      <c r="AB41" s="1"/>
      <c r="AC41" s="8" t="s">
        <v>226</v>
      </c>
      <c r="AD41" s="1"/>
      <c r="AF41" s="2" t="s">
        <v>28</v>
      </c>
      <c r="AG41" s="1" t="s">
        <v>166</v>
      </c>
      <c r="AH41" s="3" t="s">
        <v>225</v>
      </c>
      <c r="AI41" s="4" t="s">
        <v>177</v>
      </c>
      <c r="AJ41" s="39">
        <v>0.42</v>
      </c>
      <c r="AK41" s="39">
        <f t="shared" si="0"/>
        <v>0.42</v>
      </c>
      <c r="AL41" s="39">
        <f t="shared" si="1"/>
        <v>0.42</v>
      </c>
      <c r="AM41" s="1"/>
      <c r="AN41" s="8" t="s">
        <v>226</v>
      </c>
      <c r="AO41" s="1"/>
    </row>
    <row r="42" ht="14.5" spans="1:41">
      <c r="A42" s="2" t="s">
        <v>244</v>
      </c>
      <c r="B42" s="1" t="s">
        <v>166</v>
      </c>
      <c r="C42" s="3" t="s">
        <v>225</v>
      </c>
      <c r="D42" s="4" t="s">
        <v>177</v>
      </c>
      <c r="E42" s="1">
        <v>0.31</v>
      </c>
      <c r="F42" s="1"/>
      <c r="G42" s="8" t="s">
        <v>226</v>
      </c>
      <c r="H42" s="1"/>
      <c r="J42" s="2" t="s">
        <v>36</v>
      </c>
      <c r="K42" s="1" t="s">
        <v>166</v>
      </c>
      <c r="L42" s="3" t="s">
        <v>225</v>
      </c>
      <c r="M42" s="4" t="s">
        <v>177</v>
      </c>
      <c r="N42" s="1">
        <v>0.31</v>
      </c>
      <c r="O42" s="1">
        <v>0.31</v>
      </c>
      <c r="P42" s="1"/>
      <c r="Q42" s="8" t="s">
        <v>226</v>
      </c>
      <c r="R42" s="1"/>
      <c r="S42" s="1"/>
      <c r="W42" s="2" t="s">
        <v>11</v>
      </c>
      <c r="X42" s="1" t="s">
        <v>166</v>
      </c>
      <c r="Y42" s="3" t="s">
        <v>225</v>
      </c>
      <c r="Z42" s="4" t="s">
        <v>177</v>
      </c>
      <c r="AA42" s="39">
        <v>0.31</v>
      </c>
      <c r="AB42" s="1"/>
      <c r="AC42" s="8" t="s">
        <v>226</v>
      </c>
      <c r="AD42" s="1"/>
      <c r="AF42" s="2" t="s">
        <v>245</v>
      </c>
      <c r="AG42" s="1" t="s">
        <v>166</v>
      </c>
      <c r="AH42" s="3" t="s">
        <v>225</v>
      </c>
      <c r="AI42" s="4" t="s">
        <v>177</v>
      </c>
      <c r="AJ42" s="39">
        <v>0.31</v>
      </c>
      <c r="AK42" s="39">
        <f t="shared" si="0"/>
        <v>0.31</v>
      </c>
      <c r="AL42" s="39">
        <f t="shared" si="1"/>
        <v>0.31</v>
      </c>
      <c r="AM42" s="1"/>
      <c r="AN42" s="8" t="s">
        <v>226</v>
      </c>
      <c r="AO42" s="1"/>
    </row>
    <row r="43" ht="25" spans="1:41">
      <c r="A43" s="2" t="s">
        <v>246</v>
      </c>
      <c r="B43" s="1" t="s">
        <v>166</v>
      </c>
      <c r="C43" s="3" t="s">
        <v>225</v>
      </c>
      <c r="D43" s="4" t="s">
        <v>177</v>
      </c>
      <c r="E43" s="1">
        <v>0.31</v>
      </c>
      <c r="F43" s="1"/>
      <c r="G43" s="8" t="s">
        <v>226</v>
      </c>
      <c r="H43" s="1"/>
      <c r="J43" s="2" t="s">
        <v>247</v>
      </c>
      <c r="K43" s="1" t="s">
        <v>166</v>
      </c>
      <c r="L43" s="3" t="s">
        <v>225</v>
      </c>
      <c r="M43" s="4" t="s">
        <v>177</v>
      </c>
      <c r="N43" s="1">
        <v>0.31</v>
      </c>
      <c r="O43" s="1">
        <v>0.31</v>
      </c>
      <c r="P43" s="1"/>
      <c r="Q43" s="8" t="s">
        <v>226</v>
      </c>
      <c r="R43" s="1"/>
      <c r="S43" s="1"/>
      <c r="W43" s="2" t="s">
        <v>248</v>
      </c>
      <c r="X43" s="1" t="s">
        <v>166</v>
      </c>
      <c r="Y43" s="3" t="s">
        <v>225</v>
      </c>
      <c r="Z43" s="4" t="s">
        <v>177</v>
      </c>
      <c r="AA43" s="39">
        <v>0.31</v>
      </c>
      <c r="AB43" s="1"/>
      <c r="AC43" s="8" t="s">
        <v>226</v>
      </c>
      <c r="AD43" s="1"/>
      <c r="AF43" s="2" t="s">
        <v>248</v>
      </c>
      <c r="AG43" s="1" t="s">
        <v>166</v>
      </c>
      <c r="AH43" s="3" t="s">
        <v>225</v>
      </c>
      <c r="AI43" s="4" t="s">
        <v>177</v>
      </c>
      <c r="AJ43" s="39">
        <v>0.31</v>
      </c>
      <c r="AK43" s="39">
        <f t="shared" si="0"/>
        <v>0.31</v>
      </c>
      <c r="AL43" s="39">
        <f t="shared" si="1"/>
        <v>0.31</v>
      </c>
      <c r="AM43" s="1"/>
      <c r="AN43" s="8" t="s">
        <v>226</v>
      </c>
      <c r="AO43" s="1"/>
    </row>
    <row r="44" ht="25" spans="1:41">
      <c r="A44" s="2" t="s">
        <v>249</v>
      </c>
      <c r="B44" s="1" t="s">
        <v>166</v>
      </c>
      <c r="C44" s="3" t="s">
        <v>225</v>
      </c>
      <c r="D44" s="4" t="s">
        <v>177</v>
      </c>
      <c r="E44" s="1">
        <v>0.36</v>
      </c>
      <c r="F44" s="1"/>
      <c r="G44" s="8" t="s">
        <v>226</v>
      </c>
      <c r="H44" s="1"/>
      <c r="J44" s="2" t="s">
        <v>249</v>
      </c>
      <c r="K44" s="1" t="s">
        <v>166</v>
      </c>
      <c r="L44" s="3" t="s">
        <v>225</v>
      </c>
      <c r="M44" s="4" t="s">
        <v>177</v>
      </c>
      <c r="N44" s="1">
        <v>0.36</v>
      </c>
      <c r="O44" s="1">
        <v>0.36</v>
      </c>
      <c r="P44" s="1"/>
      <c r="Q44" s="8" t="s">
        <v>226</v>
      </c>
      <c r="R44" s="1"/>
      <c r="S44" s="1"/>
      <c r="W44" s="2" t="s">
        <v>250</v>
      </c>
      <c r="X44" s="1" t="s">
        <v>166</v>
      </c>
      <c r="Y44" s="3" t="s">
        <v>225</v>
      </c>
      <c r="Z44" s="4" t="s">
        <v>177</v>
      </c>
      <c r="AA44" s="39">
        <v>0.36</v>
      </c>
      <c r="AB44" s="1"/>
      <c r="AC44" s="8" t="s">
        <v>226</v>
      </c>
      <c r="AD44" s="1"/>
      <c r="AF44" s="2" t="s">
        <v>251</v>
      </c>
      <c r="AG44" s="1" t="s">
        <v>166</v>
      </c>
      <c r="AH44" s="3" t="s">
        <v>225</v>
      </c>
      <c r="AI44" s="4" t="s">
        <v>177</v>
      </c>
      <c r="AJ44" s="39">
        <v>0.36</v>
      </c>
      <c r="AK44" s="39">
        <f t="shared" si="0"/>
        <v>0.36</v>
      </c>
      <c r="AL44" s="39">
        <f t="shared" si="1"/>
        <v>0.36</v>
      </c>
      <c r="AM44" s="1"/>
      <c r="AN44" s="8" t="s">
        <v>226</v>
      </c>
      <c r="AO44" s="1"/>
    </row>
    <row r="45" ht="14.5" spans="1:41">
      <c r="A45" s="2" t="s">
        <v>48</v>
      </c>
      <c r="B45" s="1" t="s">
        <v>166</v>
      </c>
      <c r="C45" s="3" t="s">
        <v>225</v>
      </c>
      <c r="D45" s="4" t="s">
        <v>177</v>
      </c>
      <c r="E45" s="1">
        <v>0.41</v>
      </c>
      <c r="F45" s="1"/>
      <c r="G45" s="8" t="s">
        <v>226</v>
      </c>
      <c r="H45" s="1"/>
      <c r="J45" s="2" t="s">
        <v>252</v>
      </c>
      <c r="K45" s="1" t="s">
        <v>166</v>
      </c>
      <c r="L45" s="3" t="s">
        <v>225</v>
      </c>
      <c r="M45" s="4" t="s">
        <v>177</v>
      </c>
      <c r="N45" s="1">
        <v>0.41</v>
      </c>
      <c r="O45" s="1">
        <v>0.41</v>
      </c>
      <c r="P45" s="1"/>
      <c r="Q45" s="8" t="s">
        <v>226</v>
      </c>
      <c r="R45" s="1"/>
      <c r="S45" s="1"/>
      <c r="W45" s="2" t="s">
        <v>253</v>
      </c>
      <c r="X45" s="1" t="s">
        <v>166</v>
      </c>
      <c r="Y45" s="3" t="s">
        <v>225</v>
      </c>
      <c r="Z45" s="4" t="s">
        <v>177</v>
      </c>
      <c r="AA45" s="39">
        <v>0.41</v>
      </c>
      <c r="AB45" s="1"/>
      <c r="AC45" s="8" t="s">
        <v>226</v>
      </c>
      <c r="AD45" s="1"/>
      <c r="AF45" s="2" t="s">
        <v>52</v>
      </c>
      <c r="AG45" s="1" t="s">
        <v>166</v>
      </c>
      <c r="AH45" s="3" t="s">
        <v>225</v>
      </c>
      <c r="AI45" s="4" t="s">
        <v>177</v>
      </c>
      <c r="AJ45" s="39">
        <v>0.41</v>
      </c>
      <c r="AK45" s="39">
        <f t="shared" si="0"/>
        <v>0.41</v>
      </c>
      <c r="AL45" s="39">
        <f t="shared" si="1"/>
        <v>0.41</v>
      </c>
      <c r="AM45" s="1"/>
      <c r="AN45" s="8" t="s">
        <v>226</v>
      </c>
      <c r="AO45" s="1"/>
    </row>
    <row r="46" ht="14.5" spans="1:41">
      <c r="A46" s="2" t="s">
        <v>254</v>
      </c>
      <c r="B46" s="1" t="s">
        <v>166</v>
      </c>
      <c r="C46" s="3" t="s">
        <v>225</v>
      </c>
      <c r="D46" s="4" t="s">
        <v>177</v>
      </c>
      <c r="E46" s="1">
        <v>0.29</v>
      </c>
      <c r="F46" s="1"/>
      <c r="G46" s="8" t="s">
        <v>226</v>
      </c>
      <c r="H46" s="1"/>
      <c r="J46" s="2" t="s">
        <v>60</v>
      </c>
      <c r="K46" s="1" t="s">
        <v>166</v>
      </c>
      <c r="L46" s="3" t="s">
        <v>225</v>
      </c>
      <c r="M46" s="4" t="s">
        <v>177</v>
      </c>
      <c r="N46" s="1">
        <v>0.29</v>
      </c>
      <c r="O46" s="1">
        <v>0.29</v>
      </c>
      <c r="P46" s="1"/>
      <c r="Q46" s="8" t="s">
        <v>226</v>
      </c>
      <c r="R46" s="1"/>
      <c r="S46" s="1"/>
      <c r="W46" s="2" t="s">
        <v>38</v>
      </c>
      <c r="X46" s="1" t="s">
        <v>166</v>
      </c>
      <c r="Y46" s="3" t="s">
        <v>225</v>
      </c>
      <c r="Z46" s="4" t="s">
        <v>177</v>
      </c>
      <c r="AA46" s="39">
        <v>0.29</v>
      </c>
      <c r="AB46" s="1"/>
      <c r="AC46" s="8" t="s">
        <v>226</v>
      </c>
      <c r="AD46" s="1"/>
      <c r="AF46" s="2" t="s">
        <v>255</v>
      </c>
      <c r="AG46" s="1" t="s">
        <v>166</v>
      </c>
      <c r="AH46" s="3" t="s">
        <v>225</v>
      </c>
      <c r="AI46" s="4" t="s">
        <v>177</v>
      </c>
      <c r="AJ46" s="39">
        <v>0.29</v>
      </c>
      <c r="AK46" s="39">
        <f t="shared" si="0"/>
        <v>0.29</v>
      </c>
      <c r="AL46" s="39">
        <f t="shared" si="1"/>
        <v>0.29</v>
      </c>
      <c r="AM46" s="1"/>
      <c r="AN46" s="8" t="s">
        <v>226</v>
      </c>
      <c r="AO46" s="1"/>
    </row>
    <row r="47" ht="25" spans="1:41">
      <c r="A47" s="2" t="s">
        <v>256</v>
      </c>
      <c r="B47" s="1" t="s">
        <v>166</v>
      </c>
      <c r="C47" s="3" t="s">
        <v>225</v>
      </c>
      <c r="D47" s="4" t="s">
        <v>177</v>
      </c>
      <c r="E47" s="1">
        <v>0.39</v>
      </c>
      <c r="F47" s="1"/>
      <c r="G47" s="8" t="s">
        <v>226</v>
      </c>
      <c r="H47" s="1"/>
      <c r="J47" s="2" t="s">
        <v>257</v>
      </c>
      <c r="K47" s="1" t="s">
        <v>166</v>
      </c>
      <c r="L47" s="3" t="s">
        <v>225</v>
      </c>
      <c r="M47" s="4" t="s">
        <v>177</v>
      </c>
      <c r="N47" s="1">
        <v>0.39</v>
      </c>
      <c r="O47" s="1">
        <v>0.39</v>
      </c>
      <c r="P47" s="1"/>
      <c r="Q47" s="8" t="s">
        <v>226</v>
      </c>
      <c r="R47" s="1"/>
      <c r="S47" s="1"/>
      <c r="W47" s="2" t="s">
        <v>258</v>
      </c>
      <c r="X47" s="1" t="s">
        <v>166</v>
      </c>
      <c r="Y47" s="3" t="s">
        <v>225</v>
      </c>
      <c r="Z47" s="4" t="s">
        <v>177</v>
      </c>
      <c r="AA47" s="39">
        <v>0.39</v>
      </c>
      <c r="AB47" s="1"/>
      <c r="AC47" s="8" t="s">
        <v>226</v>
      </c>
      <c r="AD47" s="1"/>
      <c r="AF47" s="2" t="s">
        <v>258</v>
      </c>
      <c r="AG47" s="1" t="s">
        <v>166</v>
      </c>
      <c r="AH47" s="3" t="s">
        <v>225</v>
      </c>
      <c r="AI47" s="4" t="s">
        <v>177</v>
      </c>
      <c r="AJ47" s="39">
        <v>0.39</v>
      </c>
      <c r="AK47" s="39">
        <f t="shared" si="0"/>
        <v>0.39</v>
      </c>
      <c r="AL47" s="39">
        <f t="shared" si="1"/>
        <v>0.39</v>
      </c>
      <c r="AM47" s="1"/>
      <c r="AN47" s="8" t="s">
        <v>226</v>
      </c>
      <c r="AO47" s="1"/>
    </row>
    <row r="48" ht="25" spans="1:41">
      <c r="A48" s="2" t="s">
        <v>259</v>
      </c>
      <c r="B48" s="1" t="s">
        <v>166</v>
      </c>
      <c r="C48" s="3" t="s">
        <v>225</v>
      </c>
      <c r="D48" s="4" t="s">
        <v>177</v>
      </c>
      <c r="E48" s="1">
        <v>0.41</v>
      </c>
      <c r="F48" s="1"/>
      <c r="G48" s="8" t="s">
        <v>226</v>
      </c>
      <c r="H48" s="1"/>
      <c r="J48" s="2" t="s">
        <v>259</v>
      </c>
      <c r="K48" s="1" t="s">
        <v>166</v>
      </c>
      <c r="L48" s="3" t="s">
        <v>225</v>
      </c>
      <c r="M48" s="4" t="s">
        <v>177</v>
      </c>
      <c r="N48" s="1">
        <v>0.41</v>
      </c>
      <c r="O48" s="1">
        <v>0.41</v>
      </c>
      <c r="P48" s="1"/>
      <c r="Q48" s="8" t="s">
        <v>226</v>
      </c>
      <c r="R48" s="1"/>
      <c r="S48" s="1"/>
      <c r="W48" s="2" t="s">
        <v>260</v>
      </c>
      <c r="X48" s="1" t="s">
        <v>166</v>
      </c>
      <c r="Y48" s="3" t="s">
        <v>225</v>
      </c>
      <c r="Z48" s="4" t="s">
        <v>177</v>
      </c>
      <c r="AA48" s="39">
        <v>0.41</v>
      </c>
      <c r="AB48" s="1"/>
      <c r="AC48" s="8" t="s">
        <v>226</v>
      </c>
      <c r="AD48" s="1"/>
      <c r="AF48" s="2" t="s">
        <v>261</v>
      </c>
      <c r="AG48" s="1" t="s">
        <v>166</v>
      </c>
      <c r="AH48" s="3" t="s">
        <v>225</v>
      </c>
      <c r="AI48" s="4" t="s">
        <v>177</v>
      </c>
      <c r="AJ48" s="39">
        <v>0.41</v>
      </c>
      <c r="AK48" s="39">
        <f t="shared" si="0"/>
        <v>0.41</v>
      </c>
      <c r="AL48" s="39">
        <f t="shared" si="1"/>
        <v>0.41</v>
      </c>
      <c r="AM48" s="1"/>
      <c r="AN48" s="8" t="s">
        <v>226</v>
      </c>
      <c r="AO48" s="1"/>
    </row>
    <row r="49" ht="14.5" spans="1:41">
      <c r="A49" s="2" t="s">
        <v>96</v>
      </c>
      <c r="B49" s="1" t="s">
        <v>166</v>
      </c>
      <c r="C49" s="3" t="s">
        <v>225</v>
      </c>
      <c r="D49" s="4" t="s">
        <v>177</v>
      </c>
      <c r="E49" s="1">
        <v>0.42</v>
      </c>
      <c r="F49" s="1"/>
      <c r="G49" s="8" t="s">
        <v>226</v>
      </c>
      <c r="H49" s="1"/>
      <c r="J49" s="2" t="s">
        <v>262</v>
      </c>
      <c r="K49" s="1" t="s">
        <v>166</v>
      </c>
      <c r="L49" s="3" t="s">
        <v>225</v>
      </c>
      <c r="M49" s="4" t="s">
        <v>177</v>
      </c>
      <c r="N49" s="1">
        <v>0.42</v>
      </c>
      <c r="O49" s="1">
        <v>0.42</v>
      </c>
      <c r="P49" s="1"/>
      <c r="Q49" s="8" t="s">
        <v>226</v>
      </c>
      <c r="R49" s="1"/>
      <c r="S49" s="1"/>
      <c r="W49" s="2" t="s">
        <v>263</v>
      </c>
      <c r="X49" s="1" t="s">
        <v>166</v>
      </c>
      <c r="Y49" s="3" t="s">
        <v>225</v>
      </c>
      <c r="Z49" s="4" t="s">
        <v>177</v>
      </c>
      <c r="AA49" s="39">
        <v>0.42</v>
      </c>
      <c r="AB49" s="1"/>
      <c r="AC49" s="8" t="s">
        <v>226</v>
      </c>
      <c r="AD49" s="1"/>
      <c r="AF49" s="2" t="s">
        <v>100</v>
      </c>
      <c r="AG49" s="1" t="s">
        <v>166</v>
      </c>
      <c r="AH49" s="3" t="s">
        <v>225</v>
      </c>
      <c r="AI49" s="4" t="s">
        <v>177</v>
      </c>
      <c r="AJ49" s="39">
        <v>0.42</v>
      </c>
      <c r="AK49" s="39">
        <f t="shared" si="0"/>
        <v>0.42</v>
      </c>
      <c r="AL49" s="39">
        <f t="shared" si="1"/>
        <v>0.42</v>
      </c>
      <c r="AM49" s="1"/>
      <c r="AN49" s="8" t="s">
        <v>226</v>
      </c>
      <c r="AO49" s="1"/>
    </row>
    <row r="50" ht="14.5" spans="1:41">
      <c r="A50" s="2" t="s">
        <v>264</v>
      </c>
      <c r="B50" s="1" t="s">
        <v>166</v>
      </c>
      <c r="C50" s="3" t="s">
        <v>225</v>
      </c>
      <c r="D50" s="4" t="s">
        <v>177</v>
      </c>
      <c r="E50" s="1">
        <v>0.34</v>
      </c>
      <c r="F50" s="1"/>
      <c r="G50" s="8" t="s">
        <v>226</v>
      </c>
      <c r="H50" s="1"/>
      <c r="J50" s="2" t="s">
        <v>108</v>
      </c>
      <c r="K50" s="1" t="s">
        <v>166</v>
      </c>
      <c r="L50" s="3" t="s">
        <v>225</v>
      </c>
      <c r="M50" s="4" t="s">
        <v>177</v>
      </c>
      <c r="N50" s="1">
        <v>0.34</v>
      </c>
      <c r="O50" s="1">
        <v>0.34</v>
      </c>
      <c r="P50" s="1"/>
      <c r="Q50" s="8" t="s">
        <v>226</v>
      </c>
      <c r="R50" s="1"/>
      <c r="S50" s="1"/>
      <c r="W50" s="2" t="s">
        <v>86</v>
      </c>
      <c r="X50" s="1" t="s">
        <v>166</v>
      </c>
      <c r="Y50" s="3" t="s">
        <v>225</v>
      </c>
      <c r="Z50" s="4" t="s">
        <v>177</v>
      </c>
      <c r="AA50" s="39">
        <v>0.34</v>
      </c>
      <c r="AB50" s="1"/>
      <c r="AC50" s="8" t="s">
        <v>226</v>
      </c>
      <c r="AD50" s="1"/>
      <c r="AF50" s="2" t="s">
        <v>265</v>
      </c>
      <c r="AG50" s="1" t="s">
        <v>166</v>
      </c>
      <c r="AH50" s="3" t="s">
        <v>225</v>
      </c>
      <c r="AI50" s="4" t="s">
        <v>177</v>
      </c>
      <c r="AJ50" s="39">
        <v>0.34</v>
      </c>
      <c r="AK50" s="39">
        <f t="shared" si="0"/>
        <v>0.34</v>
      </c>
      <c r="AL50" s="39">
        <f t="shared" si="1"/>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ht="50" spans="1:33">
      <c r="A59" s="2" t="s">
        <v>266</v>
      </c>
      <c r="B59" s="2" t="s">
        <v>267</v>
      </c>
      <c r="C59" s="9"/>
      <c r="J59" s="2" t="s">
        <v>268</v>
      </c>
      <c r="K59" s="2" t="s">
        <v>269</v>
      </c>
      <c r="W59" s="2" t="s">
        <v>270</v>
      </c>
      <c r="X59" s="2" t="s">
        <v>271</v>
      </c>
      <c r="AF59" s="2" t="s">
        <v>272</v>
      </c>
      <c r="AG59" s="2" t="s">
        <v>273</v>
      </c>
    </row>
    <row r="60" ht="137.5" customHeight="1" spans="1:33">
      <c r="A60" s="2" t="s">
        <v>274</v>
      </c>
      <c r="B60" s="2" t="s">
        <v>275</v>
      </c>
      <c r="C60" s="9"/>
      <c r="J60" s="2" t="s">
        <v>276</v>
      </c>
      <c r="K60" s="2" t="s">
        <v>277</v>
      </c>
      <c r="W60" s="2" t="s">
        <v>278</v>
      </c>
      <c r="X60" s="2" t="s">
        <v>279</v>
      </c>
      <c r="AF60" s="2" t="s">
        <v>280</v>
      </c>
      <c r="AG60" s="2" t="s">
        <v>281</v>
      </c>
    </row>
    <row r="61" ht="75" customHeight="1" spans="1:33">
      <c r="A61" s="2" t="s">
        <v>282</v>
      </c>
      <c r="B61" s="2" t="s">
        <v>72</v>
      </c>
      <c r="C61" s="9"/>
      <c r="J61" s="2" t="s">
        <v>283</v>
      </c>
      <c r="K61" s="2" t="s">
        <v>284</v>
      </c>
      <c r="W61" s="2" t="s">
        <v>285</v>
      </c>
      <c r="X61" s="2" t="s">
        <v>286</v>
      </c>
      <c r="AF61" s="2" t="s">
        <v>287</v>
      </c>
      <c r="AG61" s="2" t="s">
        <v>76</v>
      </c>
    </row>
    <row r="62" ht="25" spans="1:33">
      <c r="A62" s="2" t="s">
        <v>288</v>
      </c>
      <c r="B62" s="2" t="s">
        <v>289</v>
      </c>
      <c r="C62" s="9"/>
      <c r="J62" s="2" t="s">
        <v>290</v>
      </c>
      <c r="K62" s="2" t="s">
        <v>84</v>
      </c>
      <c r="W62" s="2" t="s">
        <v>291</v>
      </c>
      <c r="X62" s="2" t="s">
        <v>62</v>
      </c>
      <c r="AF62" s="2" t="s">
        <v>292</v>
      </c>
      <c r="AG62" s="2" t="s">
        <v>293</v>
      </c>
    </row>
    <row r="63" ht="50" spans="1:33">
      <c r="A63" s="2" t="s">
        <v>294</v>
      </c>
      <c r="B63" s="2" t="s">
        <v>295</v>
      </c>
      <c r="C63" s="9"/>
      <c r="J63" s="2" t="s">
        <v>296</v>
      </c>
      <c r="K63" s="2" t="s">
        <v>297</v>
      </c>
      <c r="W63" s="2" t="s">
        <v>298</v>
      </c>
      <c r="X63" s="2" t="s">
        <v>299</v>
      </c>
      <c r="AF63" s="2" t="s">
        <v>300</v>
      </c>
      <c r="AG63" s="2" t="s">
        <v>301</v>
      </c>
    </row>
    <row r="64" ht="137.5" customHeight="1" spans="1:33">
      <c r="A64" s="2" t="s">
        <v>302</v>
      </c>
      <c r="B64" s="2" t="s">
        <v>303</v>
      </c>
      <c r="C64" s="9"/>
      <c r="J64" s="2" t="s">
        <v>304</v>
      </c>
      <c r="K64" s="2" t="s">
        <v>305</v>
      </c>
      <c r="W64" s="2" t="s">
        <v>306</v>
      </c>
      <c r="X64" s="2" t="s">
        <v>307</v>
      </c>
      <c r="AF64" s="2" t="s">
        <v>308</v>
      </c>
      <c r="AG64" s="2" t="s">
        <v>309</v>
      </c>
    </row>
    <row r="65" ht="75" customHeight="1" spans="1:33">
      <c r="A65" s="2" t="s">
        <v>310</v>
      </c>
      <c r="B65" s="2" t="s">
        <v>24</v>
      </c>
      <c r="C65" s="9"/>
      <c r="J65" s="2" t="s">
        <v>311</v>
      </c>
      <c r="K65" s="2" t="s">
        <v>312</v>
      </c>
      <c r="W65" s="2" t="s">
        <v>313</v>
      </c>
      <c r="X65" s="2" t="s">
        <v>314</v>
      </c>
      <c r="AF65" s="2" t="s">
        <v>315</v>
      </c>
      <c r="AG65" s="2" t="s">
        <v>28</v>
      </c>
    </row>
    <row r="66" ht="25" spans="1:33">
      <c r="A66" s="2" t="s">
        <v>316</v>
      </c>
      <c r="B66" s="2" t="s">
        <v>317</v>
      </c>
      <c r="C66" s="9"/>
      <c r="J66" s="2" t="s">
        <v>318</v>
      </c>
      <c r="K66" s="2" t="s">
        <v>36</v>
      </c>
      <c r="W66" s="2" t="s">
        <v>319</v>
      </c>
      <c r="X66" s="2" t="s">
        <v>11</v>
      </c>
      <c r="AF66" s="2" t="s">
        <v>320</v>
      </c>
      <c r="AG66" s="2" t="s">
        <v>321</v>
      </c>
    </row>
    <row r="67" ht="50" spans="1:33">
      <c r="A67" s="2" t="s">
        <v>322</v>
      </c>
      <c r="B67" s="2" t="s">
        <v>323</v>
      </c>
      <c r="C67" s="9"/>
      <c r="J67" s="2" t="s">
        <v>324</v>
      </c>
      <c r="K67" s="2" t="s">
        <v>325</v>
      </c>
      <c r="W67" s="2" t="s">
        <v>326</v>
      </c>
      <c r="X67" s="2" t="s">
        <v>327</v>
      </c>
      <c r="AF67" s="2" t="s">
        <v>328</v>
      </c>
      <c r="AG67" s="2" t="s">
        <v>329</v>
      </c>
    </row>
    <row r="68" ht="137.5" customHeight="1" spans="1:33">
      <c r="A68" s="2" t="s">
        <v>330</v>
      </c>
      <c r="B68" s="2" t="s">
        <v>331</v>
      </c>
      <c r="C68" s="9"/>
      <c r="J68" s="2" t="s">
        <v>332</v>
      </c>
      <c r="K68" s="2" t="s">
        <v>333</v>
      </c>
      <c r="W68" s="2" t="s">
        <v>334</v>
      </c>
      <c r="X68" s="2" t="s">
        <v>335</v>
      </c>
      <c r="AF68" s="2" t="s">
        <v>336</v>
      </c>
      <c r="AG68" s="2" t="s">
        <v>337</v>
      </c>
    </row>
    <row r="69" ht="75" customHeight="1" spans="1:33">
      <c r="A69" s="2" t="s">
        <v>338</v>
      </c>
      <c r="B69" s="2" t="s">
        <v>48</v>
      </c>
      <c r="J69" s="2" t="s">
        <v>339</v>
      </c>
      <c r="K69" s="2" t="s">
        <v>340</v>
      </c>
      <c r="W69" s="2" t="s">
        <v>341</v>
      </c>
      <c r="X69" s="2" t="s">
        <v>342</v>
      </c>
      <c r="AF69" s="2" t="s">
        <v>343</v>
      </c>
      <c r="AG69" s="2" t="s">
        <v>52</v>
      </c>
    </row>
    <row r="70" ht="25" spans="1:33">
      <c r="A70" s="2" t="s">
        <v>344</v>
      </c>
      <c r="B70" s="2" t="s">
        <v>345</v>
      </c>
      <c r="J70" s="2" t="s">
        <v>346</v>
      </c>
      <c r="K70" s="2" t="s">
        <v>60</v>
      </c>
      <c r="W70" s="2" t="s">
        <v>347</v>
      </c>
      <c r="X70" s="2" t="s">
        <v>38</v>
      </c>
      <c r="AF70" s="2" t="s">
        <v>348</v>
      </c>
      <c r="AG70" s="2" t="s">
        <v>349</v>
      </c>
    </row>
    <row r="71" ht="50" spans="1:33">
      <c r="A71" s="2" t="s">
        <v>350</v>
      </c>
      <c r="B71" s="2" t="s">
        <v>351</v>
      </c>
      <c r="J71" s="2" t="s">
        <v>352</v>
      </c>
      <c r="K71" s="2" t="s">
        <v>353</v>
      </c>
      <c r="W71" s="2" t="s">
        <v>354</v>
      </c>
      <c r="X71" s="2" t="s">
        <v>355</v>
      </c>
      <c r="AF71" s="2" t="s">
        <v>356</v>
      </c>
      <c r="AG71" s="2" t="s">
        <v>357</v>
      </c>
    </row>
    <row r="72" ht="46.5" customHeight="1" spans="1:33">
      <c r="A72" s="2" t="s">
        <v>358</v>
      </c>
      <c r="B72" s="2" t="s">
        <v>359</v>
      </c>
      <c r="J72" s="2" t="s">
        <v>360</v>
      </c>
      <c r="K72" s="2" t="s">
        <v>361</v>
      </c>
      <c r="W72" s="2" t="s">
        <v>362</v>
      </c>
      <c r="X72" s="2" t="s">
        <v>363</v>
      </c>
      <c r="AF72" s="2" t="s">
        <v>364</v>
      </c>
      <c r="AG72" s="2" t="s">
        <v>365</v>
      </c>
    </row>
    <row r="73" ht="75" customHeight="1" spans="1:33">
      <c r="A73" s="2" t="s">
        <v>366</v>
      </c>
      <c r="B73" s="2" t="s">
        <v>96</v>
      </c>
      <c r="J73" s="2" t="s">
        <v>367</v>
      </c>
      <c r="K73" s="2" t="s">
        <v>368</v>
      </c>
      <c r="W73" s="2" t="s">
        <v>369</v>
      </c>
      <c r="X73" s="2" t="s">
        <v>370</v>
      </c>
      <c r="AF73" s="2" t="s">
        <v>371</v>
      </c>
      <c r="AG73" s="2" t="s">
        <v>100</v>
      </c>
    </row>
    <row r="74" ht="25" spans="1:33">
      <c r="A74" s="2" t="s">
        <v>372</v>
      </c>
      <c r="B74" s="2" t="s">
        <v>373</v>
      </c>
      <c r="J74" s="2" t="s">
        <v>374</v>
      </c>
      <c r="K74" s="2" t="s">
        <v>108</v>
      </c>
      <c r="W74" s="2" t="s">
        <v>375</v>
      </c>
      <c r="X74" s="2" t="s">
        <v>86</v>
      </c>
      <c r="AF74" s="2" t="s">
        <v>376</v>
      </c>
      <c r="AG74" s="2"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topLeftCell="C1" workbookViewId="0">
      <selection activeCell="A33" sqref="A33:H35"/>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3"/>
      <c r="M1" s="13"/>
      <c r="N1" s="9"/>
      <c r="O1" s="9"/>
      <c r="P1" s="13"/>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row>
    <row r="2" spans="3:56">
      <c r="C2" s="33" t="s">
        <v>190</v>
      </c>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row>
    <row r="3" ht="13" spans="1:56">
      <c r="A3" s="36" t="s">
        <v>191</v>
      </c>
      <c r="M3" s="9"/>
      <c r="N3" s="9"/>
      <c r="O3" s="9"/>
      <c r="P3" s="9"/>
      <c r="Q3" s="9"/>
      <c r="R3" s="9"/>
      <c r="S3" s="9"/>
      <c r="T3" s="9"/>
      <c r="U3" s="9"/>
      <c r="V3" s="9"/>
      <c r="W3" s="9"/>
      <c r="X3" s="9"/>
      <c r="Y3" s="9"/>
      <c r="Z3" s="9"/>
      <c r="AA3" s="9"/>
      <c r="AB3" s="9"/>
      <c r="AC3" s="9"/>
      <c r="AD3" s="9"/>
      <c r="AE3" s="9"/>
      <c r="AF3" s="9"/>
      <c r="AG3" s="9"/>
      <c r="AH3" s="9"/>
      <c r="AI3" s="9"/>
      <c r="AJ3" s="9"/>
      <c r="AK3" s="9"/>
      <c r="AL3" s="49"/>
      <c r="AM3" s="9"/>
      <c r="AN3" s="9"/>
      <c r="AO3" s="9"/>
      <c r="AP3" s="9"/>
      <c r="AQ3" s="9"/>
      <c r="AR3" s="9"/>
      <c r="AS3" s="9"/>
      <c r="AT3" s="9"/>
      <c r="AU3" s="9"/>
      <c r="AV3" s="9"/>
      <c r="AW3" s="9"/>
      <c r="AX3" s="9"/>
      <c r="AY3" s="9"/>
      <c r="AZ3" s="9"/>
      <c r="BA3" s="9"/>
      <c r="BB3" s="9"/>
      <c r="BC3" s="9"/>
      <c r="BD3" s="9"/>
    </row>
    <row r="4" spans="13:5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row>
    <row r="5" ht="13" spans="13:56">
      <c r="M5" s="9"/>
      <c r="N5" s="9"/>
      <c r="O5" s="9"/>
      <c r="P5" s="9"/>
      <c r="Q5" s="9"/>
      <c r="R5" s="9"/>
      <c r="S5" s="9"/>
      <c r="T5" s="9"/>
      <c r="U5" s="9"/>
      <c r="V5" s="9"/>
      <c r="W5" s="9"/>
      <c r="X5" s="9"/>
      <c r="Y5" s="9"/>
      <c r="Z5" s="9"/>
      <c r="AA5" s="9"/>
      <c r="AB5" s="9"/>
      <c r="AC5" s="9"/>
      <c r="AD5" s="9"/>
      <c r="AE5" s="9"/>
      <c r="AF5" s="9"/>
      <c r="AG5" s="9"/>
      <c r="AH5" s="9"/>
      <c r="AI5" s="9"/>
      <c r="AJ5" s="9"/>
      <c r="AK5" s="9"/>
      <c r="AL5" s="49"/>
      <c r="AM5" s="9"/>
      <c r="AN5" s="9"/>
      <c r="AO5" s="9"/>
      <c r="AP5" s="9"/>
      <c r="AQ5" s="9"/>
      <c r="AR5" s="9"/>
      <c r="AS5" s="9"/>
      <c r="AT5" s="9"/>
      <c r="AU5" s="9"/>
      <c r="AV5" s="9"/>
      <c r="AW5" s="9"/>
      <c r="AX5" s="9"/>
      <c r="AY5" s="9"/>
      <c r="AZ5" s="9"/>
      <c r="BA5" s="9"/>
      <c r="BB5" s="9"/>
      <c r="BC5" s="9"/>
      <c r="BD5" s="9"/>
    </row>
    <row r="6" ht="13" spans="13:56">
      <c r="M6" s="9"/>
      <c r="N6" s="9"/>
      <c r="O6" s="9"/>
      <c r="P6" s="9"/>
      <c r="Q6" s="9"/>
      <c r="R6" s="9"/>
      <c r="S6" s="9"/>
      <c r="T6" s="9"/>
      <c r="U6" s="9"/>
      <c r="V6" s="47"/>
      <c r="W6" s="9"/>
      <c r="X6" s="9"/>
      <c r="Y6" s="9"/>
      <c r="Z6" s="48"/>
      <c r="AA6" s="48"/>
      <c r="AB6" s="48"/>
      <c r="AC6" s="48"/>
      <c r="AD6" s="48"/>
      <c r="AE6" s="48"/>
      <c r="AF6" s="48"/>
      <c r="AG6" s="9"/>
      <c r="AH6" s="9"/>
      <c r="AI6" s="9"/>
      <c r="AJ6" s="9"/>
      <c r="AK6" s="9"/>
      <c r="AL6" s="9"/>
      <c r="AM6" s="9"/>
      <c r="AN6" s="9"/>
      <c r="AO6" s="9"/>
      <c r="AP6" s="9"/>
      <c r="AQ6" s="9"/>
      <c r="AR6" s="9"/>
      <c r="AS6" s="9"/>
      <c r="AT6" s="9"/>
      <c r="AU6" s="9"/>
      <c r="AV6" s="9"/>
      <c r="AW6" s="9"/>
      <c r="AX6" s="9"/>
      <c r="AY6" s="9"/>
      <c r="AZ6" s="9"/>
      <c r="BA6" s="9"/>
      <c r="BB6" s="9"/>
      <c r="BC6" s="9"/>
      <c r="BD6" s="9"/>
    </row>
    <row r="7" ht="13" spans="13:56">
      <c r="M7" s="9"/>
      <c r="N7" s="9"/>
      <c r="O7" s="9"/>
      <c r="P7" s="9"/>
      <c r="Q7" s="9"/>
      <c r="R7" s="9"/>
      <c r="S7" s="9"/>
      <c r="T7" s="9"/>
      <c r="U7" s="9"/>
      <c r="V7" s="47"/>
      <c r="W7" s="9"/>
      <c r="X7" s="9"/>
      <c r="Y7" s="9"/>
      <c r="Z7" s="48"/>
      <c r="AA7" s="48"/>
      <c r="AB7" s="48"/>
      <c r="AC7" s="48"/>
      <c r="AD7" s="48"/>
      <c r="AE7" s="48"/>
      <c r="AF7" s="48"/>
      <c r="AG7" s="9"/>
      <c r="AH7" s="9"/>
      <c r="AI7" s="9"/>
      <c r="AJ7" s="9"/>
      <c r="AK7" s="9"/>
      <c r="AL7" s="9"/>
      <c r="AM7" s="9"/>
      <c r="AN7" s="9"/>
      <c r="AO7" s="9"/>
      <c r="AP7" s="9"/>
      <c r="AQ7" s="9"/>
      <c r="AR7" s="9"/>
      <c r="AS7" s="9"/>
      <c r="AT7" s="9"/>
      <c r="AU7" s="9"/>
      <c r="AV7" s="9"/>
      <c r="AW7" s="9"/>
      <c r="AX7" s="9"/>
      <c r="AY7" s="9"/>
      <c r="AZ7" s="9"/>
      <c r="BA7" s="9"/>
      <c r="BB7" s="9"/>
      <c r="BC7" s="9"/>
      <c r="BD7" s="9"/>
    </row>
    <row r="8" ht="13" spans="13:56">
      <c r="M8" s="9"/>
      <c r="N8" s="9"/>
      <c r="O8" s="9"/>
      <c r="P8" s="9"/>
      <c r="Q8" s="9"/>
      <c r="R8" s="9"/>
      <c r="S8" s="9"/>
      <c r="T8" s="9"/>
      <c r="U8" s="9"/>
      <c r="V8" s="47"/>
      <c r="W8" s="9"/>
      <c r="X8" s="9"/>
      <c r="Y8" s="9"/>
      <c r="Z8" s="13"/>
      <c r="AA8" s="13"/>
      <c r="AB8" s="13"/>
      <c r="AC8" s="13"/>
      <c r="AD8" s="13"/>
      <c r="AE8" s="13"/>
      <c r="AF8" s="13"/>
      <c r="AG8" s="9"/>
      <c r="AH8" s="9"/>
      <c r="AI8" s="9"/>
      <c r="AJ8" s="9"/>
      <c r="AK8" s="9"/>
      <c r="AL8" s="9"/>
      <c r="AM8" s="9"/>
      <c r="AN8" s="9"/>
      <c r="AO8" s="9"/>
      <c r="AP8" s="9"/>
      <c r="AQ8" s="9"/>
      <c r="AR8" s="9"/>
      <c r="AS8" s="9"/>
      <c r="AT8" s="9"/>
      <c r="AU8" s="9"/>
      <c r="AV8" s="9"/>
      <c r="AW8" s="9"/>
      <c r="AX8" s="9"/>
      <c r="AY8" s="9"/>
      <c r="AZ8" s="9"/>
      <c r="BA8" s="9"/>
      <c r="BB8" s="9"/>
      <c r="BC8" s="9"/>
      <c r="BD8" s="9"/>
    </row>
    <row r="9" spans="13:5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row>
    <row r="10" spans="13:5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row>
    <row r="11" spans="13:5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row>
    <row r="12" spans="13:5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row>
    <row r="13" spans="13:56">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row>
    <row r="14" ht="14.5" spans="5:56">
      <c r="E14" s="37"/>
      <c r="F14" s="14"/>
      <c r="G14" s="14"/>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row>
    <row r="15" ht="14.5" spans="5:56">
      <c r="E15" s="37"/>
      <c r="F15" s="14"/>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row>
    <row r="16" ht="14.5" spans="1:56">
      <c r="A16" s="36" t="s">
        <v>192</v>
      </c>
      <c r="B16" t="s">
        <v>193</v>
      </c>
      <c r="G16" s="38" t="s">
        <v>194</v>
      </c>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row>
    <row r="17" spans="13:56">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pans="13:5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row>
    <row r="19" spans="1:56">
      <c r="A19" t="s">
        <v>195</v>
      </c>
      <c r="B19" t="s">
        <v>196</v>
      </c>
      <c r="C19" s="17" t="s">
        <v>197</v>
      </c>
      <c r="D19" s="17"/>
      <c r="E19" s="17"/>
      <c r="F19" s="17"/>
      <c r="G19" s="17"/>
      <c r="H19" s="17"/>
      <c r="I19" s="17"/>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row>
    <row r="20" ht="13" spans="3:56">
      <c r="C20" t="s">
        <v>168</v>
      </c>
      <c r="D20" s="33" t="s">
        <v>169</v>
      </c>
      <c r="E20" s="36" t="s">
        <v>170</v>
      </c>
      <c r="F20" t="s">
        <v>171</v>
      </c>
      <c r="G20" t="s">
        <v>172</v>
      </c>
      <c r="H20" s="36" t="s">
        <v>173</v>
      </c>
      <c r="I20" s="36" t="s">
        <v>174</v>
      </c>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row>
    <row r="21" ht="13" spans="1:56">
      <c r="A21" t="s">
        <v>198</v>
      </c>
      <c r="B21" t="s">
        <v>199</v>
      </c>
      <c r="C21" t="s">
        <v>200</v>
      </c>
      <c r="D21" s="33" t="str">
        <f t="shared" ref="D21:D24" si="0">E21</f>
        <v>13PM-20PM</v>
      </c>
      <c r="E21" s="36" t="s">
        <v>201</v>
      </c>
      <c r="F21" t="s">
        <v>202</v>
      </c>
      <c r="G21" t="str">
        <f t="shared" ref="G21:G24" si="1">H21</f>
        <v>16PM-23PM</v>
      </c>
      <c r="H21" s="36" t="s">
        <v>203</v>
      </c>
      <c r="I21" s="36" t="str">
        <f t="shared" ref="I21:I24" si="2">H21</f>
        <v>16PM-23PM</v>
      </c>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row>
    <row r="22" ht="13" spans="1:56">
      <c r="A22" t="s">
        <v>204</v>
      </c>
      <c r="B22" t="s">
        <v>205</v>
      </c>
      <c r="C22" t="s">
        <v>206</v>
      </c>
      <c r="D22" s="33" t="str">
        <f t="shared" si="0"/>
        <v>0AM-9AM</v>
      </c>
      <c r="E22" s="36" t="s">
        <v>207</v>
      </c>
      <c r="F22" t="s">
        <v>208</v>
      </c>
      <c r="G22" t="str">
        <f t="shared" si="1"/>
        <v>3AM-12PM</v>
      </c>
      <c r="H22" s="36" t="s">
        <v>209</v>
      </c>
      <c r="I22" s="36" t="str">
        <f t="shared" si="2"/>
        <v>3AM-12PM</v>
      </c>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row>
    <row r="23" ht="13" spans="1:56">
      <c r="A23" t="s">
        <v>210</v>
      </c>
      <c r="B23" t="s">
        <v>211</v>
      </c>
      <c r="C23" t="s">
        <v>212</v>
      </c>
      <c r="D23" s="33" t="str">
        <f t="shared" si="0"/>
        <v>10AM-12AM</v>
      </c>
      <c r="E23" s="36" t="s">
        <v>213</v>
      </c>
      <c r="F23" t="s">
        <v>214</v>
      </c>
      <c r="G23" t="str">
        <f t="shared" si="1"/>
        <v>13PM-15PM</v>
      </c>
      <c r="H23" s="36" t="s">
        <v>215</v>
      </c>
      <c r="I23" s="36" t="str">
        <f t="shared" si="2"/>
        <v>13PM-15PM</v>
      </c>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row>
    <row r="24" ht="13" spans="1:56">
      <c r="A24" t="s">
        <v>216</v>
      </c>
      <c r="B24" t="s">
        <v>217</v>
      </c>
      <c r="C24" t="s">
        <v>218</v>
      </c>
      <c r="D24" s="33" t="str">
        <f t="shared" si="0"/>
        <v>21PM-23PM</v>
      </c>
      <c r="E24" s="36" t="s">
        <v>219</v>
      </c>
      <c r="F24" t="s">
        <v>220</v>
      </c>
      <c r="G24" t="str">
        <f t="shared" si="1"/>
        <v>0AM-2AM</v>
      </c>
      <c r="H24" s="36" t="s">
        <v>221</v>
      </c>
      <c r="I24" s="36" t="str">
        <f t="shared" si="2"/>
        <v>0AM-2AM</v>
      </c>
      <c r="L24" s="36"/>
      <c r="M24" s="9"/>
      <c r="N24" s="9"/>
      <c r="O24" s="47"/>
      <c r="P24" s="47"/>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row>
    <row r="25" ht="13" spans="13:56">
      <c r="M25" s="9"/>
      <c r="N25" s="9"/>
      <c r="O25" s="47"/>
      <c r="P25" s="47"/>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row>
    <row r="26" ht="13" spans="13:56">
      <c r="M26" s="9"/>
      <c r="N26" s="9"/>
      <c r="O26" s="47"/>
      <c r="P26" s="47"/>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F34" s="1" t="s">
        <v>1</v>
      </c>
      <c r="AG34" s="1" t="s">
        <v>2</v>
      </c>
      <c r="AH34" s="1" t="s">
        <v>3</v>
      </c>
      <c r="AI34" s="1" t="s">
        <v>4</v>
      </c>
      <c r="AJ34" s="1" t="s">
        <v>172</v>
      </c>
      <c r="AK34" s="1" t="s">
        <v>173</v>
      </c>
      <c r="AL34" s="1" t="s">
        <v>174</v>
      </c>
      <c r="AM34" s="1" t="s">
        <v>222</v>
      </c>
      <c r="AN34" s="8" t="s">
        <v>223</v>
      </c>
    </row>
    <row r="35" ht="50" spans="1:40">
      <c r="A35" s="2" t="s">
        <v>224</v>
      </c>
      <c r="B35" s="1" t="s">
        <v>166</v>
      </c>
      <c r="C35" s="3" t="s">
        <v>225</v>
      </c>
      <c r="D35" s="4" t="s">
        <v>177</v>
      </c>
      <c r="E35" s="39">
        <v>0.34</v>
      </c>
      <c r="F35" s="1"/>
      <c r="G35" s="8" t="s">
        <v>378</v>
      </c>
      <c r="H35" s="1"/>
      <c r="J35" s="2" t="s">
        <v>227</v>
      </c>
      <c r="K35" s="1" t="s">
        <v>166</v>
      </c>
      <c r="L35" s="3" t="s">
        <v>225</v>
      </c>
      <c r="M35" s="4" t="s">
        <v>177</v>
      </c>
      <c r="N35" s="39">
        <f>E35</f>
        <v>0.34</v>
      </c>
      <c r="O35" s="39">
        <f>E35</f>
        <v>0.34</v>
      </c>
      <c r="P35" s="1"/>
      <c r="Q35" s="8" t="s">
        <v>378</v>
      </c>
      <c r="R35" s="1"/>
      <c r="S35" s="1"/>
      <c r="W35" s="2" t="s">
        <v>228</v>
      </c>
      <c r="X35" s="1" t="s">
        <v>166</v>
      </c>
      <c r="Y35" s="3" t="s">
        <v>225</v>
      </c>
      <c r="Z35" s="4" t="s">
        <v>177</v>
      </c>
      <c r="AA35" s="39">
        <f>E35</f>
        <v>0.34</v>
      </c>
      <c r="AB35" s="1"/>
      <c r="AC35" s="8" t="s">
        <v>378</v>
      </c>
      <c r="AF35" s="2" t="s">
        <v>228</v>
      </c>
      <c r="AG35" s="1" t="s">
        <v>166</v>
      </c>
      <c r="AH35" s="3" t="s">
        <v>225</v>
      </c>
      <c r="AI35" s="4" t="s">
        <v>177</v>
      </c>
      <c r="AJ35" s="39">
        <f>AA35</f>
        <v>0.34</v>
      </c>
      <c r="AK35" s="39">
        <f>AJ35</f>
        <v>0.34</v>
      </c>
      <c r="AL35" s="39">
        <f>AK35</f>
        <v>0.34</v>
      </c>
      <c r="AM35" s="1"/>
      <c r="AN35" s="8" t="s">
        <v>378</v>
      </c>
    </row>
    <row r="36" ht="62.5" spans="1:40">
      <c r="A36" s="2" t="s">
        <v>229</v>
      </c>
      <c r="B36" s="1" t="s">
        <v>166</v>
      </c>
      <c r="C36" s="3" t="s">
        <v>225</v>
      </c>
      <c r="D36" s="4" t="s">
        <v>177</v>
      </c>
      <c r="E36" s="1">
        <v>0</v>
      </c>
      <c r="F36" s="1"/>
      <c r="G36" s="8" t="s">
        <v>378</v>
      </c>
      <c r="H36" s="1"/>
      <c r="J36" s="2" t="s">
        <v>229</v>
      </c>
      <c r="K36" s="1" t="s">
        <v>166</v>
      </c>
      <c r="L36" s="3" t="s">
        <v>225</v>
      </c>
      <c r="M36" s="4" t="s">
        <v>177</v>
      </c>
      <c r="N36" s="39">
        <f t="shared" ref="N36:N50" si="3">E36</f>
        <v>0</v>
      </c>
      <c r="O36" s="39">
        <f t="shared" ref="O36:O50" si="4">E36</f>
        <v>0</v>
      </c>
      <c r="P36" s="1"/>
      <c r="Q36" s="8" t="s">
        <v>378</v>
      </c>
      <c r="R36" s="1"/>
      <c r="S36" s="1"/>
      <c r="W36" s="2" t="s">
        <v>230</v>
      </c>
      <c r="X36" s="1" t="s">
        <v>166</v>
      </c>
      <c r="Y36" s="3" t="s">
        <v>225</v>
      </c>
      <c r="Z36" s="4" t="s">
        <v>177</v>
      </c>
      <c r="AA36" s="39">
        <f t="shared" ref="AA36:AA50" si="5">E36</f>
        <v>0</v>
      </c>
      <c r="AB36" s="1"/>
      <c r="AC36" s="8" t="s">
        <v>378</v>
      </c>
      <c r="AF36" s="2" t="s">
        <v>231</v>
      </c>
      <c r="AG36" s="1" t="s">
        <v>166</v>
      </c>
      <c r="AH36" s="3" t="s">
        <v>225</v>
      </c>
      <c r="AI36" s="4" t="s">
        <v>177</v>
      </c>
      <c r="AJ36" s="39">
        <f t="shared" ref="AJ36:AJ50" si="6">AA36</f>
        <v>0</v>
      </c>
      <c r="AK36" s="39">
        <f t="shared" ref="AK36:AK50" si="7">AJ36</f>
        <v>0</v>
      </c>
      <c r="AL36" s="39">
        <f t="shared" ref="AL36:AL50" si="8">AK36</f>
        <v>0</v>
      </c>
      <c r="AM36" s="1"/>
      <c r="AN36" s="8" t="s">
        <v>378</v>
      </c>
    </row>
    <row r="37" ht="14.5" spans="1:40">
      <c r="A37" s="2" t="s">
        <v>72</v>
      </c>
      <c r="B37" s="1" t="s">
        <v>166</v>
      </c>
      <c r="C37" s="3" t="s">
        <v>225</v>
      </c>
      <c r="D37" s="4" t="s">
        <v>177</v>
      </c>
      <c r="E37" s="1">
        <v>0.11</v>
      </c>
      <c r="F37" s="1"/>
      <c r="G37" s="8" t="s">
        <v>378</v>
      </c>
      <c r="H37" s="1"/>
      <c r="J37" s="2" t="s">
        <v>232</v>
      </c>
      <c r="K37" s="1" t="s">
        <v>166</v>
      </c>
      <c r="L37" s="3" t="s">
        <v>225</v>
      </c>
      <c r="M37" s="4" t="s">
        <v>177</v>
      </c>
      <c r="N37" s="39">
        <f t="shared" si="3"/>
        <v>0.11</v>
      </c>
      <c r="O37" s="39">
        <f t="shared" si="4"/>
        <v>0.11</v>
      </c>
      <c r="P37" s="1"/>
      <c r="Q37" s="8" t="s">
        <v>378</v>
      </c>
      <c r="R37" s="1"/>
      <c r="S37" s="1"/>
      <c r="W37" s="2" t="s">
        <v>233</v>
      </c>
      <c r="X37" s="1" t="s">
        <v>166</v>
      </c>
      <c r="Y37" s="3" t="s">
        <v>225</v>
      </c>
      <c r="Z37" s="4" t="s">
        <v>177</v>
      </c>
      <c r="AA37" s="39">
        <f t="shared" si="5"/>
        <v>0.11</v>
      </c>
      <c r="AB37" s="1"/>
      <c r="AC37" s="8" t="s">
        <v>378</v>
      </c>
      <c r="AF37" s="2" t="s">
        <v>76</v>
      </c>
      <c r="AG37" s="1" t="s">
        <v>166</v>
      </c>
      <c r="AH37" s="3" t="s">
        <v>225</v>
      </c>
      <c r="AI37" s="4" t="s">
        <v>177</v>
      </c>
      <c r="AJ37" s="39">
        <f t="shared" si="6"/>
        <v>0.11</v>
      </c>
      <c r="AK37" s="39">
        <f t="shared" si="7"/>
        <v>0.11</v>
      </c>
      <c r="AL37" s="39">
        <f t="shared" si="8"/>
        <v>0.11</v>
      </c>
      <c r="AM37" s="1"/>
      <c r="AN37" s="8" t="s">
        <v>378</v>
      </c>
    </row>
    <row r="38" ht="25" spans="1:40">
      <c r="A38" s="2" t="s">
        <v>234</v>
      </c>
      <c r="B38" s="1" t="s">
        <v>166</v>
      </c>
      <c r="C38" s="3" t="s">
        <v>225</v>
      </c>
      <c r="D38" s="4" t="s">
        <v>177</v>
      </c>
      <c r="E38" s="1">
        <v>0.09</v>
      </c>
      <c r="F38" s="1"/>
      <c r="G38" s="8" t="s">
        <v>378</v>
      </c>
      <c r="H38" s="1"/>
      <c r="J38" s="2" t="s">
        <v>84</v>
      </c>
      <c r="K38" s="1" t="s">
        <v>166</v>
      </c>
      <c r="L38" s="3" t="s">
        <v>225</v>
      </c>
      <c r="M38" s="4" t="s">
        <v>177</v>
      </c>
      <c r="N38" s="39">
        <f t="shared" si="3"/>
        <v>0.09</v>
      </c>
      <c r="O38" s="39">
        <f t="shared" si="4"/>
        <v>0.09</v>
      </c>
      <c r="P38" s="1"/>
      <c r="Q38" s="8" t="s">
        <v>378</v>
      </c>
      <c r="R38" s="1"/>
      <c r="S38" s="1"/>
      <c r="W38" s="2" t="s">
        <v>62</v>
      </c>
      <c r="X38" s="1" t="s">
        <v>166</v>
      </c>
      <c r="Y38" s="3" t="s">
        <v>225</v>
      </c>
      <c r="Z38" s="4" t="s">
        <v>177</v>
      </c>
      <c r="AA38" s="39">
        <f t="shared" si="5"/>
        <v>0.09</v>
      </c>
      <c r="AB38" s="1"/>
      <c r="AC38" s="8" t="s">
        <v>378</v>
      </c>
      <c r="AF38" s="2" t="s">
        <v>235</v>
      </c>
      <c r="AG38" s="1" t="s">
        <v>166</v>
      </c>
      <c r="AH38" s="3" t="s">
        <v>225</v>
      </c>
      <c r="AI38" s="4" t="s">
        <v>177</v>
      </c>
      <c r="AJ38" s="39">
        <f t="shared" si="6"/>
        <v>0.09</v>
      </c>
      <c r="AK38" s="39">
        <f t="shared" si="7"/>
        <v>0.09</v>
      </c>
      <c r="AL38" s="39">
        <f t="shared" si="8"/>
        <v>0.09</v>
      </c>
      <c r="AM38" s="1"/>
      <c r="AN38" s="8" t="s">
        <v>378</v>
      </c>
    </row>
    <row r="39" ht="50" spans="1:40">
      <c r="A39" s="2" t="s">
        <v>236</v>
      </c>
      <c r="B39" s="1" t="s">
        <v>166</v>
      </c>
      <c r="C39" s="3" t="s">
        <v>225</v>
      </c>
      <c r="D39" s="4" t="s">
        <v>177</v>
      </c>
      <c r="E39" s="1">
        <v>0.37</v>
      </c>
      <c r="F39" s="1"/>
      <c r="G39" s="8" t="s">
        <v>378</v>
      </c>
      <c r="H39" s="1"/>
      <c r="J39" s="2" t="s">
        <v>237</v>
      </c>
      <c r="K39" s="1" t="s">
        <v>166</v>
      </c>
      <c r="L39" s="3" t="s">
        <v>225</v>
      </c>
      <c r="M39" s="4" t="s">
        <v>177</v>
      </c>
      <c r="N39" s="39">
        <f t="shared" si="3"/>
        <v>0.37</v>
      </c>
      <c r="O39" s="39">
        <f t="shared" si="4"/>
        <v>0.37</v>
      </c>
      <c r="P39" s="1"/>
      <c r="Q39" s="8" t="s">
        <v>378</v>
      </c>
      <c r="R39" s="1"/>
      <c r="S39" s="1"/>
      <c r="W39" s="2" t="s">
        <v>238</v>
      </c>
      <c r="X39" s="1" t="s">
        <v>166</v>
      </c>
      <c r="Y39" s="3" t="s">
        <v>225</v>
      </c>
      <c r="Z39" s="4" t="s">
        <v>177</v>
      </c>
      <c r="AA39" s="39">
        <f t="shared" si="5"/>
        <v>0.37</v>
      </c>
      <c r="AB39" s="1"/>
      <c r="AC39" s="8" t="s">
        <v>378</v>
      </c>
      <c r="AF39" s="2" t="s">
        <v>238</v>
      </c>
      <c r="AG39" s="1" t="s">
        <v>166</v>
      </c>
      <c r="AH39" s="3" t="s">
        <v>225</v>
      </c>
      <c r="AI39" s="4" t="s">
        <v>177</v>
      </c>
      <c r="AJ39" s="39">
        <f t="shared" si="6"/>
        <v>0.37</v>
      </c>
      <c r="AK39" s="39">
        <f t="shared" si="7"/>
        <v>0.37</v>
      </c>
      <c r="AL39" s="39">
        <f t="shared" si="8"/>
        <v>0.37</v>
      </c>
      <c r="AM39" s="1"/>
      <c r="AN39" s="8" t="s">
        <v>378</v>
      </c>
    </row>
    <row r="40" ht="62.5" spans="1:40">
      <c r="A40" s="2" t="s">
        <v>239</v>
      </c>
      <c r="B40" s="1" t="s">
        <v>166</v>
      </c>
      <c r="C40" s="3" t="s">
        <v>225</v>
      </c>
      <c r="D40" s="4" t="s">
        <v>177</v>
      </c>
      <c r="E40" s="1">
        <v>0</v>
      </c>
      <c r="F40" s="1"/>
      <c r="G40" s="8" t="s">
        <v>378</v>
      </c>
      <c r="H40" s="1"/>
      <c r="J40" s="2" t="s">
        <v>239</v>
      </c>
      <c r="K40" s="1" t="s">
        <v>166</v>
      </c>
      <c r="L40" s="3" t="s">
        <v>225</v>
      </c>
      <c r="M40" s="4" t="s">
        <v>177</v>
      </c>
      <c r="N40" s="39">
        <f t="shared" si="3"/>
        <v>0</v>
      </c>
      <c r="O40" s="39">
        <f t="shared" si="4"/>
        <v>0</v>
      </c>
      <c r="P40" s="1"/>
      <c r="Q40" s="8" t="s">
        <v>378</v>
      </c>
      <c r="R40" s="1"/>
      <c r="S40" s="1"/>
      <c r="W40" s="2" t="s">
        <v>240</v>
      </c>
      <c r="X40" s="1" t="s">
        <v>166</v>
      </c>
      <c r="Y40" s="3" t="s">
        <v>225</v>
      </c>
      <c r="Z40" s="4" t="s">
        <v>177</v>
      </c>
      <c r="AA40" s="39">
        <f t="shared" si="5"/>
        <v>0</v>
      </c>
      <c r="AB40" s="1"/>
      <c r="AC40" s="8" t="s">
        <v>378</v>
      </c>
      <c r="AF40" s="2" t="s">
        <v>241</v>
      </c>
      <c r="AG40" s="1" t="s">
        <v>166</v>
      </c>
      <c r="AH40" s="3" t="s">
        <v>225</v>
      </c>
      <c r="AI40" s="4" t="s">
        <v>177</v>
      </c>
      <c r="AJ40" s="39">
        <f t="shared" si="6"/>
        <v>0</v>
      </c>
      <c r="AK40" s="39">
        <f t="shared" si="7"/>
        <v>0</v>
      </c>
      <c r="AL40" s="39">
        <f t="shared" si="8"/>
        <v>0</v>
      </c>
      <c r="AM40" s="1"/>
      <c r="AN40" s="8" t="s">
        <v>378</v>
      </c>
    </row>
    <row r="41" ht="14.5" spans="1:40">
      <c r="A41" s="2" t="s">
        <v>24</v>
      </c>
      <c r="B41" s="1" t="s">
        <v>166</v>
      </c>
      <c r="C41" s="3" t="s">
        <v>225</v>
      </c>
      <c r="D41" s="4" t="s">
        <v>177</v>
      </c>
      <c r="E41" s="1">
        <v>0.1</v>
      </c>
      <c r="F41" s="1"/>
      <c r="G41" s="8" t="s">
        <v>378</v>
      </c>
      <c r="H41" s="1"/>
      <c r="J41" s="2" t="s">
        <v>242</v>
      </c>
      <c r="K41" s="1" t="s">
        <v>166</v>
      </c>
      <c r="L41" s="3" t="s">
        <v>225</v>
      </c>
      <c r="M41" s="4" t="s">
        <v>177</v>
      </c>
      <c r="N41" s="39">
        <f t="shared" si="3"/>
        <v>0.1</v>
      </c>
      <c r="O41" s="39">
        <f t="shared" si="4"/>
        <v>0.1</v>
      </c>
      <c r="P41" s="1"/>
      <c r="Q41" s="8" t="s">
        <v>378</v>
      </c>
      <c r="R41" s="1"/>
      <c r="S41" s="1"/>
      <c r="W41" s="2" t="s">
        <v>243</v>
      </c>
      <c r="X41" s="1" t="s">
        <v>166</v>
      </c>
      <c r="Y41" s="3" t="s">
        <v>225</v>
      </c>
      <c r="Z41" s="4" t="s">
        <v>177</v>
      </c>
      <c r="AA41" s="39">
        <f t="shared" si="5"/>
        <v>0.1</v>
      </c>
      <c r="AB41" s="1"/>
      <c r="AC41" s="8" t="s">
        <v>378</v>
      </c>
      <c r="AF41" s="2" t="s">
        <v>28</v>
      </c>
      <c r="AG41" s="1" t="s">
        <v>166</v>
      </c>
      <c r="AH41" s="3" t="s">
        <v>225</v>
      </c>
      <c r="AI41" s="4" t="s">
        <v>177</v>
      </c>
      <c r="AJ41" s="39">
        <f t="shared" si="6"/>
        <v>0.1</v>
      </c>
      <c r="AK41" s="39">
        <f t="shared" si="7"/>
        <v>0.1</v>
      </c>
      <c r="AL41" s="39">
        <f t="shared" si="8"/>
        <v>0.1</v>
      </c>
      <c r="AM41" s="1"/>
      <c r="AN41" s="8" t="s">
        <v>378</v>
      </c>
    </row>
    <row r="42" ht="25" spans="1:40">
      <c r="A42" s="2" t="s">
        <v>244</v>
      </c>
      <c r="B42" s="1" t="s">
        <v>166</v>
      </c>
      <c r="C42" s="3" t="s">
        <v>225</v>
      </c>
      <c r="D42" s="4" t="s">
        <v>177</v>
      </c>
      <c r="E42" s="1">
        <v>0.1</v>
      </c>
      <c r="F42" s="1"/>
      <c r="G42" s="8" t="s">
        <v>378</v>
      </c>
      <c r="H42" s="1"/>
      <c r="J42" s="2" t="s">
        <v>36</v>
      </c>
      <c r="K42" s="1" t="s">
        <v>166</v>
      </c>
      <c r="L42" s="3" t="s">
        <v>225</v>
      </c>
      <c r="M42" s="4" t="s">
        <v>177</v>
      </c>
      <c r="N42" s="39">
        <f t="shared" si="3"/>
        <v>0.1</v>
      </c>
      <c r="O42" s="39">
        <f t="shared" si="4"/>
        <v>0.1</v>
      </c>
      <c r="P42" s="1"/>
      <c r="Q42" s="8" t="s">
        <v>378</v>
      </c>
      <c r="R42" s="1"/>
      <c r="S42" s="1"/>
      <c r="W42" s="2" t="s">
        <v>11</v>
      </c>
      <c r="X42" s="1" t="s">
        <v>166</v>
      </c>
      <c r="Y42" s="3" t="s">
        <v>225</v>
      </c>
      <c r="Z42" s="4" t="s">
        <v>177</v>
      </c>
      <c r="AA42" s="39">
        <f t="shared" si="5"/>
        <v>0.1</v>
      </c>
      <c r="AB42" s="1"/>
      <c r="AC42" s="8" t="s">
        <v>378</v>
      </c>
      <c r="AF42" s="2" t="s">
        <v>245</v>
      </c>
      <c r="AG42" s="1" t="s">
        <v>166</v>
      </c>
      <c r="AH42" s="3" t="s">
        <v>225</v>
      </c>
      <c r="AI42" s="4" t="s">
        <v>177</v>
      </c>
      <c r="AJ42" s="39">
        <f t="shared" si="6"/>
        <v>0.1</v>
      </c>
      <c r="AK42" s="39">
        <f t="shared" si="7"/>
        <v>0.1</v>
      </c>
      <c r="AL42" s="39">
        <f t="shared" si="8"/>
        <v>0.1</v>
      </c>
      <c r="AM42" s="1"/>
      <c r="AN42" s="8" t="s">
        <v>378</v>
      </c>
    </row>
    <row r="43" ht="50" spans="1:40">
      <c r="A43" s="2" t="s">
        <v>246</v>
      </c>
      <c r="B43" s="1" t="s">
        <v>166</v>
      </c>
      <c r="C43" s="3" t="s">
        <v>225</v>
      </c>
      <c r="D43" s="4" t="s">
        <v>177</v>
      </c>
      <c r="E43" s="1">
        <v>0.45</v>
      </c>
      <c r="F43" s="1"/>
      <c r="G43" s="8" t="s">
        <v>378</v>
      </c>
      <c r="H43" s="1"/>
      <c r="J43" s="2" t="s">
        <v>247</v>
      </c>
      <c r="K43" s="1" t="s">
        <v>166</v>
      </c>
      <c r="L43" s="3" t="s">
        <v>225</v>
      </c>
      <c r="M43" s="4" t="s">
        <v>177</v>
      </c>
      <c r="N43" s="39">
        <f t="shared" si="3"/>
        <v>0.45</v>
      </c>
      <c r="O43" s="39">
        <f t="shared" si="4"/>
        <v>0.45</v>
      </c>
      <c r="P43" s="1"/>
      <c r="Q43" s="8" t="s">
        <v>378</v>
      </c>
      <c r="R43" s="1"/>
      <c r="S43" s="1"/>
      <c r="W43" s="2" t="s">
        <v>248</v>
      </c>
      <c r="X43" s="1" t="s">
        <v>166</v>
      </c>
      <c r="Y43" s="3" t="s">
        <v>225</v>
      </c>
      <c r="Z43" s="4" t="s">
        <v>177</v>
      </c>
      <c r="AA43" s="39">
        <f t="shared" si="5"/>
        <v>0.45</v>
      </c>
      <c r="AB43" s="1"/>
      <c r="AC43" s="8" t="s">
        <v>378</v>
      </c>
      <c r="AF43" s="2" t="s">
        <v>248</v>
      </c>
      <c r="AG43" s="1" t="s">
        <v>166</v>
      </c>
      <c r="AH43" s="3" t="s">
        <v>225</v>
      </c>
      <c r="AI43" s="4" t="s">
        <v>177</v>
      </c>
      <c r="AJ43" s="39">
        <f t="shared" si="6"/>
        <v>0.45</v>
      </c>
      <c r="AK43" s="39">
        <f t="shared" si="7"/>
        <v>0.45</v>
      </c>
      <c r="AL43" s="39">
        <f t="shared" si="8"/>
        <v>0.45</v>
      </c>
      <c r="AM43" s="1"/>
      <c r="AN43" s="8" t="s">
        <v>378</v>
      </c>
    </row>
    <row r="44" ht="62.5" spans="1:40">
      <c r="A44" s="2" t="s">
        <v>249</v>
      </c>
      <c r="B44" s="1" t="s">
        <v>166</v>
      </c>
      <c r="C44" s="3" t="s">
        <v>225</v>
      </c>
      <c r="D44" s="4" t="s">
        <v>177</v>
      </c>
      <c r="E44" s="1">
        <v>0</v>
      </c>
      <c r="F44" s="1"/>
      <c r="G44" s="8" t="s">
        <v>378</v>
      </c>
      <c r="H44" s="1"/>
      <c r="J44" s="2" t="s">
        <v>249</v>
      </c>
      <c r="K44" s="1" t="s">
        <v>166</v>
      </c>
      <c r="L44" s="3" t="s">
        <v>225</v>
      </c>
      <c r="M44" s="4" t="s">
        <v>177</v>
      </c>
      <c r="N44" s="39">
        <f t="shared" si="3"/>
        <v>0</v>
      </c>
      <c r="O44" s="39">
        <f t="shared" si="4"/>
        <v>0</v>
      </c>
      <c r="P44" s="1"/>
      <c r="Q44" s="8" t="s">
        <v>378</v>
      </c>
      <c r="R44" s="1"/>
      <c r="S44" s="1"/>
      <c r="W44" s="2" t="s">
        <v>250</v>
      </c>
      <c r="X44" s="1" t="s">
        <v>166</v>
      </c>
      <c r="Y44" s="3" t="s">
        <v>225</v>
      </c>
      <c r="Z44" s="4" t="s">
        <v>177</v>
      </c>
      <c r="AA44" s="39">
        <f t="shared" si="5"/>
        <v>0</v>
      </c>
      <c r="AB44" s="1"/>
      <c r="AC44" s="8" t="s">
        <v>378</v>
      </c>
      <c r="AF44" s="2" t="s">
        <v>251</v>
      </c>
      <c r="AG44" s="1" t="s">
        <v>166</v>
      </c>
      <c r="AH44" s="3" t="s">
        <v>225</v>
      </c>
      <c r="AI44" s="4" t="s">
        <v>177</v>
      </c>
      <c r="AJ44" s="39">
        <f t="shared" si="6"/>
        <v>0</v>
      </c>
      <c r="AK44" s="39">
        <f t="shared" si="7"/>
        <v>0</v>
      </c>
      <c r="AL44" s="39">
        <f t="shared" si="8"/>
        <v>0</v>
      </c>
      <c r="AM44" s="1"/>
      <c r="AN44" s="8" t="s">
        <v>378</v>
      </c>
    </row>
    <row r="45" ht="14.5" spans="1:40">
      <c r="A45" s="2" t="s">
        <v>48</v>
      </c>
      <c r="B45" s="1" t="s">
        <v>166</v>
      </c>
      <c r="C45" s="3" t="s">
        <v>225</v>
      </c>
      <c r="D45" s="4" t="s">
        <v>177</v>
      </c>
      <c r="E45" s="1">
        <v>0.23</v>
      </c>
      <c r="F45" s="1"/>
      <c r="G45" s="8" t="s">
        <v>378</v>
      </c>
      <c r="H45" s="1"/>
      <c r="J45" s="2" t="s">
        <v>252</v>
      </c>
      <c r="K45" s="1" t="s">
        <v>166</v>
      </c>
      <c r="L45" s="3" t="s">
        <v>225</v>
      </c>
      <c r="M45" s="4" t="s">
        <v>177</v>
      </c>
      <c r="N45" s="39">
        <f t="shared" si="3"/>
        <v>0.23</v>
      </c>
      <c r="O45" s="39">
        <f t="shared" si="4"/>
        <v>0.23</v>
      </c>
      <c r="P45" s="1"/>
      <c r="Q45" s="8" t="s">
        <v>378</v>
      </c>
      <c r="R45" s="1"/>
      <c r="S45" s="1"/>
      <c r="W45" s="2" t="s">
        <v>253</v>
      </c>
      <c r="X45" s="1" t="s">
        <v>166</v>
      </c>
      <c r="Y45" s="3" t="s">
        <v>225</v>
      </c>
      <c r="Z45" s="4" t="s">
        <v>177</v>
      </c>
      <c r="AA45" s="39">
        <f t="shared" si="5"/>
        <v>0.23</v>
      </c>
      <c r="AB45" s="1"/>
      <c r="AC45" s="8" t="s">
        <v>378</v>
      </c>
      <c r="AF45" s="2" t="s">
        <v>52</v>
      </c>
      <c r="AG45" s="1" t="s">
        <v>166</v>
      </c>
      <c r="AH45" s="3" t="s">
        <v>225</v>
      </c>
      <c r="AI45" s="4" t="s">
        <v>177</v>
      </c>
      <c r="AJ45" s="39">
        <f t="shared" si="6"/>
        <v>0.23</v>
      </c>
      <c r="AK45" s="39">
        <f t="shared" si="7"/>
        <v>0.23</v>
      </c>
      <c r="AL45" s="39">
        <f t="shared" si="8"/>
        <v>0.23</v>
      </c>
      <c r="AM45" s="1"/>
      <c r="AN45" s="8" t="s">
        <v>378</v>
      </c>
    </row>
    <row r="46" ht="25" spans="1:40">
      <c r="A46" s="2" t="s">
        <v>254</v>
      </c>
      <c r="B46" s="1" t="s">
        <v>166</v>
      </c>
      <c r="C46" s="3" t="s">
        <v>225</v>
      </c>
      <c r="D46" s="4" t="s">
        <v>177</v>
      </c>
      <c r="E46" s="1">
        <v>0.22</v>
      </c>
      <c r="F46" s="1"/>
      <c r="G46" s="8" t="s">
        <v>378</v>
      </c>
      <c r="H46" s="1"/>
      <c r="J46" s="2" t="s">
        <v>60</v>
      </c>
      <c r="K46" s="1" t="s">
        <v>166</v>
      </c>
      <c r="L46" s="3" t="s">
        <v>225</v>
      </c>
      <c r="M46" s="4" t="s">
        <v>177</v>
      </c>
      <c r="N46" s="39">
        <f t="shared" si="3"/>
        <v>0.22</v>
      </c>
      <c r="O46" s="39">
        <f t="shared" si="4"/>
        <v>0.22</v>
      </c>
      <c r="P46" s="1"/>
      <c r="Q46" s="8" t="s">
        <v>378</v>
      </c>
      <c r="R46" s="1"/>
      <c r="S46" s="1"/>
      <c r="W46" s="2" t="s">
        <v>38</v>
      </c>
      <c r="X46" s="1" t="s">
        <v>166</v>
      </c>
      <c r="Y46" s="3" t="s">
        <v>225</v>
      </c>
      <c r="Z46" s="4" t="s">
        <v>177</v>
      </c>
      <c r="AA46" s="39">
        <f t="shared" si="5"/>
        <v>0.22</v>
      </c>
      <c r="AB46" s="1"/>
      <c r="AC46" s="8" t="s">
        <v>378</v>
      </c>
      <c r="AF46" s="2" t="s">
        <v>255</v>
      </c>
      <c r="AG46" s="1" t="s">
        <v>166</v>
      </c>
      <c r="AH46" s="3" t="s">
        <v>225</v>
      </c>
      <c r="AI46" s="4" t="s">
        <v>177</v>
      </c>
      <c r="AJ46" s="39">
        <f t="shared" si="6"/>
        <v>0.22</v>
      </c>
      <c r="AK46" s="39">
        <f t="shared" si="7"/>
        <v>0.22</v>
      </c>
      <c r="AL46" s="39">
        <f t="shared" si="8"/>
        <v>0.22</v>
      </c>
      <c r="AM46" s="1"/>
      <c r="AN46" s="8" t="s">
        <v>378</v>
      </c>
    </row>
    <row r="47" ht="62.5" spans="1:40">
      <c r="A47" s="2" t="s">
        <v>256</v>
      </c>
      <c r="B47" s="1" t="s">
        <v>166</v>
      </c>
      <c r="C47" s="3" t="s">
        <v>225</v>
      </c>
      <c r="D47" s="4" t="s">
        <v>177</v>
      </c>
      <c r="E47" s="1">
        <v>0.2</v>
      </c>
      <c r="F47" s="1"/>
      <c r="G47" s="8" t="s">
        <v>378</v>
      </c>
      <c r="H47" s="1"/>
      <c r="J47" s="2" t="s">
        <v>257</v>
      </c>
      <c r="K47" s="1" t="s">
        <v>166</v>
      </c>
      <c r="L47" s="3" t="s">
        <v>225</v>
      </c>
      <c r="M47" s="4" t="s">
        <v>177</v>
      </c>
      <c r="N47" s="39">
        <f t="shared" si="3"/>
        <v>0.2</v>
      </c>
      <c r="O47" s="39">
        <f t="shared" si="4"/>
        <v>0.2</v>
      </c>
      <c r="P47" s="1"/>
      <c r="Q47" s="8" t="s">
        <v>378</v>
      </c>
      <c r="R47" s="1"/>
      <c r="S47" s="1"/>
      <c r="W47" s="2" t="s">
        <v>258</v>
      </c>
      <c r="X47" s="1" t="s">
        <v>166</v>
      </c>
      <c r="Y47" s="3" t="s">
        <v>225</v>
      </c>
      <c r="Z47" s="4" t="s">
        <v>177</v>
      </c>
      <c r="AA47" s="39">
        <f t="shared" si="5"/>
        <v>0.2</v>
      </c>
      <c r="AB47" s="1"/>
      <c r="AC47" s="8" t="s">
        <v>378</v>
      </c>
      <c r="AF47" s="2" t="s">
        <v>258</v>
      </c>
      <c r="AG47" s="1" t="s">
        <v>166</v>
      </c>
      <c r="AH47" s="3" t="s">
        <v>225</v>
      </c>
      <c r="AI47" s="4" t="s">
        <v>177</v>
      </c>
      <c r="AJ47" s="39">
        <f t="shared" si="6"/>
        <v>0.2</v>
      </c>
      <c r="AK47" s="39">
        <f t="shared" si="7"/>
        <v>0.2</v>
      </c>
      <c r="AL47" s="39">
        <f t="shared" si="8"/>
        <v>0.2</v>
      </c>
      <c r="AM47" s="1"/>
      <c r="AN47" s="8" t="s">
        <v>378</v>
      </c>
    </row>
    <row r="48" ht="62.5" spans="1:40">
      <c r="A48" s="2" t="s">
        <v>259</v>
      </c>
      <c r="B48" s="1" t="s">
        <v>166</v>
      </c>
      <c r="C48" s="3" t="s">
        <v>225</v>
      </c>
      <c r="D48" s="4" t="s">
        <v>177</v>
      </c>
      <c r="E48" s="1">
        <v>0</v>
      </c>
      <c r="F48" s="1"/>
      <c r="G48" s="8" t="s">
        <v>378</v>
      </c>
      <c r="H48" s="1"/>
      <c r="J48" s="2" t="s">
        <v>259</v>
      </c>
      <c r="K48" s="1" t="s">
        <v>166</v>
      </c>
      <c r="L48" s="3" t="s">
        <v>225</v>
      </c>
      <c r="M48" s="4" t="s">
        <v>177</v>
      </c>
      <c r="N48" s="39">
        <f t="shared" si="3"/>
        <v>0</v>
      </c>
      <c r="O48" s="39">
        <f t="shared" si="4"/>
        <v>0</v>
      </c>
      <c r="P48" s="1"/>
      <c r="Q48" s="8" t="s">
        <v>378</v>
      </c>
      <c r="R48" s="1"/>
      <c r="S48" s="1"/>
      <c r="W48" s="2" t="s">
        <v>260</v>
      </c>
      <c r="X48" s="1" t="s">
        <v>166</v>
      </c>
      <c r="Y48" s="3" t="s">
        <v>225</v>
      </c>
      <c r="Z48" s="4" t="s">
        <v>177</v>
      </c>
      <c r="AA48" s="39">
        <f t="shared" si="5"/>
        <v>0</v>
      </c>
      <c r="AB48" s="1"/>
      <c r="AC48" s="8" t="s">
        <v>378</v>
      </c>
      <c r="AF48" s="2" t="s">
        <v>261</v>
      </c>
      <c r="AG48" s="1" t="s">
        <v>166</v>
      </c>
      <c r="AH48" s="3" t="s">
        <v>225</v>
      </c>
      <c r="AI48" s="4" t="s">
        <v>177</v>
      </c>
      <c r="AJ48" s="39">
        <f t="shared" si="6"/>
        <v>0</v>
      </c>
      <c r="AK48" s="39">
        <f t="shared" si="7"/>
        <v>0</v>
      </c>
      <c r="AL48" s="39">
        <f t="shared" si="8"/>
        <v>0</v>
      </c>
      <c r="AM48" s="1"/>
      <c r="AN48" s="8" t="s">
        <v>378</v>
      </c>
    </row>
    <row r="49" ht="14.5" spans="1:40">
      <c r="A49" s="2" t="s">
        <v>96</v>
      </c>
      <c r="B49" s="1" t="s">
        <v>166</v>
      </c>
      <c r="C49" s="3" t="s">
        <v>225</v>
      </c>
      <c r="D49" s="4" t="s">
        <v>177</v>
      </c>
      <c r="E49" s="1">
        <v>0.01</v>
      </c>
      <c r="F49" s="1"/>
      <c r="G49" s="8" t="s">
        <v>378</v>
      </c>
      <c r="H49" s="1"/>
      <c r="J49" s="2" t="s">
        <v>262</v>
      </c>
      <c r="K49" s="1" t="s">
        <v>166</v>
      </c>
      <c r="L49" s="3" t="s">
        <v>225</v>
      </c>
      <c r="M49" s="4" t="s">
        <v>177</v>
      </c>
      <c r="N49" s="39">
        <f t="shared" si="3"/>
        <v>0.01</v>
      </c>
      <c r="O49" s="39">
        <f t="shared" si="4"/>
        <v>0.01</v>
      </c>
      <c r="P49" s="1"/>
      <c r="Q49" s="8" t="s">
        <v>378</v>
      </c>
      <c r="R49" s="1"/>
      <c r="S49" s="1"/>
      <c r="W49" s="2" t="s">
        <v>263</v>
      </c>
      <c r="X49" s="1" t="s">
        <v>166</v>
      </c>
      <c r="Y49" s="3" t="s">
        <v>225</v>
      </c>
      <c r="Z49" s="4" t="s">
        <v>177</v>
      </c>
      <c r="AA49" s="39">
        <f t="shared" si="5"/>
        <v>0.01</v>
      </c>
      <c r="AB49" s="1"/>
      <c r="AC49" s="8" t="s">
        <v>378</v>
      </c>
      <c r="AF49" s="2" t="s">
        <v>100</v>
      </c>
      <c r="AG49" s="1" t="s">
        <v>166</v>
      </c>
      <c r="AH49" s="3" t="s">
        <v>225</v>
      </c>
      <c r="AI49" s="4" t="s">
        <v>177</v>
      </c>
      <c r="AJ49" s="39">
        <f t="shared" si="6"/>
        <v>0.01</v>
      </c>
      <c r="AK49" s="39">
        <f t="shared" si="7"/>
        <v>0.01</v>
      </c>
      <c r="AL49" s="39">
        <f t="shared" si="8"/>
        <v>0.01</v>
      </c>
      <c r="AM49" s="1"/>
      <c r="AN49" s="8" t="s">
        <v>378</v>
      </c>
    </row>
    <row r="50" ht="25" spans="1:40">
      <c r="A50" s="2" t="s">
        <v>264</v>
      </c>
      <c r="B50" s="1" t="s">
        <v>166</v>
      </c>
      <c r="C50" s="3" t="s">
        <v>225</v>
      </c>
      <c r="D50" s="4" t="s">
        <v>177</v>
      </c>
      <c r="E50" s="1">
        <v>0</v>
      </c>
      <c r="F50" s="1"/>
      <c r="G50" s="8" t="s">
        <v>378</v>
      </c>
      <c r="H50" s="1"/>
      <c r="J50" s="2" t="s">
        <v>108</v>
      </c>
      <c r="K50" s="1" t="s">
        <v>166</v>
      </c>
      <c r="L50" s="3" t="s">
        <v>225</v>
      </c>
      <c r="M50" s="4" t="s">
        <v>177</v>
      </c>
      <c r="N50" s="39">
        <f t="shared" si="3"/>
        <v>0</v>
      </c>
      <c r="O50" s="39">
        <f t="shared" si="4"/>
        <v>0</v>
      </c>
      <c r="P50" s="1"/>
      <c r="Q50" s="8" t="s">
        <v>378</v>
      </c>
      <c r="R50" s="1"/>
      <c r="S50" s="1"/>
      <c r="W50" s="2" t="s">
        <v>86</v>
      </c>
      <c r="X50" s="1" t="s">
        <v>166</v>
      </c>
      <c r="Y50" s="3" t="s">
        <v>225</v>
      </c>
      <c r="Z50" s="4" t="s">
        <v>177</v>
      </c>
      <c r="AA50" s="39">
        <f t="shared" si="5"/>
        <v>0</v>
      </c>
      <c r="AB50" s="1"/>
      <c r="AC50" s="8" t="s">
        <v>378</v>
      </c>
      <c r="AF50" s="2" t="s">
        <v>265</v>
      </c>
      <c r="AG50" s="1" t="s">
        <v>166</v>
      </c>
      <c r="AH50" s="3" t="s">
        <v>225</v>
      </c>
      <c r="AI50" s="4" t="s">
        <v>177</v>
      </c>
      <c r="AJ50" s="39">
        <f t="shared" si="6"/>
        <v>0</v>
      </c>
      <c r="AK50" s="39">
        <f t="shared" si="7"/>
        <v>0</v>
      </c>
      <c r="AL50" s="39">
        <f t="shared" si="8"/>
        <v>0</v>
      </c>
      <c r="AM50" s="1"/>
      <c r="AN50" s="8" t="s">
        <v>378</v>
      </c>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3"/>
      <c r="M1" s="33" t="s">
        <v>188</v>
      </c>
      <c r="P1" s="33" t="s">
        <v>189</v>
      </c>
    </row>
    <row r="2" spans="3:3">
      <c r="C2" s="33" t="s">
        <v>190</v>
      </c>
    </row>
    <row r="3" ht="13" spans="1:38">
      <c r="A3" s="36" t="s">
        <v>191</v>
      </c>
      <c r="AL3" s="46"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6" t="s">
        <v>380</v>
      </c>
    </row>
    <row r="6" ht="13" spans="21:32">
      <c r="U6" s="1"/>
      <c r="V6" s="40" t="s">
        <v>381</v>
      </c>
      <c r="W6" s="1">
        <v>2020</v>
      </c>
      <c r="X6" t="s">
        <v>382</v>
      </c>
      <c r="Y6" s="1"/>
      <c r="Z6" s="43">
        <v>0.005</v>
      </c>
      <c r="AA6" s="43">
        <v>0.00625</v>
      </c>
      <c r="AB6" s="43">
        <v>3.21</v>
      </c>
      <c r="AC6" s="43">
        <v>0.0358</v>
      </c>
      <c r="AD6" s="43">
        <v>0.048</v>
      </c>
      <c r="AE6" s="43">
        <v>0.275</v>
      </c>
      <c r="AF6" s="43">
        <v>0.03618</v>
      </c>
    </row>
    <row r="7" ht="13" spans="21:32">
      <c r="U7" s="1"/>
      <c r="V7" s="40" t="s">
        <v>381</v>
      </c>
      <c r="W7" s="1">
        <v>2020</v>
      </c>
      <c r="X7" t="s">
        <v>383</v>
      </c>
      <c r="Z7" s="44">
        <f t="shared" ref="Z7" si="0">(317+616+204+55)/1000</f>
        <v>1.192</v>
      </c>
      <c r="AA7" s="44">
        <f t="shared" ref="AA7" si="1">3.9</f>
        <v>3.9</v>
      </c>
      <c r="AB7" s="44">
        <v>5.17</v>
      </c>
      <c r="AC7" s="44">
        <v>0.26</v>
      </c>
      <c r="AD7" s="44">
        <v>0.428</v>
      </c>
      <c r="AE7" s="44">
        <f t="shared" ref="AE7" si="2">2.27</f>
        <v>2.27</v>
      </c>
      <c r="AF7" s="44">
        <f t="shared" ref="AF7" si="3">0.743</f>
        <v>0.743</v>
      </c>
    </row>
    <row r="8" ht="13" spans="21:32">
      <c r="U8" s="41"/>
      <c r="V8" s="42" t="s">
        <v>381</v>
      </c>
      <c r="W8" s="41">
        <v>2020</v>
      </c>
      <c r="X8" t="s">
        <v>384</v>
      </c>
      <c r="Y8" s="41"/>
      <c r="Z8" s="45">
        <v>0</v>
      </c>
      <c r="AA8" s="45">
        <v>0</v>
      </c>
      <c r="AB8" s="45">
        <v>0</v>
      </c>
      <c r="AC8" s="45">
        <v>0</v>
      </c>
      <c r="AD8" s="45">
        <v>0</v>
      </c>
      <c r="AE8" s="45">
        <v>0</v>
      </c>
      <c r="AF8" s="45">
        <v>0</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52">
      <c r="C20" t="s">
        <v>168</v>
      </c>
      <c r="D20" s="33" t="s">
        <v>169</v>
      </c>
      <c r="E20" s="36" t="s">
        <v>170</v>
      </c>
      <c r="F20" t="s">
        <v>171</v>
      </c>
      <c r="G20" t="s">
        <v>172</v>
      </c>
      <c r="H20" s="36" t="s">
        <v>173</v>
      </c>
      <c r="I20" s="36"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3" t="str">
        <f>E21</f>
        <v>13PM-20PM</v>
      </c>
      <c r="E21" s="36" t="s">
        <v>201</v>
      </c>
      <c r="F21" t="s">
        <v>202</v>
      </c>
      <c r="G21" t="str">
        <f>H21</f>
        <v>16PM-23PM</v>
      </c>
      <c r="H21" s="36" t="s">
        <v>203</v>
      </c>
      <c r="I21" s="36"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3" t="str">
        <f>E22</f>
        <v>0AM-9AM</v>
      </c>
      <c r="E22" s="36" t="s">
        <v>207</v>
      </c>
      <c r="F22" t="s">
        <v>208</v>
      </c>
      <c r="G22" t="str">
        <f>H22</f>
        <v>3AM-12PM</v>
      </c>
      <c r="H22" s="36" t="s">
        <v>209</v>
      </c>
      <c r="I22" s="36" t="str">
        <f>H22</f>
        <v>3AM-12PM</v>
      </c>
      <c r="AP22" t="s">
        <v>381</v>
      </c>
      <c r="AQ22">
        <v>2020</v>
      </c>
      <c r="AR22" t="s">
        <v>384</v>
      </c>
      <c r="AT22">
        <v>0</v>
      </c>
      <c r="AU22">
        <v>0</v>
      </c>
      <c r="AV22">
        <v>0</v>
      </c>
      <c r="AW22">
        <v>0</v>
      </c>
      <c r="AX22">
        <v>0</v>
      </c>
      <c r="AY22">
        <v>0</v>
      </c>
      <c r="AZ22">
        <v>0</v>
      </c>
    </row>
    <row r="23" ht="13" spans="1:52">
      <c r="A23" t="s">
        <v>210</v>
      </c>
      <c r="B23" t="s">
        <v>211</v>
      </c>
      <c r="C23" t="s">
        <v>212</v>
      </c>
      <c r="D23" s="33" t="str">
        <f>E23</f>
        <v>10AM-12AM</v>
      </c>
      <c r="E23" s="36" t="s">
        <v>213</v>
      </c>
      <c r="F23" t="s">
        <v>214</v>
      </c>
      <c r="G23" t="str">
        <f>H23</f>
        <v>13PM-15PM</v>
      </c>
      <c r="H23" s="36" t="s">
        <v>215</v>
      </c>
      <c r="I23" s="36"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14.5" spans="1:41">
      <c r="A35" s="1" t="s">
        <v>266</v>
      </c>
      <c r="B35" s="1" t="s">
        <v>385</v>
      </c>
      <c r="C35" s="3" t="s">
        <v>225</v>
      </c>
      <c r="D35" s="4" t="s">
        <v>177</v>
      </c>
      <c r="E35" s="39">
        <v>0.42</v>
      </c>
      <c r="F35" s="1"/>
      <c r="G35" s="8" t="s">
        <v>226</v>
      </c>
      <c r="H35" s="1"/>
      <c r="J35" s="1" t="s">
        <v>268</v>
      </c>
      <c r="K35" s="1" t="s">
        <v>385</v>
      </c>
      <c r="L35" s="3" t="s">
        <v>225</v>
      </c>
      <c r="M35" s="4" t="s">
        <v>177</v>
      </c>
      <c r="N35" s="39">
        <v>0.42</v>
      </c>
      <c r="O35" s="39">
        <v>0.42</v>
      </c>
      <c r="P35" s="1"/>
      <c r="Q35" s="8" t="s">
        <v>226</v>
      </c>
      <c r="R35" s="1"/>
      <c r="S35" s="1"/>
      <c r="W35" s="1" t="s">
        <v>270</v>
      </c>
      <c r="X35" s="1" t="s">
        <v>385</v>
      </c>
      <c r="Y35" s="3" t="s">
        <v>225</v>
      </c>
      <c r="Z35" s="4" t="s">
        <v>177</v>
      </c>
      <c r="AA35" s="39">
        <v>0.42</v>
      </c>
      <c r="AB35" s="1"/>
      <c r="AC35" s="8" t="s">
        <v>226</v>
      </c>
      <c r="AD35" s="1"/>
      <c r="AF35" s="1" t="s">
        <v>272</v>
      </c>
      <c r="AG35" s="1" t="s">
        <v>385</v>
      </c>
      <c r="AH35" s="3" t="s">
        <v>225</v>
      </c>
      <c r="AI35" s="4" t="s">
        <v>177</v>
      </c>
      <c r="AJ35" s="39">
        <v>0.42</v>
      </c>
      <c r="AK35" s="39">
        <f>AJ35</f>
        <v>0.42</v>
      </c>
      <c r="AL35" s="39">
        <f>AK35</f>
        <v>0.42</v>
      </c>
      <c r="AM35" s="1"/>
      <c r="AN35" s="8" t="s">
        <v>226</v>
      </c>
      <c r="AO35" s="1"/>
    </row>
    <row r="36" ht="14.5" spans="1:41">
      <c r="A36" s="1" t="s">
        <v>274</v>
      </c>
      <c r="B36" s="1" t="s">
        <v>385</v>
      </c>
      <c r="C36" s="3" t="s">
        <v>225</v>
      </c>
      <c r="D36" s="4" t="s">
        <v>177</v>
      </c>
      <c r="E36" s="1">
        <v>0.44</v>
      </c>
      <c r="F36" s="1"/>
      <c r="G36" s="8" t="s">
        <v>226</v>
      </c>
      <c r="H36" s="1"/>
      <c r="J36" s="1" t="s">
        <v>276</v>
      </c>
      <c r="K36" s="1" t="s">
        <v>385</v>
      </c>
      <c r="L36" s="3" t="s">
        <v>225</v>
      </c>
      <c r="M36" s="4" t="s">
        <v>177</v>
      </c>
      <c r="N36" s="1">
        <v>0.44</v>
      </c>
      <c r="O36" s="1">
        <v>0.44</v>
      </c>
      <c r="P36" s="1"/>
      <c r="Q36" s="8" t="s">
        <v>226</v>
      </c>
      <c r="R36" s="1"/>
      <c r="S36" s="1"/>
      <c r="W36" s="1" t="s">
        <v>278</v>
      </c>
      <c r="X36" s="1" t="s">
        <v>385</v>
      </c>
      <c r="Y36" s="3" t="s">
        <v>225</v>
      </c>
      <c r="Z36" s="4" t="s">
        <v>177</v>
      </c>
      <c r="AA36" s="39">
        <v>0.44</v>
      </c>
      <c r="AB36" s="1"/>
      <c r="AC36" s="8" t="s">
        <v>226</v>
      </c>
      <c r="AD36" s="1"/>
      <c r="AF36" s="1" t="s">
        <v>280</v>
      </c>
      <c r="AG36" s="1" t="s">
        <v>385</v>
      </c>
      <c r="AH36" s="3" t="s">
        <v>225</v>
      </c>
      <c r="AI36" s="4" t="s">
        <v>177</v>
      </c>
      <c r="AJ36" s="39">
        <v>0.44</v>
      </c>
      <c r="AK36" s="39">
        <f t="shared" ref="AK36:AL50" si="4">AJ36</f>
        <v>0.44</v>
      </c>
      <c r="AL36" s="39">
        <f t="shared" si="4"/>
        <v>0.44</v>
      </c>
      <c r="AM36" s="1"/>
      <c r="AN36" s="8" t="s">
        <v>226</v>
      </c>
      <c r="AO36" s="1"/>
    </row>
    <row r="37" ht="14.5" spans="1:41">
      <c r="A37" s="1" t="s">
        <v>282</v>
      </c>
      <c r="B37" s="1" t="s">
        <v>385</v>
      </c>
      <c r="C37" s="3" t="s">
        <v>225</v>
      </c>
      <c r="D37" s="4" t="s">
        <v>177</v>
      </c>
      <c r="E37" s="1">
        <v>0.45</v>
      </c>
      <c r="F37" s="1"/>
      <c r="G37" s="8" t="s">
        <v>226</v>
      </c>
      <c r="H37" s="1"/>
      <c r="J37" s="1" t="s">
        <v>283</v>
      </c>
      <c r="K37" s="1" t="s">
        <v>385</v>
      </c>
      <c r="L37" s="3" t="s">
        <v>225</v>
      </c>
      <c r="M37" s="4" t="s">
        <v>177</v>
      </c>
      <c r="N37" s="1">
        <v>0.45</v>
      </c>
      <c r="O37" s="1">
        <v>0.45</v>
      </c>
      <c r="P37" s="1"/>
      <c r="Q37" s="8" t="s">
        <v>226</v>
      </c>
      <c r="R37" s="1"/>
      <c r="S37" s="1"/>
      <c r="W37" s="1" t="s">
        <v>285</v>
      </c>
      <c r="X37" s="1" t="s">
        <v>385</v>
      </c>
      <c r="Y37" s="3" t="s">
        <v>225</v>
      </c>
      <c r="Z37" s="4" t="s">
        <v>177</v>
      </c>
      <c r="AA37" s="39">
        <v>0.45</v>
      </c>
      <c r="AB37" s="1"/>
      <c r="AC37" s="8" t="s">
        <v>226</v>
      </c>
      <c r="AD37" s="1"/>
      <c r="AF37" s="1" t="s">
        <v>287</v>
      </c>
      <c r="AG37" s="1" t="s">
        <v>385</v>
      </c>
      <c r="AH37" s="3" t="s">
        <v>225</v>
      </c>
      <c r="AI37" s="4" t="s">
        <v>177</v>
      </c>
      <c r="AJ37" s="39">
        <v>0.45</v>
      </c>
      <c r="AK37" s="39">
        <f t="shared" si="4"/>
        <v>0.45</v>
      </c>
      <c r="AL37" s="39">
        <f t="shared" si="4"/>
        <v>0.45</v>
      </c>
      <c r="AM37" s="1"/>
      <c r="AN37" s="8" t="s">
        <v>226</v>
      </c>
      <c r="AO37" s="1"/>
    </row>
    <row r="38" ht="14.5" spans="1:41">
      <c r="A38" s="1" t="s">
        <v>288</v>
      </c>
      <c r="B38" s="1" t="s">
        <v>385</v>
      </c>
      <c r="C38" s="3" t="s">
        <v>225</v>
      </c>
      <c r="D38" s="4" t="s">
        <v>177</v>
      </c>
      <c r="E38" s="1">
        <v>0.36</v>
      </c>
      <c r="F38" s="1"/>
      <c r="G38" s="8" t="s">
        <v>226</v>
      </c>
      <c r="H38" s="1"/>
      <c r="J38" s="1" t="s">
        <v>290</v>
      </c>
      <c r="K38" s="1" t="s">
        <v>385</v>
      </c>
      <c r="L38" s="3" t="s">
        <v>225</v>
      </c>
      <c r="M38" s="4" t="s">
        <v>177</v>
      </c>
      <c r="N38" s="1">
        <v>0.36</v>
      </c>
      <c r="O38" s="1">
        <v>0.36</v>
      </c>
      <c r="P38" s="1"/>
      <c r="Q38" s="8" t="s">
        <v>226</v>
      </c>
      <c r="R38" s="1"/>
      <c r="S38" s="1"/>
      <c r="W38" s="1" t="s">
        <v>291</v>
      </c>
      <c r="X38" s="1" t="s">
        <v>385</v>
      </c>
      <c r="Y38" s="3" t="s">
        <v>225</v>
      </c>
      <c r="Z38" s="4" t="s">
        <v>177</v>
      </c>
      <c r="AA38" s="39">
        <v>0.36</v>
      </c>
      <c r="AB38" s="1"/>
      <c r="AC38" s="8" t="s">
        <v>226</v>
      </c>
      <c r="AD38" s="1"/>
      <c r="AF38" s="1" t="s">
        <v>292</v>
      </c>
      <c r="AG38" s="1" t="s">
        <v>385</v>
      </c>
      <c r="AH38" s="3" t="s">
        <v>225</v>
      </c>
      <c r="AI38" s="4" t="s">
        <v>177</v>
      </c>
      <c r="AJ38" s="39">
        <v>0.36</v>
      </c>
      <c r="AK38" s="39">
        <f t="shared" si="4"/>
        <v>0.36</v>
      </c>
      <c r="AL38" s="39">
        <f t="shared" si="4"/>
        <v>0.36</v>
      </c>
      <c r="AM38" s="1"/>
      <c r="AN38" s="8" t="s">
        <v>226</v>
      </c>
      <c r="AO38" s="1"/>
    </row>
    <row r="39" ht="14.5" spans="1:41">
      <c r="A39" s="1" t="s">
        <v>294</v>
      </c>
      <c r="B39" s="1" t="s">
        <v>385</v>
      </c>
      <c r="C39" s="3" t="s">
        <v>225</v>
      </c>
      <c r="D39" s="4" t="s">
        <v>177</v>
      </c>
      <c r="E39" s="1">
        <v>0.33</v>
      </c>
      <c r="F39" s="1"/>
      <c r="G39" s="8" t="s">
        <v>226</v>
      </c>
      <c r="H39" s="1"/>
      <c r="J39" s="1" t="s">
        <v>296</v>
      </c>
      <c r="K39" s="1" t="s">
        <v>385</v>
      </c>
      <c r="L39" s="3" t="s">
        <v>225</v>
      </c>
      <c r="M39" s="4" t="s">
        <v>177</v>
      </c>
      <c r="N39" s="1">
        <v>0.33</v>
      </c>
      <c r="O39" s="1">
        <v>0.33</v>
      </c>
      <c r="P39" s="1"/>
      <c r="Q39" s="8" t="s">
        <v>226</v>
      </c>
      <c r="R39" s="1"/>
      <c r="S39" s="1"/>
      <c r="W39" s="1" t="s">
        <v>298</v>
      </c>
      <c r="X39" s="1" t="s">
        <v>385</v>
      </c>
      <c r="Y39" s="3" t="s">
        <v>225</v>
      </c>
      <c r="Z39" s="4" t="s">
        <v>177</v>
      </c>
      <c r="AA39" s="39">
        <v>0.33</v>
      </c>
      <c r="AB39" s="1"/>
      <c r="AC39" s="8" t="s">
        <v>226</v>
      </c>
      <c r="AD39" s="1"/>
      <c r="AF39" s="1" t="s">
        <v>300</v>
      </c>
      <c r="AG39" s="1" t="s">
        <v>385</v>
      </c>
      <c r="AH39" s="3" t="s">
        <v>225</v>
      </c>
      <c r="AI39" s="4" t="s">
        <v>177</v>
      </c>
      <c r="AJ39" s="39">
        <v>0.33</v>
      </c>
      <c r="AK39" s="39">
        <f t="shared" si="4"/>
        <v>0.33</v>
      </c>
      <c r="AL39" s="39">
        <f t="shared" si="4"/>
        <v>0.33</v>
      </c>
      <c r="AM39" s="1"/>
      <c r="AN39" s="8" t="s">
        <v>226</v>
      </c>
      <c r="AO39" s="1"/>
    </row>
    <row r="40" ht="14.5" spans="1:41">
      <c r="A40" s="1" t="s">
        <v>302</v>
      </c>
      <c r="B40" s="1" t="s">
        <v>385</v>
      </c>
      <c r="C40" s="3" t="s">
        <v>225</v>
      </c>
      <c r="D40" s="4" t="s">
        <v>177</v>
      </c>
      <c r="E40" s="1">
        <v>0.36</v>
      </c>
      <c r="F40" s="1"/>
      <c r="G40" s="8" t="s">
        <v>226</v>
      </c>
      <c r="H40" s="1"/>
      <c r="J40" s="1" t="s">
        <v>304</v>
      </c>
      <c r="K40" s="1" t="s">
        <v>385</v>
      </c>
      <c r="L40" s="3" t="s">
        <v>225</v>
      </c>
      <c r="M40" s="4" t="s">
        <v>177</v>
      </c>
      <c r="N40" s="1">
        <v>0.36</v>
      </c>
      <c r="O40" s="1">
        <v>0.36</v>
      </c>
      <c r="P40" s="1"/>
      <c r="Q40" s="8" t="s">
        <v>226</v>
      </c>
      <c r="R40" s="1"/>
      <c r="S40" s="1"/>
      <c r="W40" s="1" t="s">
        <v>306</v>
      </c>
      <c r="X40" s="1" t="s">
        <v>385</v>
      </c>
      <c r="Y40" s="3" t="s">
        <v>225</v>
      </c>
      <c r="Z40" s="4" t="s">
        <v>177</v>
      </c>
      <c r="AA40" s="39">
        <v>0.36</v>
      </c>
      <c r="AB40" s="1"/>
      <c r="AC40" s="8" t="s">
        <v>226</v>
      </c>
      <c r="AD40" s="1"/>
      <c r="AF40" s="1" t="s">
        <v>308</v>
      </c>
      <c r="AG40" s="1" t="s">
        <v>385</v>
      </c>
      <c r="AH40" s="3" t="s">
        <v>225</v>
      </c>
      <c r="AI40" s="4" t="s">
        <v>177</v>
      </c>
      <c r="AJ40" s="39">
        <v>0.36</v>
      </c>
      <c r="AK40" s="39">
        <f t="shared" si="4"/>
        <v>0.36</v>
      </c>
      <c r="AL40" s="39">
        <f t="shared" si="4"/>
        <v>0.36</v>
      </c>
      <c r="AM40" s="1"/>
      <c r="AN40" s="8" t="s">
        <v>226</v>
      </c>
      <c r="AO40" s="1"/>
    </row>
    <row r="41" ht="14.5" spans="1:41">
      <c r="A41" s="1" t="s">
        <v>310</v>
      </c>
      <c r="B41" s="1" t="s">
        <v>385</v>
      </c>
      <c r="C41" s="3" t="s">
        <v>225</v>
      </c>
      <c r="D41" s="4" t="s">
        <v>177</v>
      </c>
      <c r="E41" s="1">
        <v>0.42</v>
      </c>
      <c r="F41" s="1"/>
      <c r="G41" s="8" t="s">
        <v>226</v>
      </c>
      <c r="H41" s="1"/>
      <c r="J41" s="1" t="s">
        <v>311</v>
      </c>
      <c r="K41" s="1" t="s">
        <v>385</v>
      </c>
      <c r="L41" s="3" t="s">
        <v>225</v>
      </c>
      <c r="M41" s="4" t="s">
        <v>177</v>
      </c>
      <c r="N41" s="1">
        <v>0.42</v>
      </c>
      <c r="O41" s="1">
        <v>0.42</v>
      </c>
      <c r="P41" s="1"/>
      <c r="Q41" s="8" t="s">
        <v>226</v>
      </c>
      <c r="R41" s="1"/>
      <c r="S41" s="1"/>
      <c r="W41" s="1" t="s">
        <v>313</v>
      </c>
      <c r="X41" s="1" t="s">
        <v>385</v>
      </c>
      <c r="Y41" s="3" t="s">
        <v>225</v>
      </c>
      <c r="Z41" s="4" t="s">
        <v>177</v>
      </c>
      <c r="AA41" s="39">
        <v>0.42</v>
      </c>
      <c r="AB41" s="1"/>
      <c r="AC41" s="8" t="s">
        <v>226</v>
      </c>
      <c r="AD41" s="1"/>
      <c r="AF41" s="1" t="s">
        <v>315</v>
      </c>
      <c r="AG41" s="1" t="s">
        <v>385</v>
      </c>
      <c r="AH41" s="3" t="s">
        <v>225</v>
      </c>
      <c r="AI41" s="4" t="s">
        <v>177</v>
      </c>
      <c r="AJ41" s="39">
        <v>0.42</v>
      </c>
      <c r="AK41" s="39">
        <f t="shared" si="4"/>
        <v>0.42</v>
      </c>
      <c r="AL41" s="39">
        <f t="shared" si="4"/>
        <v>0.42</v>
      </c>
      <c r="AM41" s="1"/>
      <c r="AN41" s="8" t="s">
        <v>226</v>
      </c>
      <c r="AO41" s="1"/>
    </row>
    <row r="42" ht="14.5" spans="1:41">
      <c r="A42" s="1" t="s">
        <v>316</v>
      </c>
      <c r="B42" s="1" t="s">
        <v>385</v>
      </c>
      <c r="C42" s="3" t="s">
        <v>225</v>
      </c>
      <c r="D42" s="4" t="s">
        <v>177</v>
      </c>
      <c r="E42" s="1">
        <v>0.31</v>
      </c>
      <c r="F42" s="1"/>
      <c r="G42" s="8" t="s">
        <v>226</v>
      </c>
      <c r="H42" s="1"/>
      <c r="J42" s="1" t="s">
        <v>318</v>
      </c>
      <c r="K42" s="1" t="s">
        <v>385</v>
      </c>
      <c r="L42" s="3" t="s">
        <v>225</v>
      </c>
      <c r="M42" s="4" t="s">
        <v>177</v>
      </c>
      <c r="N42" s="1">
        <v>0.31</v>
      </c>
      <c r="O42" s="1">
        <v>0.31</v>
      </c>
      <c r="P42" s="1"/>
      <c r="Q42" s="8" t="s">
        <v>226</v>
      </c>
      <c r="R42" s="1"/>
      <c r="S42" s="1"/>
      <c r="W42" s="1" t="s">
        <v>319</v>
      </c>
      <c r="X42" s="1" t="s">
        <v>385</v>
      </c>
      <c r="Y42" s="3" t="s">
        <v>225</v>
      </c>
      <c r="Z42" s="4" t="s">
        <v>177</v>
      </c>
      <c r="AA42" s="39">
        <v>0.31</v>
      </c>
      <c r="AB42" s="1"/>
      <c r="AC42" s="8" t="s">
        <v>226</v>
      </c>
      <c r="AD42" s="1"/>
      <c r="AF42" s="1" t="s">
        <v>320</v>
      </c>
      <c r="AG42" s="1" t="s">
        <v>385</v>
      </c>
      <c r="AH42" s="3" t="s">
        <v>225</v>
      </c>
      <c r="AI42" s="4" t="s">
        <v>177</v>
      </c>
      <c r="AJ42" s="39">
        <v>0.31</v>
      </c>
      <c r="AK42" s="39">
        <f t="shared" si="4"/>
        <v>0.31</v>
      </c>
      <c r="AL42" s="39">
        <f t="shared" si="4"/>
        <v>0.31</v>
      </c>
      <c r="AM42" s="1"/>
      <c r="AN42" s="8" t="s">
        <v>226</v>
      </c>
      <c r="AO42" s="1"/>
    </row>
    <row r="43" ht="14.5" spans="1:41">
      <c r="A43" s="1" t="s">
        <v>322</v>
      </c>
      <c r="B43" s="1" t="s">
        <v>385</v>
      </c>
      <c r="C43" s="3" t="s">
        <v>225</v>
      </c>
      <c r="D43" s="4" t="s">
        <v>177</v>
      </c>
      <c r="E43" s="1">
        <v>0.31</v>
      </c>
      <c r="F43" s="1"/>
      <c r="G43" s="8" t="s">
        <v>226</v>
      </c>
      <c r="H43" s="1"/>
      <c r="J43" s="1" t="s">
        <v>324</v>
      </c>
      <c r="K43" s="1" t="s">
        <v>385</v>
      </c>
      <c r="L43" s="3" t="s">
        <v>225</v>
      </c>
      <c r="M43" s="4" t="s">
        <v>177</v>
      </c>
      <c r="N43" s="1">
        <v>0.31</v>
      </c>
      <c r="O43" s="1">
        <v>0.31</v>
      </c>
      <c r="P43" s="1"/>
      <c r="Q43" s="8" t="s">
        <v>226</v>
      </c>
      <c r="R43" s="1"/>
      <c r="S43" s="1"/>
      <c r="W43" s="1" t="s">
        <v>326</v>
      </c>
      <c r="X43" s="1" t="s">
        <v>385</v>
      </c>
      <c r="Y43" s="3" t="s">
        <v>225</v>
      </c>
      <c r="Z43" s="4" t="s">
        <v>177</v>
      </c>
      <c r="AA43" s="39">
        <v>0.31</v>
      </c>
      <c r="AB43" s="1"/>
      <c r="AC43" s="8" t="s">
        <v>226</v>
      </c>
      <c r="AD43" s="1"/>
      <c r="AF43" s="1" t="s">
        <v>328</v>
      </c>
      <c r="AG43" s="1" t="s">
        <v>385</v>
      </c>
      <c r="AH43" s="3" t="s">
        <v>225</v>
      </c>
      <c r="AI43" s="4" t="s">
        <v>177</v>
      </c>
      <c r="AJ43" s="39">
        <v>0.31</v>
      </c>
      <c r="AK43" s="39">
        <f t="shared" si="4"/>
        <v>0.31</v>
      </c>
      <c r="AL43" s="39">
        <f t="shared" si="4"/>
        <v>0.31</v>
      </c>
      <c r="AM43" s="1"/>
      <c r="AN43" s="8" t="s">
        <v>226</v>
      </c>
      <c r="AO43" s="1"/>
    </row>
    <row r="44" ht="14.5" spans="1:41">
      <c r="A44" s="1" t="s">
        <v>330</v>
      </c>
      <c r="B44" s="1" t="s">
        <v>385</v>
      </c>
      <c r="C44" s="3" t="s">
        <v>225</v>
      </c>
      <c r="D44" s="4" t="s">
        <v>177</v>
      </c>
      <c r="E44" s="1">
        <v>0.36</v>
      </c>
      <c r="F44" s="1"/>
      <c r="G44" s="8" t="s">
        <v>226</v>
      </c>
      <c r="H44" s="1"/>
      <c r="J44" s="1" t="s">
        <v>332</v>
      </c>
      <c r="K44" s="1" t="s">
        <v>385</v>
      </c>
      <c r="L44" s="3" t="s">
        <v>225</v>
      </c>
      <c r="M44" s="4" t="s">
        <v>177</v>
      </c>
      <c r="N44" s="1">
        <v>0.36</v>
      </c>
      <c r="O44" s="1">
        <v>0.36</v>
      </c>
      <c r="P44" s="1"/>
      <c r="Q44" s="8" t="s">
        <v>226</v>
      </c>
      <c r="R44" s="1"/>
      <c r="S44" s="1"/>
      <c r="W44" s="1" t="s">
        <v>334</v>
      </c>
      <c r="X44" s="1" t="s">
        <v>385</v>
      </c>
      <c r="Y44" s="3" t="s">
        <v>225</v>
      </c>
      <c r="Z44" s="4" t="s">
        <v>177</v>
      </c>
      <c r="AA44" s="39">
        <v>0.36</v>
      </c>
      <c r="AB44" s="1"/>
      <c r="AC44" s="8" t="s">
        <v>226</v>
      </c>
      <c r="AD44" s="1"/>
      <c r="AF44" s="1" t="s">
        <v>336</v>
      </c>
      <c r="AG44" s="1" t="s">
        <v>385</v>
      </c>
      <c r="AH44" s="3" t="s">
        <v>225</v>
      </c>
      <c r="AI44" s="4" t="s">
        <v>177</v>
      </c>
      <c r="AJ44" s="39">
        <v>0.36</v>
      </c>
      <c r="AK44" s="39">
        <f t="shared" si="4"/>
        <v>0.36</v>
      </c>
      <c r="AL44" s="39">
        <f t="shared" si="4"/>
        <v>0.36</v>
      </c>
      <c r="AM44" s="1"/>
      <c r="AN44" s="8" t="s">
        <v>226</v>
      </c>
      <c r="AO44" s="1"/>
    </row>
    <row r="45" ht="14.5" spans="1:41">
      <c r="A45" s="1" t="s">
        <v>338</v>
      </c>
      <c r="B45" s="1" t="s">
        <v>385</v>
      </c>
      <c r="C45" s="3" t="s">
        <v>225</v>
      </c>
      <c r="D45" s="4" t="s">
        <v>177</v>
      </c>
      <c r="E45" s="1">
        <v>0.41</v>
      </c>
      <c r="F45" s="1"/>
      <c r="G45" s="8" t="s">
        <v>226</v>
      </c>
      <c r="H45" s="1"/>
      <c r="J45" s="1" t="s">
        <v>339</v>
      </c>
      <c r="K45" s="1" t="s">
        <v>385</v>
      </c>
      <c r="L45" s="3" t="s">
        <v>225</v>
      </c>
      <c r="M45" s="4" t="s">
        <v>177</v>
      </c>
      <c r="N45" s="1">
        <v>0.41</v>
      </c>
      <c r="O45" s="1">
        <v>0.41</v>
      </c>
      <c r="P45" s="1"/>
      <c r="Q45" s="8" t="s">
        <v>226</v>
      </c>
      <c r="R45" s="1"/>
      <c r="S45" s="1"/>
      <c r="W45" s="1" t="s">
        <v>341</v>
      </c>
      <c r="X45" s="1" t="s">
        <v>385</v>
      </c>
      <c r="Y45" s="3" t="s">
        <v>225</v>
      </c>
      <c r="Z45" s="4" t="s">
        <v>177</v>
      </c>
      <c r="AA45" s="39">
        <v>0.41</v>
      </c>
      <c r="AB45" s="1"/>
      <c r="AC45" s="8" t="s">
        <v>226</v>
      </c>
      <c r="AD45" s="1"/>
      <c r="AF45" s="1" t="s">
        <v>343</v>
      </c>
      <c r="AG45" s="1" t="s">
        <v>385</v>
      </c>
      <c r="AH45" s="3" t="s">
        <v>225</v>
      </c>
      <c r="AI45" s="4" t="s">
        <v>177</v>
      </c>
      <c r="AJ45" s="39">
        <v>0.41</v>
      </c>
      <c r="AK45" s="39">
        <f t="shared" si="4"/>
        <v>0.41</v>
      </c>
      <c r="AL45" s="39">
        <f t="shared" si="4"/>
        <v>0.41</v>
      </c>
      <c r="AM45" s="1"/>
      <c r="AN45" s="8" t="s">
        <v>226</v>
      </c>
      <c r="AO45" s="1"/>
    </row>
    <row r="46" ht="14.5" spans="1:41">
      <c r="A46" s="1" t="s">
        <v>344</v>
      </c>
      <c r="B46" s="1" t="s">
        <v>385</v>
      </c>
      <c r="C46" s="3" t="s">
        <v>225</v>
      </c>
      <c r="D46" s="4" t="s">
        <v>177</v>
      </c>
      <c r="E46" s="1">
        <v>0.29</v>
      </c>
      <c r="F46" s="1"/>
      <c r="G46" s="8" t="s">
        <v>226</v>
      </c>
      <c r="H46" s="1"/>
      <c r="J46" s="1" t="s">
        <v>346</v>
      </c>
      <c r="K46" s="1" t="s">
        <v>385</v>
      </c>
      <c r="L46" s="3" t="s">
        <v>225</v>
      </c>
      <c r="M46" s="4" t="s">
        <v>177</v>
      </c>
      <c r="N46" s="1">
        <v>0.29</v>
      </c>
      <c r="O46" s="1">
        <v>0.29</v>
      </c>
      <c r="P46" s="1"/>
      <c r="Q46" s="8" t="s">
        <v>226</v>
      </c>
      <c r="R46" s="1"/>
      <c r="S46" s="1"/>
      <c r="W46" s="1" t="s">
        <v>347</v>
      </c>
      <c r="X46" s="1" t="s">
        <v>385</v>
      </c>
      <c r="Y46" s="3" t="s">
        <v>225</v>
      </c>
      <c r="Z46" s="4" t="s">
        <v>177</v>
      </c>
      <c r="AA46" s="39">
        <v>0.29</v>
      </c>
      <c r="AB46" s="1"/>
      <c r="AC46" s="8" t="s">
        <v>226</v>
      </c>
      <c r="AD46" s="1"/>
      <c r="AF46" s="1" t="s">
        <v>348</v>
      </c>
      <c r="AG46" s="1" t="s">
        <v>385</v>
      </c>
      <c r="AH46" s="3" t="s">
        <v>225</v>
      </c>
      <c r="AI46" s="4" t="s">
        <v>177</v>
      </c>
      <c r="AJ46" s="39">
        <v>0.29</v>
      </c>
      <c r="AK46" s="39">
        <f t="shared" si="4"/>
        <v>0.29</v>
      </c>
      <c r="AL46" s="39">
        <f t="shared" si="4"/>
        <v>0.29</v>
      </c>
      <c r="AM46" s="1"/>
      <c r="AN46" s="8" t="s">
        <v>226</v>
      </c>
      <c r="AO46" s="1"/>
    </row>
    <row r="47" ht="14.5" spans="1:41">
      <c r="A47" s="1" t="s">
        <v>350</v>
      </c>
      <c r="B47" s="1" t="s">
        <v>385</v>
      </c>
      <c r="C47" s="3" t="s">
        <v>225</v>
      </c>
      <c r="D47" s="4" t="s">
        <v>177</v>
      </c>
      <c r="E47" s="1">
        <v>0.39</v>
      </c>
      <c r="F47" s="1"/>
      <c r="G47" s="8" t="s">
        <v>226</v>
      </c>
      <c r="H47" s="1"/>
      <c r="J47" s="1" t="s">
        <v>352</v>
      </c>
      <c r="K47" s="1" t="s">
        <v>385</v>
      </c>
      <c r="L47" s="3" t="s">
        <v>225</v>
      </c>
      <c r="M47" s="4" t="s">
        <v>177</v>
      </c>
      <c r="N47" s="1">
        <v>0.39</v>
      </c>
      <c r="O47" s="1">
        <v>0.39</v>
      </c>
      <c r="P47" s="1"/>
      <c r="Q47" s="8" t="s">
        <v>226</v>
      </c>
      <c r="R47" s="1"/>
      <c r="S47" s="1"/>
      <c r="W47" s="1" t="s">
        <v>354</v>
      </c>
      <c r="X47" s="1" t="s">
        <v>385</v>
      </c>
      <c r="Y47" s="3" t="s">
        <v>225</v>
      </c>
      <c r="Z47" s="4" t="s">
        <v>177</v>
      </c>
      <c r="AA47" s="39">
        <v>0.39</v>
      </c>
      <c r="AB47" s="1"/>
      <c r="AC47" s="8" t="s">
        <v>226</v>
      </c>
      <c r="AD47" s="1"/>
      <c r="AF47" s="1" t="s">
        <v>356</v>
      </c>
      <c r="AG47" s="1" t="s">
        <v>385</v>
      </c>
      <c r="AH47" s="3" t="s">
        <v>225</v>
      </c>
      <c r="AI47" s="4" t="s">
        <v>177</v>
      </c>
      <c r="AJ47" s="39">
        <v>0.39</v>
      </c>
      <c r="AK47" s="39">
        <f t="shared" si="4"/>
        <v>0.39</v>
      </c>
      <c r="AL47" s="39">
        <f t="shared" si="4"/>
        <v>0.39</v>
      </c>
      <c r="AM47" s="1"/>
      <c r="AN47" s="8" t="s">
        <v>226</v>
      </c>
      <c r="AO47" s="1"/>
    </row>
    <row r="48" ht="14.5" spans="1:41">
      <c r="A48" s="1" t="s">
        <v>358</v>
      </c>
      <c r="B48" s="1" t="s">
        <v>385</v>
      </c>
      <c r="C48" s="3" t="s">
        <v>225</v>
      </c>
      <c r="D48" s="4" t="s">
        <v>177</v>
      </c>
      <c r="E48" s="1">
        <v>0.41</v>
      </c>
      <c r="F48" s="1"/>
      <c r="G48" s="8" t="s">
        <v>226</v>
      </c>
      <c r="H48" s="1"/>
      <c r="J48" s="1" t="s">
        <v>360</v>
      </c>
      <c r="K48" s="1" t="s">
        <v>385</v>
      </c>
      <c r="L48" s="3" t="s">
        <v>225</v>
      </c>
      <c r="M48" s="4" t="s">
        <v>177</v>
      </c>
      <c r="N48" s="1">
        <v>0.41</v>
      </c>
      <c r="O48" s="1">
        <v>0.41</v>
      </c>
      <c r="P48" s="1"/>
      <c r="Q48" s="8" t="s">
        <v>226</v>
      </c>
      <c r="R48" s="1"/>
      <c r="S48" s="1"/>
      <c r="W48" s="1" t="s">
        <v>362</v>
      </c>
      <c r="X48" s="1" t="s">
        <v>385</v>
      </c>
      <c r="Y48" s="3" t="s">
        <v>225</v>
      </c>
      <c r="Z48" s="4" t="s">
        <v>177</v>
      </c>
      <c r="AA48" s="39">
        <v>0.41</v>
      </c>
      <c r="AB48" s="1"/>
      <c r="AC48" s="8" t="s">
        <v>226</v>
      </c>
      <c r="AD48" s="1"/>
      <c r="AF48" s="1" t="s">
        <v>364</v>
      </c>
      <c r="AG48" s="1" t="s">
        <v>385</v>
      </c>
      <c r="AH48" s="3" t="s">
        <v>225</v>
      </c>
      <c r="AI48" s="4" t="s">
        <v>177</v>
      </c>
      <c r="AJ48" s="39">
        <v>0.41</v>
      </c>
      <c r="AK48" s="39">
        <f t="shared" si="4"/>
        <v>0.41</v>
      </c>
      <c r="AL48" s="39">
        <f t="shared" si="4"/>
        <v>0.41</v>
      </c>
      <c r="AM48" s="1"/>
      <c r="AN48" s="8" t="s">
        <v>226</v>
      </c>
      <c r="AO48" s="1"/>
    </row>
    <row r="49" ht="14.5" spans="1:41">
      <c r="A49" s="1" t="s">
        <v>366</v>
      </c>
      <c r="B49" s="1" t="s">
        <v>385</v>
      </c>
      <c r="C49" s="3" t="s">
        <v>225</v>
      </c>
      <c r="D49" s="4" t="s">
        <v>177</v>
      </c>
      <c r="E49" s="1">
        <v>0.42</v>
      </c>
      <c r="F49" s="1"/>
      <c r="G49" s="8" t="s">
        <v>226</v>
      </c>
      <c r="H49" s="1"/>
      <c r="J49" s="1" t="s">
        <v>367</v>
      </c>
      <c r="K49" s="1" t="s">
        <v>385</v>
      </c>
      <c r="L49" s="3" t="s">
        <v>225</v>
      </c>
      <c r="M49" s="4" t="s">
        <v>177</v>
      </c>
      <c r="N49" s="1">
        <v>0.42</v>
      </c>
      <c r="O49" s="1">
        <v>0.42</v>
      </c>
      <c r="P49" s="1"/>
      <c r="Q49" s="8" t="s">
        <v>226</v>
      </c>
      <c r="R49" s="1"/>
      <c r="S49" s="1"/>
      <c r="W49" s="1" t="s">
        <v>369</v>
      </c>
      <c r="X49" s="1" t="s">
        <v>385</v>
      </c>
      <c r="Y49" s="3" t="s">
        <v>225</v>
      </c>
      <c r="Z49" s="4" t="s">
        <v>177</v>
      </c>
      <c r="AA49" s="39">
        <v>0.42</v>
      </c>
      <c r="AB49" s="1"/>
      <c r="AC49" s="8" t="s">
        <v>226</v>
      </c>
      <c r="AD49" s="1"/>
      <c r="AF49" s="1" t="s">
        <v>371</v>
      </c>
      <c r="AG49" s="1" t="s">
        <v>385</v>
      </c>
      <c r="AH49" s="3" t="s">
        <v>225</v>
      </c>
      <c r="AI49" s="4" t="s">
        <v>177</v>
      </c>
      <c r="AJ49" s="39">
        <v>0.42</v>
      </c>
      <c r="AK49" s="39">
        <f t="shared" si="4"/>
        <v>0.42</v>
      </c>
      <c r="AL49" s="39">
        <f t="shared" si="4"/>
        <v>0.42</v>
      </c>
      <c r="AM49" s="1"/>
      <c r="AN49" s="8" t="s">
        <v>226</v>
      </c>
      <c r="AO49" s="1"/>
    </row>
    <row r="50" ht="14.5" spans="1:41">
      <c r="A50" s="1" t="s">
        <v>372</v>
      </c>
      <c r="B50" s="1" t="s">
        <v>385</v>
      </c>
      <c r="C50" s="3" t="s">
        <v>225</v>
      </c>
      <c r="D50" s="4" t="s">
        <v>177</v>
      </c>
      <c r="E50" s="1">
        <v>0.34</v>
      </c>
      <c r="F50" s="1"/>
      <c r="G50" s="8" t="s">
        <v>226</v>
      </c>
      <c r="H50" s="1"/>
      <c r="J50" s="1" t="s">
        <v>374</v>
      </c>
      <c r="K50" s="1" t="s">
        <v>385</v>
      </c>
      <c r="L50" s="3" t="s">
        <v>225</v>
      </c>
      <c r="M50" s="4" t="s">
        <v>177</v>
      </c>
      <c r="N50" s="1">
        <v>0.34</v>
      </c>
      <c r="O50" s="1">
        <v>0.34</v>
      </c>
      <c r="P50" s="1"/>
      <c r="Q50" s="8" t="s">
        <v>226</v>
      </c>
      <c r="R50" s="1"/>
      <c r="S50" s="1"/>
      <c r="W50" s="1" t="s">
        <v>375</v>
      </c>
      <c r="X50" s="1" t="s">
        <v>385</v>
      </c>
      <c r="Y50" s="3" t="s">
        <v>225</v>
      </c>
      <c r="Z50" s="4" t="s">
        <v>177</v>
      </c>
      <c r="AA50" s="39">
        <v>0.34</v>
      </c>
      <c r="AB50" s="1"/>
      <c r="AC50" s="8" t="s">
        <v>226</v>
      </c>
      <c r="AD50" s="1"/>
      <c r="AF50" s="1" t="s">
        <v>376</v>
      </c>
      <c r="AG50" s="1" t="s">
        <v>385</v>
      </c>
      <c r="AH50" s="3" t="s">
        <v>225</v>
      </c>
      <c r="AI50" s="4" t="s">
        <v>177</v>
      </c>
      <c r="AJ50" s="39">
        <v>0.34</v>
      </c>
      <c r="AK50" s="39">
        <f t="shared" si="4"/>
        <v>0.34</v>
      </c>
      <c r="AL50" s="39">
        <f t="shared" si="4"/>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3" t="s">
        <v>386</v>
      </c>
    </row>
    <row r="2" spans="3:3">
      <c r="C2" s="33"/>
    </row>
    <row r="4" spans="2:6">
      <c r="B4" s="34" t="s">
        <v>387</v>
      </c>
      <c r="C4" s="1"/>
      <c r="D4" s="34">
        <v>31.536</v>
      </c>
      <c r="E4" s="34" t="s">
        <v>388</v>
      </c>
      <c r="F4" s="1"/>
    </row>
    <row r="5" ht="13" spans="2:6">
      <c r="B5" s="35" t="s">
        <v>389</v>
      </c>
      <c r="C5" s="1"/>
      <c r="D5" s="1"/>
      <c r="E5" s="1"/>
      <c r="F5" s="1"/>
    </row>
    <row r="6" s="33" customFormat="1" spans="2:14">
      <c r="B6" s="33" t="s">
        <v>0</v>
      </c>
      <c r="H6" s="33" t="s">
        <v>0</v>
      </c>
      <c r="N6" s="33" t="s">
        <v>0</v>
      </c>
    </row>
    <row r="9" s="33" customFormat="1" spans="2:19">
      <c r="B9" s="33" t="s">
        <v>3</v>
      </c>
      <c r="C9" s="33" t="s">
        <v>4</v>
      </c>
      <c r="D9" s="33" t="s">
        <v>5</v>
      </c>
      <c r="E9" s="33" t="s">
        <v>181</v>
      </c>
      <c r="F9" s="33" t="s">
        <v>390</v>
      </c>
      <c r="H9" s="33" t="s">
        <v>3</v>
      </c>
      <c r="I9" s="33" t="s">
        <v>4</v>
      </c>
      <c r="J9" s="33" t="s">
        <v>5</v>
      </c>
      <c r="K9" s="33" t="s">
        <v>181</v>
      </c>
      <c r="L9" s="33" t="s">
        <v>390</v>
      </c>
      <c r="N9" s="33" t="s">
        <v>3</v>
      </c>
      <c r="O9" s="33" t="s">
        <v>4</v>
      </c>
      <c r="P9" s="33" t="s">
        <v>5</v>
      </c>
      <c r="Q9" s="33" t="s">
        <v>181</v>
      </c>
      <c r="R9" s="33" t="s">
        <v>390</v>
      </c>
      <c r="S9" s="33" t="s">
        <v>391</v>
      </c>
    </row>
    <row r="10" s="33" customFormat="1" spans="2:19">
      <c r="B10" s="33" t="s">
        <v>392</v>
      </c>
      <c r="C10" s="33">
        <v>1960</v>
      </c>
      <c r="D10" s="33">
        <v>0.32</v>
      </c>
      <c r="E10" s="33" t="s">
        <v>393</v>
      </c>
      <c r="F10" s="33" t="s">
        <v>394</v>
      </c>
      <c r="H10" s="33" t="s">
        <v>392</v>
      </c>
      <c r="I10" s="33">
        <v>1960</v>
      </c>
      <c r="J10" s="33">
        <v>0.288</v>
      </c>
      <c r="K10" s="33" t="s">
        <v>393</v>
      </c>
      <c r="L10" s="33" t="s">
        <v>395</v>
      </c>
      <c r="N10" s="33" t="s">
        <v>396</v>
      </c>
      <c r="O10" s="33">
        <v>1960</v>
      </c>
      <c r="P10" s="33">
        <v>1.8527966932641</v>
      </c>
      <c r="Q10" s="33" t="s">
        <v>393</v>
      </c>
      <c r="R10" s="33" t="s">
        <v>397</v>
      </c>
      <c r="S10" s="33" t="s">
        <v>398</v>
      </c>
    </row>
    <row r="11" s="33" customFormat="1" spans="2:19">
      <c r="B11" s="33" t="s">
        <v>392</v>
      </c>
      <c r="C11" s="33">
        <v>1965</v>
      </c>
      <c r="D11" s="33">
        <v>0.33</v>
      </c>
      <c r="E11" s="33" t="s">
        <v>393</v>
      </c>
      <c r="F11" s="33" t="s">
        <v>394</v>
      </c>
      <c r="H11" s="33" t="s">
        <v>392</v>
      </c>
      <c r="I11" s="33">
        <v>1965</v>
      </c>
      <c r="J11" s="33">
        <v>0.297</v>
      </c>
      <c r="K11" s="33" t="s">
        <v>393</v>
      </c>
      <c r="L11" s="33" t="s">
        <v>395</v>
      </c>
      <c r="N11" s="33" t="s">
        <v>396</v>
      </c>
      <c r="O11" s="33">
        <v>1961</v>
      </c>
      <c r="P11" s="33">
        <v>1.84357879926776</v>
      </c>
      <c r="Q11" s="33" t="s">
        <v>393</v>
      </c>
      <c r="R11" s="33" t="s">
        <v>397</v>
      </c>
      <c r="S11" s="33" t="s">
        <v>398</v>
      </c>
    </row>
    <row r="12" s="33" customFormat="1" spans="2:19">
      <c r="B12" s="33" t="s">
        <v>392</v>
      </c>
      <c r="C12" s="33">
        <v>1970</v>
      </c>
      <c r="D12" s="33">
        <v>0.34</v>
      </c>
      <c r="E12" s="33" t="s">
        <v>393</v>
      </c>
      <c r="F12" s="33" t="s">
        <v>394</v>
      </c>
      <c r="H12" s="33" t="s">
        <v>392</v>
      </c>
      <c r="I12" s="33">
        <v>1970</v>
      </c>
      <c r="J12" s="33">
        <v>0.306</v>
      </c>
      <c r="K12" s="33" t="s">
        <v>393</v>
      </c>
      <c r="L12" s="33" t="s">
        <v>395</v>
      </c>
      <c r="N12" s="33" t="s">
        <v>396</v>
      </c>
      <c r="O12" s="33">
        <v>1962</v>
      </c>
      <c r="P12" s="33">
        <v>1.83440676544056</v>
      </c>
      <c r="Q12" s="33" t="s">
        <v>393</v>
      </c>
      <c r="R12" s="33" t="s">
        <v>397</v>
      </c>
      <c r="S12" s="33" t="s">
        <v>398</v>
      </c>
    </row>
    <row r="13" s="33" customFormat="1" spans="2:19">
      <c r="B13" s="33" t="s">
        <v>392</v>
      </c>
      <c r="C13" s="33">
        <v>1975</v>
      </c>
      <c r="D13" s="33">
        <v>0.35</v>
      </c>
      <c r="E13" s="33" t="s">
        <v>393</v>
      </c>
      <c r="F13" s="33" t="s">
        <v>394</v>
      </c>
      <c r="H13" s="33" t="s">
        <v>392</v>
      </c>
      <c r="I13" s="33">
        <v>1975</v>
      </c>
      <c r="J13" s="33">
        <v>0.315</v>
      </c>
      <c r="K13" s="33" t="s">
        <v>393</v>
      </c>
      <c r="L13" s="33" t="s">
        <v>395</v>
      </c>
      <c r="N13" s="33" t="s">
        <v>396</v>
      </c>
      <c r="O13" s="33">
        <v>1963</v>
      </c>
      <c r="P13" s="33">
        <v>1.82528036362245</v>
      </c>
      <c r="Q13" s="33" t="s">
        <v>393</v>
      </c>
      <c r="R13" s="33" t="s">
        <v>397</v>
      </c>
      <c r="S13" s="33" t="s">
        <v>398</v>
      </c>
    </row>
    <row r="14" s="33" customFormat="1" spans="2:19">
      <c r="B14" s="33" t="s">
        <v>392</v>
      </c>
      <c r="C14" s="33">
        <v>1980</v>
      </c>
      <c r="D14" s="33">
        <v>0.36</v>
      </c>
      <c r="E14" s="33" t="s">
        <v>393</v>
      </c>
      <c r="F14" s="33" t="s">
        <v>394</v>
      </c>
      <c r="H14" s="33" t="s">
        <v>392</v>
      </c>
      <c r="I14" s="33">
        <v>1980</v>
      </c>
      <c r="J14" s="33">
        <v>0.324</v>
      </c>
      <c r="K14" s="33" t="s">
        <v>393</v>
      </c>
      <c r="L14" s="33" t="s">
        <v>395</v>
      </c>
      <c r="N14" s="33" t="s">
        <v>396</v>
      </c>
      <c r="O14" s="33">
        <v>1964</v>
      </c>
      <c r="P14" s="33">
        <v>1.8161993667885</v>
      </c>
      <c r="Q14" s="33" t="s">
        <v>393</v>
      </c>
      <c r="R14" s="33" t="s">
        <v>397</v>
      </c>
      <c r="S14" s="33" t="s">
        <v>398</v>
      </c>
    </row>
    <row r="15" s="33" customFormat="1" spans="2:19">
      <c r="B15" s="33" t="s">
        <v>392</v>
      </c>
      <c r="C15" s="33">
        <v>1985</v>
      </c>
      <c r="D15" s="33">
        <v>0.37</v>
      </c>
      <c r="E15" s="33" t="s">
        <v>393</v>
      </c>
      <c r="F15" s="33" t="s">
        <v>394</v>
      </c>
      <c r="H15" s="33" t="s">
        <v>392</v>
      </c>
      <c r="I15" s="33">
        <v>1985</v>
      </c>
      <c r="J15" s="33">
        <v>0.333</v>
      </c>
      <c r="K15" s="33" t="s">
        <v>393</v>
      </c>
      <c r="L15" s="33" t="s">
        <v>395</v>
      </c>
      <c r="N15" s="33" t="s">
        <v>396</v>
      </c>
      <c r="O15" s="33">
        <v>1965</v>
      </c>
      <c r="P15" s="33">
        <v>1.80716354904329</v>
      </c>
      <c r="Q15" s="33" t="s">
        <v>393</v>
      </c>
      <c r="R15" s="33" t="s">
        <v>397</v>
      </c>
      <c r="S15" s="33" t="s">
        <v>398</v>
      </c>
    </row>
    <row r="16" s="33" customFormat="1" spans="2:19">
      <c r="B16" s="33" t="s">
        <v>392</v>
      </c>
      <c r="C16" s="33">
        <v>1990</v>
      </c>
      <c r="D16" s="33">
        <v>0.38</v>
      </c>
      <c r="E16" s="33" t="s">
        <v>393</v>
      </c>
      <c r="F16" s="33" t="s">
        <v>394</v>
      </c>
      <c r="H16" s="33" t="s">
        <v>392</v>
      </c>
      <c r="I16" s="33">
        <v>1990</v>
      </c>
      <c r="J16" s="33">
        <v>0.342</v>
      </c>
      <c r="K16" s="33" t="s">
        <v>393</v>
      </c>
      <c r="L16" s="33" t="s">
        <v>395</v>
      </c>
      <c r="N16" s="33" t="s">
        <v>396</v>
      </c>
      <c r="O16" s="33">
        <v>1966</v>
      </c>
      <c r="P16" s="33">
        <v>1.79817268561521</v>
      </c>
      <c r="Q16" s="33" t="s">
        <v>393</v>
      </c>
      <c r="R16" s="33" t="s">
        <v>397</v>
      </c>
      <c r="S16" s="33" t="s">
        <v>398</v>
      </c>
    </row>
    <row r="17" s="33" customFormat="1" spans="2:19">
      <c r="B17" s="33" t="s">
        <v>392</v>
      </c>
      <c r="C17" s="33">
        <v>1995</v>
      </c>
      <c r="D17" s="33">
        <v>0.39</v>
      </c>
      <c r="E17" s="33" t="s">
        <v>393</v>
      </c>
      <c r="F17" s="33" t="s">
        <v>394</v>
      </c>
      <c r="H17" s="33" t="s">
        <v>392</v>
      </c>
      <c r="I17" s="33">
        <v>1995</v>
      </c>
      <c r="J17" s="33">
        <v>0.351</v>
      </c>
      <c r="K17" s="33" t="s">
        <v>393</v>
      </c>
      <c r="L17" s="33" t="s">
        <v>395</v>
      </c>
      <c r="N17" s="33" t="s">
        <v>396</v>
      </c>
      <c r="O17" s="33">
        <v>1967</v>
      </c>
      <c r="P17" s="33">
        <v>1.78922655285096</v>
      </c>
      <c r="Q17" s="33" t="s">
        <v>393</v>
      </c>
      <c r="R17" s="33" t="s">
        <v>397</v>
      </c>
      <c r="S17" s="33" t="s">
        <v>398</v>
      </c>
    </row>
    <row r="18" s="33" customFormat="1" spans="2:19">
      <c r="B18" s="33" t="s">
        <v>392</v>
      </c>
      <c r="C18" s="33">
        <v>2000</v>
      </c>
      <c r="D18" s="33">
        <v>0.4</v>
      </c>
      <c r="E18" s="33" t="s">
        <v>393</v>
      </c>
      <c r="F18" s="33" t="s">
        <v>394</v>
      </c>
      <c r="H18" s="33" t="s">
        <v>392</v>
      </c>
      <c r="I18" s="33">
        <v>2000</v>
      </c>
      <c r="J18" s="33">
        <v>0.36</v>
      </c>
      <c r="K18" s="33" t="s">
        <v>393</v>
      </c>
      <c r="L18" s="33" t="s">
        <v>395</v>
      </c>
      <c r="N18" s="33" t="s">
        <v>396</v>
      </c>
      <c r="O18" s="33">
        <v>1968</v>
      </c>
      <c r="P18" s="33">
        <v>1.78032492820991</v>
      </c>
      <c r="Q18" s="33" t="s">
        <v>393</v>
      </c>
      <c r="R18" s="33" t="s">
        <v>397</v>
      </c>
      <c r="S18" s="33" t="s">
        <v>398</v>
      </c>
    </row>
    <row r="19" s="33" customFormat="1" spans="2:19">
      <c r="B19" s="33" t="s">
        <v>392</v>
      </c>
      <c r="C19" s="33">
        <v>2005</v>
      </c>
      <c r="D19" s="33">
        <v>0.41</v>
      </c>
      <c r="E19" s="33" t="s">
        <v>393</v>
      </c>
      <c r="F19" s="33" t="s">
        <v>394</v>
      </c>
      <c r="H19" s="33" t="s">
        <v>392</v>
      </c>
      <c r="I19" s="33">
        <v>2005</v>
      </c>
      <c r="J19" s="33">
        <v>0.369</v>
      </c>
      <c r="K19" s="33" t="s">
        <v>393</v>
      </c>
      <c r="L19" s="33" t="s">
        <v>395</v>
      </c>
      <c r="N19" s="33" t="s">
        <v>396</v>
      </c>
      <c r="O19" s="33">
        <v>1969</v>
      </c>
      <c r="P19" s="33">
        <v>1.77146759025861</v>
      </c>
      <c r="Q19" s="33" t="s">
        <v>393</v>
      </c>
      <c r="R19" s="33" t="s">
        <v>397</v>
      </c>
      <c r="S19" s="33" t="s">
        <v>398</v>
      </c>
    </row>
    <row r="20" s="33" customFormat="1" spans="2:19">
      <c r="B20" s="33" t="s">
        <v>392</v>
      </c>
      <c r="C20" s="33">
        <v>2010</v>
      </c>
      <c r="D20" s="33">
        <v>0.42</v>
      </c>
      <c r="E20" s="33" t="s">
        <v>393</v>
      </c>
      <c r="F20" s="33" t="s">
        <v>394</v>
      </c>
      <c r="H20" s="33" t="s">
        <v>392</v>
      </c>
      <c r="I20" s="33">
        <v>2010</v>
      </c>
      <c r="J20" s="33">
        <v>0.378</v>
      </c>
      <c r="K20" s="33" t="s">
        <v>393</v>
      </c>
      <c r="L20" s="33" t="s">
        <v>395</v>
      </c>
      <c r="N20" s="33" t="s">
        <v>396</v>
      </c>
      <c r="O20" s="33">
        <v>1970</v>
      </c>
      <c r="P20" s="33">
        <v>1.76265431866529</v>
      </c>
      <c r="Q20" s="33" t="s">
        <v>393</v>
      </c>
      <c r="R20" s="33" t="s">
        <v>397</v>
      </c>
      <c r="S20" s="33" t="s">
        <v>398</v>
      </c>
    </row>
    <row r="21" s="33" customFormat="1" spans="2:19">
      <c r="B21" s="33" t="s">
        <v>392</v>
      </c>
      <c r="C21" s="33">
        <v>2015</v>
      </c>
      <c r="D21" s="33">
        <v>0.43</v>
      </c>
      <c r="E21" s="33" t="s">
        <v>393</v>
      </c>
      <c r="F21" s="33" t="s">
        <v>394</v>
      </c>
      <c r="H21" s="33" t="s">
        <v>392</v>
      </c>
      <c r="I21" s="33">
        <v>2015</v>
      </c>
      <c r="J21" s="33">
        <v>0.387</v>
      </c>
      <c r="K21" s="33" t="s">
        <v>393</v>
      </c>
      <c r="L21" s="33" t="s">
        <v>395</v>
      </c>
      <c r="N21" s="33" t="s">
        <v>396</v>
      </c>
      <c r="O21" s="33">
        <v>1971</v>
      </c>
      <c r="P21" s="33">
        <v>1.75388489419432</v>
      </c>
      <c r="Q21" s="33" t="s">
        <v>393</v>
      </c>
      <c r="R21" s="33" t="s">
        <v>397</v>
      </c>
      <c r="S21" s="33" t="s">
        <v>398</v>
      </c>
    </row>
    <row r="22" s="33" customFormat="1" spans="2:19">
      <c r="B22" s="33" t="s">
        <v>392</v>
      </c>
      <c r="C22" s="33">
        <v>1960</v>
      </c>
      <c r="D22" s="33">
        <v>0.253</v>
      </c>
      <c r="E22" s="33" t="s">
        <v>399</v>
      </c>
      <c r="F22" s="33" t="s">
        <v>394</v>
      </c>
      <c r="H22" s="33" t="s">
        <v>392</v>
      </c>
      <c r="I22" s="33">
        <v>1960</v>
      </c>
      <c r="J22" s="33">
        <v>0.2277</v>
      </c>
      <c r="K22" s="33" t="s">
        <v>399</v>
      </c>
      <c r="L22" s="33" t="s">
        <v>395</v>
      </c>
      <c r="N22" s="33" t="s">
        <v>396</v>
      </c>
      <c r="O22" s="33">
        <v>1972</v>
      </c>
      <c r="P22" s="33">
        <v>1.74515909870081</v>
      </c>
      <c r="Q22" s="33" t="s">
        <v>393</v>
      </c>
      <c r="R22" s="33" t="s">
        <v>397</v>
      </c>
      <c r="S22" s="33" t="s">
        <v>398</v>
      </c>
    </row>
    <row r="23" s="33" customFormat="1" spans="2:19">
      <c r="B23" s="33" t="s">
        <v>392</v>
      </c>
      <c r="C23" s="33">
        <v>1965</v>
      </c>
      <c r="D23" s="33">
        <v>0.2645</v>
      </c>
      <c r="E23" s="33" t="s">
        <v>399</v>
      </c>
      <c r="F23" s="33" t="s">
        <v>394</v>
      </c>
      <c r="H23" s="33" t="s">
        <v>392</v>
      </c>
      <c r="I23" s="33">
        <v>1965</v>
      </c>
      <c r="J23" s="33">
        <v>0.23805</v>
      </c>
      <c r="K23" s="33" t="s">
        <v>399</v>
      </c>
      <c r="L23" s="33" t="s">
        <v>395</v>
      </c>
      <c r="N23" s="33" t="s">
        <v>396</v>
      </c>
      <c r="O23" s="33">
        <v>1973</v>
      </c>
      <c r="P23" s="33">
        <v>1.73647671512519</v>
      </c>
      <c r="Q23" s="33" t="s">
        <v>393</v>
      </c>
      <c r="R23" s="33" t="s">
        <v>397</v>
      </c>
      <c r="S23" s="33" t="s">
        <v>398</v>
      </c>
    </row>
    <row r="24" s="33" customFormat="1" spans="2:19">
      <c r="B24" s="33" t="s">
        <v>392</v>
      </c>
      <c r="C24" s="33">
        <v>1970</v>
      </c>
      <c r="D24" s="33">
        <v>0.276</v>
      </c>
      <c r="E24" s="33" t="s">
        <v>399</v>
      </c>
      <c r="F24" s="33" t="s">
        <v>394</v>
      </c>
      <c r="H24" s="33" t="s">
        <v>392</v>
      </c>
      <c r="I24" s="33">
        <v>1970</v>
      </c>
      <c r="J24" s="33">
        <v>0.2484</v>
      </c>
      <c r="K24" s="33" t="s">
        <v>399</v>
      </c>
      <c r="L24" s="33" t="s">
        <v>395</v>
      </c>
      <c r="N24" s="33" t="s">
        <v>396</v>
      </c>
      <c r="O24" s="33">
        <v>1974</v>
      </c>
      <c r="P24" s="33">
        <v>1.72783752748775</v>
      </c>
      <c r="Q24" s="33" t="s">
        <v>393</v>
      </c>
      <c r="R24" s="33" t="s">
        <v>397</v>
      </c>
      <c r="S24" s="33" t="s">
        <v>398</v>
      </c>
    </row>
    <row r="25" s="33" customFormat="1" spans="2:19">
      <c r="B25" s="33" t="s">
        <v>392</v>
      </c>
      <c r="C25" s="33">
        <v>1975</v>
      </c>
      <c r="D25" s="33">
        <v>0.2875</v>
      </c>
      <c r="E25" s="33" t="s">
        <v>399</v>
      </c>
      <c r="F25" s="33" t="s">
        <v>394</v>
      </c>
      <c r="H25" s="33" t="s">
        <v>392</v>
      </c>
      <c r="I25" s="33">
        <v>1975</v>
      </c>
      <c r="J25" s="33">
        <v>0.25875</v>
      </c>
      <c r="K25" s="33" t="s">
        <v>399</v>
      </c>
      <c r="L25" s="33" t="s">
        <v>395</v>
      </c>
      <c r="N25" s="33" t="s">
        <v>396</v>
      </c>
      <c r="O25" s="33">
        <v>1975</v>
      </c>
      <c r="P25" s="33">
        <v>1.71924132088333</v>
      </c>
      <c r="Q25" s="33" t="s">
        <v>393</v>
      </c>
      <c r="R25" s="33" t="s">
        <v>397</v>
      </c>
      <c r="S25" s="33" t="s">
        <v>398</v>
      </c>
    </row>
    <row r="26" s="33" customFormat="1" spans="2:19">
      <c r="B26" s="33" t="s">
        <v>392</v>
      </c>
      <c r="C26" s="33">
        <v>1980</v>
      </c>
      <c r="D26" s="33">
        <v>0.299</v>
      </c>
      <c r="E26" s="33" t="s">
        <v>399</v>
      </c>
      <c r="F26" s="33" t="s">
        <v>394</v>
      </c>
      <c r="H26" s="33" t="s">
        <v>392</v>
      </c>
      <c r="I26" s="33">
        <v>1980</v>
      </c>
      <c r="J26" s="33">
        <v>0.2691</v>
      </c>
      <c r="K26" s="33" t="s">
        <v>399</v>
      </c>
      <c r="L26" s="33" t="s">
        <v>395</v>
      </c>
      <c r="N26" s="33" t="s">
        <v>396</v>
      </c>
      <c r="O26" s="33">
        <v>1976</v>
      </c>
      <c r="P26" s="33">
        <v>1.71068788147595</v>
      </c>
      <c r="Q26" s="33" t="s">
        <v>393</v>
      </c>
      <c r="R26" s="33" t="s">
        <v>397</v>
      </c>
      <c r="S26" s="33" t="s">
        <v>398</v>
      </c>
    </row>
    <row r="27" s="33" customFormat="1" spans="2:19">
      <c r="B27" s="33" t="s">
        <v>392</v>
      </c>
      <c r="C27" s="33">
        <v>1985</v>
      </c>
      <c r="D27" s="33">
        <v>0.3105</v>
      </c>
      <c r="E27" s="33" t="s">
        <v>399</v>
      </c>
      <c r="F27" s="33" t="s">
        <v>394</v>
      </c>
      <c r="H27" s="33" t="s">
        <v>392</v>
      </c>
      <c r="I27" s="33">
        <v>1985</v>
      </c>
      <c r="J27" s="33">
        <v>0.27945</v>
      </c>
      <c r="K27" s="33" t="s">
        <v>399</v>
      </c>
      <c r="L27" s="33" t="s">
        <v>395</v>
      </c>
      <c r="N27" s="33" t="s">
        <v>396</v>
      </c>
      <c r="O27" s="33">
        <v>1977</v>
      </c>
      <c r="P27" s="33">
        <v>1.70217699649349</v>
      </c>
      <c r="Q27" s="33" t="s">
        <v>393</v>
      </c>
      <c r="R27" s="33" t="s">
        <v>397</v>
      </c>
      <c r="S27" s="33" t="s">
        <v>398</v>
      </c>
    </row>
    <row r="28" s="33" customFormat="1" spans="2:19">
      <c r="B28" s="33" t="s">
        <v>392</v>
      </c>
      <c r="C28" s="33">
        <v>1990</v>
      </c>
      <c r="D28" s="33">
        <v>0.322</v>
      </c>
      <c r="E28" s="33" t="s">
        <v>399</v>
      </c>
      <c r="F28" s="33" t="s">
        <v>394</v>
      </c>
      <c r="H28" s="33" t="s">
        <v>392</v>
      </c>
      <c r="I28" s="33">
        <v>1990</v>
      </c>
      <c r="J28" s="33">
        <v>0.2898</v>
      </c>
      <c r="K28" s="33" t="s">
        <v>399</v>
      </c>
      <c r="L28" s="33" t="s">
        <v>395</v>
      </c>
      <c r="N28" s="33" t="s">
        <v>396</v>
      </c>
      <c r="O28" s="33">
        <v>1978</v>
      </c>
      <c r="P28" s="33">
        <v>1.69370845422237</v>
      </c>
      <c r="Q28" s="33" t="s">
        <v>393</v>
      </c>
      <c r="R28" s="33" t="s">
        <v>397</v>
      </c>
      <c r="S28" s="33" t="s">
        <v>398</v>
      </c>
    </row>
    <row r="29" s="33" customFormat="1" spans="2:19">
      <c r="B29" s="33" t="s">
        <v>392</v>
      </c>
      <c r="C29" s="33">
        <v>1995</v>
      </c>
      <c r="D29" s="33">
        <v>0.3335</v>
      </c>
      <c r="E29" s="33" t="s">
        <v>399</v>
      </c>
      <c r="F29" s="33" t="s">
        <v>394</v>
      </c>
      <c r="H29" s="33" t="s">
        <v>392</v>
      </c>
      <c r="I29" s="33">
        <v>1995</v>
      </c>
      <c r="J29" s="33">
        <v>0.30015</v>
      </c>
      <c r="K29" s="33" t="s">
        <v>399</v>
      </c>
      <c r="L29" s="33" t="s">
        <v>395</v>
      </c>
      <c r="N29" s="33" t="s">
        <v>396</v>
      </c>
      <c r="O29" s="33">
        <v>1979</v>
      </c>
      <c r="P29" s="33">
        <v>1.68528204400236</v>
      </c>
      <c r="Q29" s="33" t="s">
        <v>393</v>
      </c>
      <c r="R29" s="33" t="s">
        <v>397</v>
      </c>
      <c r="S29" s="33" t="s">
        <v>398</v>
      </c>
    </row>
    <row r="30" s="33" customFormat="1" spans="2:19">
      <c r="B30" s="33" t="s">
        <v>392</v>
      </c>
      <c r="C30" s="33">
        <v>2000</v>
      </c>
      <c r="D30" s="33">
        <v>0.345</v>
      </c>
      <c r="E30" s="33" t="s">
        <v>399</v>
      </c>
      <c r="F30" s="33" t="s">
        <v>394</v>
      </c>
      <c r="H30" s="33" t="s">
        <v>392</v>
      </c>
      <c r="I30" s="33">
        <v>2000</v>
      </c>
      <c r="J30" s="33">
        <v>0.3105</v>
      </c>
      <c r="K30" s="33" t="s">
        <v>399</v>
      </c>
      <c r="L30" s="33" t="s">
        <v>395</v>
      </c>
      <c r="N30" s="33" t="s">
        <v>396</v>
      </c>
      <c r="O30" s="33">
        <v>1980</v>
      </c>
      <c r="P30" s="33">
        <v>1.67689755622126</v>
      </c>
      <c r="Q30" s="33" t="s">
        <v>393</v>
      </c>
      <c r="R30" s="33" t="s">
        <v>397</v>
      </c>
      <c r="S30" s="33" t="s">
        <v>398</v>
      </c>
    </row>
    <row r="31" s="33" customFormat="1" spans="2:19">
      <c r="B31" s="33" t="s">
        <v>392</v>
      </c>
      <c r="C31" s="33">
        <v>2005</v>
      </c>
      <c r="D31" s="33">
        <v>0.3565</v>
      </c>
      <c r="E31" s="33" t="s">
        <v>399</v>
      </c>
      <c r="F31" s="33" t="s">
        <v>394</v>
      </c>
      <c r="H31" s="33" t="s">
        <v>392</v>
      </c>
      <c r="I31" s="33">
        <v>2005</v>
      </c>
      <c r="J31" s="33">
        <v>0.32085</v>
      </c>
      <c r="K31" s="33" t="s">
        <v>399</v>
      </c>
      <c r="L31" s="33" t="s">
        <v>395</v>
      </c>
      <c r="N31" s="33" t="s">
        <v>396</v>
      </c>
      <c r="O31" s="33">
        <v>1981</v>
      </c>
      <c r="P31" s="33">
        <v>1.66855478230971</v>
      </c>
      <c r="Q31" s="33" t="s">
        <v>393</v>
      </c>
      <c r="R31" s="33" t="s">
        <v>397</v>
      </c>
      <c r="S31" s="33" t="s">
        <v>398</v>
      </c>
    </row>
    <row r="32" s="33" customFormat="1" spans="2:19">
      <c r="B32" s="33" t="s">
        <v>392</v>
      </c>
      <c r="C32" s="33">
        <v>2010</v>
      </c>
      <c r="D32" s="33">
        <v>0.368</v>
      </c>
      <c r="E32" s="33" t="s">
        <v>399</v>
      </c>
      <c r="F32" s="33" t="s">
        <v>394</v>
      </c>
      <c r="H32" s="33" t="s">
        <v>392</v>
      </c>
      <c r="I32" s="33">
        <v>2010</v>
      </c>
      <c r="J32" s="33">
        <v>0.3312</v>
      </c>
      <c r="K32" s="33" t="s">
        <v>399</v>
      </c>
      <c r="L32" s="33" t="s">
        <v>395</v>
      </c>
      <c r="N32" s="33" t="s">
        <v>396</v>
      </c>
      <c r="O32" s="33">
        <v>1982</v>
      </c>
      <c r="P32" s="33">
        <v>1.66025351473603</v>
      </c>
      <c r="Q32" s="33" t="s">
        <v>393</v>
      </c>
      <c r="R32" s="33" t="s">
        <v>397</v>
      </c>
      <c r="S32" s="33" t="s">
        <v>398</v>
      </c>
    </row>
    <row r="33" s="33" customFormat="1" spans="2:19">
      <c r="B33" s="33" t="s">
        <v>392</v>
      </c>
      <c r="C33" s="33">
        <v>2015</v>
      </c>
      <c r="D33" s="33">
        <v>0.3795</v>
      </c>
      <c r="E33" s="33" t="s">
        <v>399</v>
      </c>
      <c r="F33" s="33" t="s">
        <v>394</v>
      </c>
      <c r="H33" s="33" t="s">
        <v>392</v>
      </c>
      <c r="I33" s="33">
        <v>2015</v>
      </c>
      <c r="J33" s="33">
        <v>0.34155</v>
      </c>
      <c r="K33" s="33" t="s">
        <v>399</v>
      </c>
      <c r="L33" s="33" t="s">
        <v>395</v>
      </c>
      <c r="N33" s="33" t="s">
        <v>396</v>
      </c>
      <c r="O33" s="33">
        <v>1983</v>
      </c>
      <c r="P33" s="33">
        <v>1.65199354700102</v>
      </c>
      <c r="Q33" s="33" t="s">
        <v>393</v>
      </c>
      <c r="R33" s="33" t="s">
        <v>397</v>
      </c>
      <c r="S33" s="33" t="s">
        <v>398</v>
      </c>
    </row>
    <row r="34" s="33" customFormat="1" spans="2:19">
      <c r="B34" s="33" t="s">
        <v>392</v>
      </c>
      <c r="C34" s="33">
        <v>1970</v>
      </c>
      <c r="D34" s="33">
        <v>0.45</v>
      </c>
      <c r="E34" s="33" t="s">
        <v>400</v>
      </c>
      <c r="F34" s="33" t="s">
        <v>394</v>
      </c>
      <c r="H34" s="33" t="s">
        <v>392</v>
      </c>
      <c r="I34" s="33">
        <v>1970</v>
      </c>
      <c r="J34" s="33">
        <v>0.405</v>
      </c>
      <c r="K34" s="33" t="s">
        <v>400</v>
      </c>
      <c r="L34" s="33" t="s">
        <v>395</v>
      </c>
      <c r="N34" s="33" t="s">
        <v>396</v>
      </c>
      <c r="O34" s="33">
        <v>1984</v>
      </c>
      <c r="P34" s="33">
        <v>1.64377467363286</v>
      </c>
      <c r="Q34" s="33" t="s">
        <v>393</v>
      </c>
      <c r="R34" s="33" t="s">
        <v>397</v>
      </c>
      <c r="S34" s="33" t="s">
        <v>398</v>
      </c>
    </row>
    <row r="35" s="33" customFormat="1" spans="2:19">
      <c r="B35" s="33" t="s">
        <v>392</v>
      </c>
      <c r="C35" s="33">
        <v>1975</v>
      </c>
      <c r="D35" s="33">
        <v>0.45</v>
      </c>
      <c r="E35" s="33" t="s">
        <v>400</v>
      </c>
      <c r="F35" s="33" t="s">
        <v>394</v>
      </c>
      <c r="H35" s="33" t="s">
        <v>392</v>
      </c>
      <c r="I35" s="33">
        <v>1975</v>
      </c>
      <c r="J35" s="33">
        <v>0.405</v>
      </c>
      <c r="K35" s="33" t="s">
        <v>400</v>
      </c>
      <c r="L35" s="33" t="s">
        <v>395</v>
      </c>
      <c r="N35" s="33" t="s">
        <v>396</v>
      </c>
      <c r="O35" s="33">
        <v>1985</v>
      </c>
      <c r="P35" s="33">
        <v>1.63559669018195</v>
      </c>
      <c r="Q35" s="33" t="s">
        <v>393</v>
      </c>
      <c r="R35" s="33" t="s">
        <v>397</v>
      </c>
      <c r="S35" s="33" t="s">
        <v>398</v>
      </c>
    </row>
    <row r="36" s="33" customFormat="1" spans="2:19">
      <c r="B36" s="33" t="s">
        <v>392</v>
      </c>
      <c r="C36" s="33">
        <v>1980</v>
      </c>
      <c r="D36" s="33">
        <v>0.45</v>
      </c>
      <c r="E36" s="33" t="s">
        <v>400</v>
      </c>
      <c r="F36" s="33" t="s">
        <v>394</v>
      </c>
      <c r="H36" s="33" t="s">
        <v>392</v>
      </c>
      <c r="I36" s="33">
        <v>1980</v>
      </c>
      <c r="J36" s="33">
        <v>0.405</v>
      </c>
      <c r="K36" s="33" t="s">
        <v>400</v>
      </c>
      <c r="L36" s="33" t="s">
        <v>395</v>
      </c>
      <c r="N36" s="33" t="s">
        <v>396</v>
      </c>
      <c r="O36" s="33">
        <v>1986</v>
      </c>
      <c r="P36" s="33">
        <v>1.62745939321587</v>
      </c>
      <c r="Q36" s="33" t="s">
        <v>393</v>
      </c>
      <c r="R36" s="33" t="s">
        <v>397</v>
      </c>
      <c r="S36" s="33" t="s">
        <v>398</v>
      </c>
    </row>
    <row r="37" s="33" customFormat="1" spans="2:19">
      <c r="B37" s="33" t="s">
        <v>392</v>
      </c>
      <c r="C37" s="33">
        <v>1985</v>
      </c>
      <c r="D37" s="33">
        <v>0.45</v>
      </c>
      <c r="E37" s="33" t="s">
        <v>400</v>
      </c>
      <c r="F37" s="33" t="s">
        <v>394</v>
      </c>
      <c r="H37" s="33" t="s">
        <v>392</v>
      </c>
      <c r="I37" s="33">
        <v>1985</v>
      </c>
      <c r="J37" s="33">
        <v>0.405</v>
      </c>
      <c r="K37" s="33" t="s">
        <v>400</v>
      </c>
      <c r="L37" s="33" t="s">
        <v>395</v>
      </c>
      <c r="N37" s="33" t="s">
        <v>396</v>
      </c>
      <c r="O37" s="33">
        <v>1987</v>
      </c>
      <c r="P37" s="33">
        <v>1.6193625803143</v>
      </c>
      <c r="Q37" s="33" t="s">
        <v>393</v>
      </c>
      <c r="R37" s="33" t="s">
        <v>397</v>
      </c>
      <c r="S37" s="33" t="s">
        <v>398</v>
      </c>
    </row>
    <row r="38" s="33" customFormat="1" spans="2:19">
      <c r="B38" s="33" t="s">
        <v>392</v>
      </c>
      <c r="C38" s="33">
        <v>1990</v>
      </c>
      <c r="D38" s="33">
        <v>0.45</v>
      </c>
      <c r="E38" s="33" t="s">
        <v>400</v>
      </c>
      <c r="F38" s="33" t="s">
        <v>394</v>
      </c>
      <c r="H38" s="33" t="s">
        <v>392</v>
      </c>
      <c r="I38" s="33">
        <v>1990</v>
      </c>
      <c r="J38" s="33">
        <v>0.405</v>
      </c>
      <c r="K38" s="33" t="s">
        <v>400</v>
      </c>
      <c r="L38" s="33" t="s">
        <v>395</v>
      </c>
      <c r="N38" s="33" t="s">
        <v>396</v>
      </c>
      <c r="O38" s="33">
        <v>1988</v>
      </c>
      <c r="P38" s="33">
        <v>1.61130605006398</v>
      </c>
      <c r="Q38" s="33" t="s">
        <v>393</v>
      </c>
      <c r="R38" s="33" t="s">
        <v>397</v>
      </c>
      <c r="S38" s="33" t="s">
        <v>398</v>
      </c>
    </row>
    <row r="39" s="33" customFormat="1" spans="2:19">
      <c r="B39" s="33" t="s">
        <v>392</v>
      </c>
      <c r="C39" s="33">
        <v>1995</v>
      </c>
      <c r="D39" s="33">
        <v>0.475</v>
      </c>
      <c r="E39" s="33" t="s">
        <v>400</v>
      </c>
      <c r="F39" s="33" t="s">
        <v>394</v>
      </c>
      <c r="H39" s="33" t="s">
        <v>392</v>
      </c>
      <c r="I39" s="33">
        <v>1995</v>
      </c>
      <c r="J39" s="33">
        <v>0.4275</v>
      </c>
      <c r="K39" s="33" t="s">
        <v>400</v>
      </c>
      <c r="L39" s="33" t="s">
        <v>395</v>
      </c>
      <c r="N39" s="33" t="s">
        <v>396</v>
      </c>
      <c r="O39" s="33">
        <v>1989</v>
      </c>
      <c r="P39" s="33">
        <v>1.60328960205371</v>
      </c>
      <c r="Q39" s="33" t="s">
        <v>393</v>
      </c>
      <c r="R39" s="33" t="s">
        <v>397</v>
      </c>
      <c r="S39" s="33" t="s">
        <v>398</v>
      </c>
    </row>
    <row r="40" s="33" customFormat="1" spans="2:19">
      <c r="B40" s="33" t="s">
        <v>392</v>
      </c>
      <c r="C40" s="33">
        <v>2000</v>
      </c>
      <c r="D40" s="33">
        <v>0.5</v>
      </c>
      <c r="E40" s="33" t="s">
        <v>400</v>
      </c>
      <c r="F40" s="33" t="s">
        <v>394</v>
      </c>
      <c r="H40" s="33" t="s">
        <v>392</v>
      </c>
      <c r="I40" s="33">
        <v>2000</v>
      </c>
      <c r="J40" s="33">
        <v>0.45</v>
      </c>
      <c r="K40" s="33" t="s">
        <v>400</v>
      </c>
      <c r="L40" s="33" t="s">
        <v>395</v>
      </c>
      <c r="N40" s="33" t="s">
        <v>396</v>
      </c>
      <c r="O40" s="33">
        <v>1990</v>
      </c>
      <c r="P40" s="33">
        <v>1.59531303686936</v>
      </c>
      <c r="Q40" s="33" t="s">
        <v>393</v>
      </c>
      <c r="R40" s="33" t="s">
        <v>397</v>
      </c>
      <c r="S40" s="33" t="s">
        <v>398</v>
      </c>
    </row>
    <row r="41" s="33" customFormat="1" spans="2:19">
      <c r="B41" s="33" t="s">
        <v>392</v>
      </c>
      <c r="C41" s="33">
        <v>2005</v>
      </c>
      <c r="D41" s="33">
        <v>0.515</v>
      </c>
      <c r="E41" s="33" t="s">
        <v>400</v>
      </c>
      <c r="F41" s="33" t="s">
        <v>394</v>
      </c>
      <c r="H41" s="33" t="s">
        <v>392</v>
      </c>
      <c r="I41" s="33">
        <v>2005</v>
      </c>
      <c r="J41" s="33">
        <v>0.4635</v>
      </c>
      <c r="K41" s="33" t="s">
        <v>400</v>
      </c>
      <c r="L41" s="33" t="s">
        <v>395</v>
      </c>
      <c r="N41" s="33" t="s">
        <v>396</v>
      </c>
      <c r="O41" s="33">
        <v>1991</v>
      </c>
      <c r="P41" s="33">
        <v>1.58737615608892</v>
      </c>
      <c r="Q41" s="33" t="s">
        <v>393</v>
      </c>
      <c r="R41" s="33" t="s">
        <v>397</v>
      </c>
      <c r="S41" s="33" t="s">
        <v>398</v>
      </c>
    </row>
    <row r="42" s="33" customFormat="1" spans="2:19">
      <c r="B42" s="33" t="s">
        <v>392</v>
      </c>
      <c r="C42" s="33">
        <v>2010</v>
      </c>
      <c r="D42" s="33">
        <v>0.52</v>
      </c>
      <c r="E42" s="33" t="s">
        <v>400</v>
      </c>
      <c r="F42" s="33" t="s">
        <v>394</v>
      </c>
      <c r="H42" s="33" t="s">
        <v>392</v>
      </c>
      <c r="I42" s="33">
        <v>2010</v>
      </c>
      <c r="J42" s="33">
        <v>0.468</v>
      </c>
      <c r="K42" s="33" t="s">
        <v>400</v>
      </c>
      <c r="L42" s="33" t="s">
        <v>395</v>
      </c>
      <c r="N42" s="33" t="s">
        <v>396</v>
      </c>
      <c r="O42" s="33">
        <v>1992</v>
      </c>
      <c r="P42" s="33">
        <v>1.57947876227753</v>
      </c>
      <c r="Q42" s="33" t="s">
        <v>393</v>
      </c>
      <c r="R42" s="33" t="s">
        <v>397</v>
      </c>
      <c r="S42" s="33" t="s">
        <v>398</v>
      </c>
    </row>
    <row r="43" s="33" customFormat="1" spans="2:19">
      <c r="B43" s="33" t="s">
        <v>392</v>
      </c>
      <c r="C43" s="33">
        <v>2015</v>
      </c>
      <c r="D43" s="33">
        <v>0.53</v>
      </c>
      <c r="E43" s="33" t="s">
        <v>400</v>
      </c>
      <c r="F43" s="33" t="s">
        <v>394</v>
      </c>
      <c r="H43" s="33" t="s">
        <v>392</v>
      </c>
      <c r="I43" s="33">
        <v>2015</v>
      </c>
      <c r="J43" s="33">
        <v>0.477</v>
      </c>
      <c r="K43" s="33" t="s">
        <v>400</v>
      </c>
      <c r="L43" s="33" t="s">
        <v>395</v>
      </c>
      <c r="N43" s="33" t="s">
        <v>396</v>
      </c>
      <c r="O43" s="33">
        <v>1993</v>
      </c>
      <c r="P43" s="33">
        <v>1.57162065898262</v>
      </c>
      <c r="Q43" s="33" t="s">
        <v>393</v>
      </c>
      <c r="R43" s="33" t="s">
        <v>397</v>
      </c>
      <c r="S43" s="33" t="s">
        <v>398</v>
      </c>
    </row>
    <row r="44" s="33" customFormat="1" spans="14:19">
      <c r="N44" s="33" t="s">
        <v>396</v>
      </c>
      <c r="O44" s="33">
        <v>1994</v>
      </c>
      <c r="P44" s="33">
        <v>1.56380165072897</v>
      </c>
      <c r="Q44" s="33" t="s">
        <v>393</v>
      </c>
      <c r="R44" s="33" t="s">
        <v>397</v>
      </c>
      <c r="S44" s="33" t="s">
        <v>398</v>
      </c>
    </row>
    <row r="45" s="33" customFormat="1" spans="14:19">
      <c r="N45" s="33" t="s">
        <v>396</v>
      </c>
      <c r="O45" s="33">
        <v>1995</v>
      </c>
      <c r="P45" s="33">
        <v>1.5560215430139</v>
      </c>
      <c r="Q45" s="33" t="s">
        <v>393</v>
      </c>
      <c r="R45" s="33" t="s">
        <v>397</v>
      </c>
      <c r="S45" s="33" t="s">
        <v>398</v>
      </c>
    </row>
    <row r="46" s="33" customFormat="1" spans="14:19">
      <c r="N46" s="33" t="s">
        <v>396</v>
      </c>
      <c r="O46" s="33">
        <v>1996</v>
      </c>
      <c r="P46" s="33">
        <v>1.54828014230239</v>
      </c>
      <c r="Q46" s="33" t="s">
        <v>393</v>
      </c>
      <c r="R46" s="33" t="s">
        <v>397</v>
      </c>
      <c r="S46" s="33" t="s">
        <v>398</v>
      </c>
    </row>
    <row r="47" s="33" customFormat="1" spans="14:19">
      <c r="N47" s="33" t="s">
        <v>396</v>
      </c>
      <c r="O47" s="33">
        <v>1997</v>
      </c>
      <c r="P47" s="33">
        <v>1.54057725602228</v>
      </c>
      <c r="Q47" s="33" t="s">
        <v>393</v>
      </c>
      <c r="R47" s="33" t="s">
        <v>397</v>
      </c>
      <c r="S47" s="33" t="s">
        <v>398</v>
      </c>
    </row>
    <row r="48" s="33" customFormat="1" spans="14:19">
      <c r="N48" s="33" t="s">
        <v>396</v>
      </c>
      <c r="O48" s="33">
        <v>1998</v>
      </c>
      <c r="P48" s="33">
        <v>1.53291269255948</v>
      </c>
      <c r="Q48" s="33" t="s">
        <v>393</v>
      </c>
      <c r="R48" s="33" t="s">
        <v>397</v>
      </c>
      <c r="S48" s="33" t="s">
        <v>398</v>
      </c>
    </row>
    <row r="49" s="33" customFormat="1" spans="14:19">
      <c r="N49" s="33" t="s">
        <v>396</v>
      </c>
      <c r="O49" s="33">
        <v>1999</v>
      </c>
      <c r="P49" s="33">
        <v>1.52528626125322</v>
      </c>
      <c r="Q49" s="33" t="s">
        <v>393</v>
      </c>
      <c r="R49" s="33" t="s">
        <v>397</v>
      </c>
      <c r="S49" s="33" t="s">
        <v>398</v>
      </c>
    </row>
    <row r="50" s="33" customFormat="1" spans="14:19">
      <c r="N50" s="33" t="s">
        <v>396</v>
      </c>
      <c r="O50" s="33">
        <v>2000</v>
      </c>
      <c r="P50" s="33">
        <v>1.51769777239126</v>
      </c>
      <c r="Q50" s="33" t="s">
        <v>393</v>
      </c>
      <c r="R50" s="33" t="s">
        <v>397</v>
      </c>
      <c r="S50" s="33" t="s">
        <v>398</v>
      </c>
    </row>
    <row r="51" s="33" customFormat="1" spans="14:19">
      <c r="N51" s="33" t="s">
        <v>396</v>
      </c>
      <c r="O51" s="33">
        <v>2001</v>
      </c>
      <c r="P51" s="33">
        <v>1.51014703720524</v>
      </c>
      <c r="Q51" s="33" t="s">
        <v>393</v>
      </c>
      <c r="R51" s="33" t="s">
        <v>397</v>
      </c>
      <c r="S51" s="33" t="s">
        <v>398</v>
      </c>
    </row>
    <row r="52" s="33" customFormat="1" spans="14:19">
      <c r="N52" s="33" t="s">
        <v>396</v>
      </c>
      <c r="O52" s="33">
        <v>2002</v>
      </c>
      <c r="P52" s="33">
        <v>1.50263386786591</v>
      </c>
      <c r="Q52" s="33" t="s">
        <v>393</v>
      </c>
      <c r="R52" s="33" t="s">
        <v>397</v>
      </c>
      <c r="S52" s="33" t="s">
        <v>398</v>
      </c>
    </row>
    <row r="53" s="33" customFormat="1" spans="14:19">
      <c r="N53" s="33" t="s">
        <v>396</v>
      </c>
      <c r="O53" s="33">
        <v>2003</v>
      </c>
      <c r="P53" s="33">
        <v>1.49515807747851</v>
      </c>
      <c r="Q53" s="33" t="s">
        <v>393</v>
      </c>
      <c r="R53" s="33" t="s">
        <v>397</v>
      </c>
      <c r="S53" s="33" t="s">
        <v>398</v>
      </c>
    </row>
    <row r="54" s="33" customFormat="1" spans="14:19">
      <c r="N54" s="33" t="s">
        <v>396</v>
      </c>
      <c r="O54" s="33">
        <v>2004</v>
      </c>
      <c r="P54" s="33">
        <v>1.48771948007812</v>
      </c>
      <c r="Q54" s="33" t="s">
        <v>393</v>
      </c>
      <c r="R54" s="33" t="s">
        <v>397</v>
      </c>
      <c r="S54" s="33" t="s">
        <v>398</v>
      </c>
    </row>
    <row r="55" s="33" customFormat="1" spans="14:19">
      <c r="N55" s="33" t="s">
        <v>396</v>
      </c>
      <c r="O55" s="33">
        <v>2005</v>
      </c>
      <c r="P55" s="33">
        <v>1.480317890625</v>
      </c>
      <c r="Q55" s="33" t="s">
        <v>393</v>
      </c>
      <c r="R55" s="33" t="s">
        <v>397</v>
      </c>
      <c r="S55" s="33" t="s">
        <v>398</v>
      </c>
    </row>
    <row r="56" s="33" customFormat="1" spans="14:19">
      <c r="N56" s="33" t="s">
        <v>396</v>
      </c>
      <c r="O56" s="33">
        <v>2006</v>
      </c>
      <c r="P56" s="33">
        <v>1.472953125</v>
      </c>
      <c r="Q56" s="33" t="s">
        <v>393</v>
      </c>
      <c r="R56" s="33" t="s">
        <v>397</v>
      </c>
      <c r="S56" s="33" t="s">
        <v>398</v>
      </c>
    </row>
    <row r="57" s="33" customFormat="1" spans="14:19">
      <c r="N57" s="33" t="s">
        <v>396</v>
      </c>
      <c r="O57" s="33">
        <v>2007</v>
      </c>
      <c r="P57" s="33">
        <v>1.465625</v>
      </c>
      <c r="Q57" s="33" t="s">
        <v>393</v>
      </c>
      <c r="R57" s="33" t="s">
        <v>397</v>
      </c>
      <c r="S57" s="33" t="s">
        <v>398</v>
      </c>
    </row>
    <row r="58" s="33" customFormat="1" spans="14:19">
      <c r="N58" s="33" t="s">
        <v>396</v>
      </c>
      <c r="O58" s="33">
        <v>2008</v>
      </c>
      <c r="P58" s="33">
        <v>1.45833333333333</v>
      </c>
      <c r="Q58" s="33" t="s">
        <v>393</v>
      </c>
      <c r="R58" s="33" t="s">
        <v>397</v>
      </c>
      <c r="S58" s="33" t="s">
        <v>398</v>
      </c>
    </row>
    <row r="59" s="33" customFormat="1" spans="14:19">
      <c r="N59" s="33" t="s">
        <v>396</v>
      </c>
      <c r="O59" s="33">
        <v>2009</v>
      </c>
      <c r="P59" s="33">
        <v>1.45104166666667</v>
      </c>
      <c r="Q59" s="33" t="s">
        <v>393</v>
      </c>
      <c r="R59" s="33" t="s">
        <v>397</v>
      </c>
      <c r="S59" s="33" t="s">
        <v>398</v>
      </c>
    </row>
    <row r="60" s="33" customFormat="1" spans="14:19">
      <c r="N60" s="33" t="s">
        <v>396</v>
      </c>
      <c r="O60" s="33">
        <v>2010</v>
      </c>
      <c r="P60" s="33">
        <v>1.44378645833333</v>
      </c>
      <c r="Q60" s="33" t="s">
        <v>393</v>
      </c>
      <c r="R60" s="33" t="s">
        <v>397</v>
      </c>
      <c r="S60" s="33" t="s">
        <v>398</v>
      </c>
    </row>
    <row r="61" s="33" customFormat="1" spans="14:19">
      <c r="N61" s="33" t="s">
        <v>396</v>
      </c>
      <c r="O61" s="33">
        <v>2011</v>
      </c>
      <c r="P61" s="33">
        <v>1.43656752604167</v>
      </c>
      <c r="Q61" s="33" t="s">
        <v>393</v>
      </c>
      <c r="R61" s="33" t="s">
        <v>397</v>
      </c>
      <c r="S61" s="33" t="s">
        <v>398</v>
      </c>
    </row>
    <row r="62" s="33" customFormat="1" spans="14:19">
      <c r="N62" s="33" t="s">
        <v>396</v>
      </c>
      <c r="O62" s="33">
        <v>2012</v>
      </c>
      <c r="P62" s="33">
        <v>1.42938468841146</v>
      </c>
      <c r="Q62" s="33" t="s">
        <v>393</v>
      </c>
      <c r="R62" s="33" t="s">
        <v>397</v>
      </c>
      <c r="S62" s="33" t="s">
        <v>398</v>
      </c>
    </row>
    <row r="63" s="33" customFormat="1" spans="14:19">
      <c r="N63" s="33" t="s">
        <v>396</v>
      </c>
      <c r="O63" s="33">
        <v>2013</v>
      </c>
      <c r="P63" s="33">
        <v>1.4222377649694</v>
      </c>
      <c r="Q63" s="33" t="s">
        <v>393</v>
      </c>
      <c r="R63" s="33" t="s">
        <v>397</v>
      </c>
      <c r="S63" s="33" t="s">
        <v>398</v>
      </c>
    </row>
    <row r="64" s="33" customFormat="1" spans="14:19">
      <c r="N64" s="33" t="s">
        <v>396</v>
      </c>
      <c r="O64" s="33">
        <v>2014</v>
      </c>
      <c r="P64" s="33">
        <v>1.41512657614455</v>
      </c>
      <c r="Q64" s="33" t="s">
        <v>393</v>
      </c>
      <c r="R64" s="33" t="s">
        <v>397</v>
      </c>
      <c r="S64" s="33" t="s">
        <v>398</v>
      </c>
    </row>
    <row r="65" s="33" customFormat="1" spans="14:19">
      <c r="N65" s="33" t="s">
        <v>396</v>
      </c>
      <c r="O65" s="33">
        <v>2015</v>
      </c>
      <c r="P65" s="33">
        <v>1.40805094326383</v>
      </c>
      <c r="Q65" s="33" t="s">
        <v>393</v>
      </c>
      <c r="R65" s="33" t="s">
        <v>397</v>
      </c>
      <c r="S65" s="33" t="s">
        <v>398</v>
      </c>
    </row>
    <row r="66" s="33" customFormat="1" spans="14:19">
      <c r="N66" s="33" t="s">
        <v>396</v>
      </c>
      <c r="O66" s="33">
        <v>2016</v>
      </c>
      <c r="P66" s="33">
        <v>1.40101068854751</v>
      </c>
      <c r="Q66" s="33" t="s">
        <v>393</v>
      </c>
      <c r="R66" s="33" t="s">
        <v>397</v>
      </c>
      <c r="S66" s="33" t="s">
        <v>398</v>
      </c>
    </row>
    <row r="67" s="33" customFormat="1" spans="14:19">
      <c r="N67" s="33" t="s">
        <v>396</v>
      </c>
      <c r="O67" s="33">
        <v>2017</v>
      </c>
      <c r="P67" s="33">
        <v>1.39400563510477</v>
      </c>
      <c r="Q67" s="33" t="s">
        <v>393</v>
      </c>
      <c r="R67" s="33" t="s">
        <v>397</v>
      </c>
      <c r="S67" s="33" t="s">
        <v>398</v>
      </c>
    </row>
    <row r="68" s="33" customFormat="1" spans="14:19">
      <c r="N68" s="33" t="s">
        <v>396</v>
      </c>
      <c r="O68" s="33">
        <v>2018</v>
      </c>
      <c r="P68" s="33">
        <v>1.38703560692925</v>
      </c>
      <c r="Q68" s="33" t="s">
        <v>393</v>
      </c>
      <c r="R68" s="33" t="s">
        <v>397</v>
      </c>
      <c r="S68" s="33" t="s">
        <v>398</v>
      </c>
    </row>
    <row r="69" s="33" customFormat="1" spans="14:19">
      <c r="N69" s="33" t="s">
        <v>396</v>
      </c>
      <c r="O69" s="33">
        <v>2019</v>
      </c>
      <c r="P69" s="33">
        <v>1.3801004288946</v>
      </c>
      <c r="Q69" s="33" t="s">
        <v>393</v>
      </c>
      <c r="R69" s="33" t="s">
        <v>397</v>
      </c>
      <c r="S69" s="33" t="s">
        <v>398</v>
      </c>
    </row>
    <row r="70" s="33" customFormat="1" spans="14:19">
      <c r="N70" s="33" t="s">
        <v>396</v>
      </c>
      <c r="O70" s="33">
        <v>2020</v>
      </c>
      <c r="P70" s="33">
        <v>1.37319992675013</v>
      </c>
      <c r="Q70" s="33" t="s">
        <v>393</v>
      </c>
      <c r="R70" s="33" t="s">
        <v>397</v>
      </c>
      <c r="S70" s="33" t="s">
        <v>398</v>
      </c>
    </row>
    <row r="71" s="33" customFormat="1" spans="14:19">
      <c r="N71" s="33" t="s">
        <v>396</v>
      </c>
      <c r="O71" s="33">
        <v>1960</v>
      </c>
      <c r="P71" s="33">
        <v>1.97631647281504</v>
      </c>
      <c r="Q71" s="33" t="s">
        <v>399</v>
      </c>
      <c r="R71" s="33" t="s">
        <v>397</v>
      </c>
      <c r="S71" s="33" t="s">
        <v>398</v>
      </c>
    </row>
    <row r="72" s="33" customFormat="1" spans="14:19">
      <c r="N72" s="33" t="s">
        <v>396</v>
      </c>
      <c r="O72" s="33">
        <v>1961</v>
      </c>
      <c r="P72" s="33">
        <v>1.96648405255228</v>
      </c>
      <c r="Q72" s="33" t="s">
        <v>399</v>
      </c>
      <c r="R72" s="33" t="s">
        <v>397</v>
      </c>
      <c r="S72" s="33" t="s">
        <v>398</v>
      </c>
    </row>
    <row r="73" s="33" customFormat="1" spans="14:19">
      <c r="N73" s="33" t="s">
        <v>396</v>
      </c>
      <c r="O73" s="33">
        <v>1962</v>
      </c>
      <c r="P73" s="33">
        <v>1.95670054980326</v>
      </c>
      <c r="Q73" s="33" t="s">
        <v>399</v>
      </c>
      <c r="R73" s="33" t="s">
        <v>397</v>
      </c>
      <c r="S73" s="33" t="s">
        <v>398</v>
      </c>
    </row>
    <row r="74" s="33" customFormat="1" spans="14:19">
      <c r="N74" s="33" t="s">
        <v>396</v>
      </c>
      <c r="O74" s="33">
        <v>1963</v>
      </c>
      <c r="P74" s="33">
        <v>1.94696572119728</v>
      </c>
      <c r="Q74" s="33" t="s">
        <v>399</v>
      </c>
      <c r="R74" s="33" t="s">
        <v>397</v>
      </c>
      <c r="S74" s="33" t="s">
        <v>398</v>
      </c>
    </row>
    <row r="75" s="33" customFormat="1" spans="14:19">
      <c r="N75" s="33" t="s">
        <v>396</v>
      </c>
      <c r="O75" s="33">
        <v>1964</v>
      </c>
      <c r="P75" s="33">
        <v>1.9372793245744</v>
      </c>
      <c r="Q75" s="33" t="s">
        <v>399</v>
      </c>
      <c r="R75" s="33" t="s">
        <v>397</v>
      </c>
      <c r="S75" s="33" t="s">
        <v>398</v>
      </c>
    </row>
    <row r="76" s="33" customFormat="1" spans="14:19">
      <c r="N76" s="33" t="s">
        <v>396</v>
      </c>
      <c r="O76" s="33">
        <v>1965</v>
      </c>
      <c r="P76" s="33">
        <v>1.92764111897951</v>
      </c>
      <c r="Q76" s="33" t="s">
        <v>399</v>
      </c>
      <c r="R76" s="33" t="s">
        <v>397</v>
      </c>
      <c r="S76" s="33" t="s">
        <v>398</v>
      </c>
    </row>
    <row r="77" s="33" customFormat="1" spans="14:19">
      <c r="N77" s="33" t="s">
        <v>396</v>
      </c>
      <c r="O77" s="33">
        <v>1966</v>
      </c>
      <c r="P77" s="33">
        <v>1.91805086465623</v>
      </c>
      <c r="Q77" s="33" t="s">
        <v>399</v>
      </c>
      <c r="R77" s="33" t="s">
        <v>397</v>
      </c>
      <c r="S77" s="33" t="s">
        <v>398</v>
      </c>
    </row>
    <row r="78" s="33" customFormat="1" spans="14:19">
      <c r="N78" s="33" t="s">
        <v>396</v>
      </c>
      <c r="O78" s="33">
        <v>1967</v>
      </c>
      <c r="P78" s="33">
        <v>1.90850832304102</v>
      </c>
      <c r="Q78" s="33" t="s">
        <v>399</v>
      </c>
      <c r="R78" s="33" t="s">
        <v>397</v>
      </c>
      <c r="S78" s="33" t="s">
        <v>398</v>
      </c>
    </row>
    <row r="79" s="33" customFormat="1" spans="14:19">
      <c r="N79" s="33" t="s">
        <v>396</v>
      </c>
      <c r="O79" s="33">
        <v>1968</v>
      </c>
      <c r="P79" s="33">
        <v>1.89901325675723</v>
      </c>
      <c r="Q79" s="33" t="s">
        <v>399</v>
      </c>
      <c r="R79" s="33" t="s">
        <v>397</v>
      </c>
      <c r="S79" s="33" t="s">
        <v>398</v>
      </c>
    </row>
    <row r="80" s="33" customFormat="1" spans="14:19">
      <c r="N80" s="33" t="s">
        <v>396</v>
      </c>
      <c r="O80" s="33">
        <v>1969</v>
      </c>
      <c r="P80" s="33">
        <v>1.88956542960919</v>
      </c>
      <c r="Q80" s="33" t="s">
        <v>399</v>
      </c>
      <c r="R80" s="33" t="s">
        <v>397</v>
      </c>
      <c r="S80" s="33" t="s">
        <v>398</v>
      </c>
    </row>
    <row r="81" s="33" customFormat="1" spans="14:19">
      <c r="N81" s="33" t="s">
        <v>396</v>
      </c>
      <c r="O81" s="33">
        <v>1970</v>
      </c>
      <c r="P81" s="33">
        <v>1.88016460657631</v>
      </c>
      <c r="Q81" s="33" t="s">
        <v>399</v>
      </c>
      <c r="R81" s="33" t="s">
        <v>397</v>
      </c>
      <c r="S81" s="33" t="s">
        <v>398</v>
      </c>
    </row>
    <row r="82" s="33" customFormat="1" spans="14:19">
      <c r="N82" s="33" t="s">
        <v>396</v>
      </c>
      <c r="O82" s="33">
        <v>1971</v>
      </c>
      <c r="P82" s="33">
        <v>1.87081055380727</v>
      </c>
      <c r="Q82" s="33" t="s">
        <v>399</v>
      </c>
      <c r="R82" s="33" t="s">
        <v>397</v>
      </c>
      <c r="S82" s="33" t="s">
        <v>398</v>
      </c>
    </row>
    <row r="83" s="33" customFormat="1" spans="14:19">
      <c r="N83" s="33" t="s">
        <v>396</v>
      </c>
      <c r="O83" s="33">
        <v>1972</v>
      </c>
      <c r="P83" s="33">
        <v>1.8615030386142</v>
      </c>
      <c r="Q83" s="33" t="s">
        <v>399</v>
      </c>
      <c r="R83" s="33" t="s">
        <v>397</v>
      </c>
      <c r="S83" s="33" t="s">
        <v>398</v>
      </c>
    </row>
    <row r="84" s="33" customFormat="1" spans="14:19">
      <c r="N84" s="33" t="s">
        <v>396</v>
      </c>
      <c r="O84" s="33">
        <v>1973</v>
      </c>
      <c r="P84" s="33">
        <v>1.85224182946687</v>
      </c>
      <c r="Q84" s="33" t="s">
        <v>399</v>
      </c>
      <c r="R84" s="33" t="s">
        <v>397</v>
      </c>
      <c r="S84" s="33" t="s">
        <v>398</v>
      </c>
    </row>
    <row r="85" s="33" customFormat="1" spans="14:19">
      <c r="N85" s="33" t="s">
        <v>396</v>
      </c>
      <c r="O85" s="33">
        <v>1974</v>
      </c>
      <c r="P85" s="33">
        <v>1.84302669598693</v>
      </c>
      <c r="Q85" s="33" t="s">
        <v>399</v>
      </c>
      <c r="R85" s="33" t="s">
        <v>397</v>
      </c>
      <c r="S85" s="33" t="s">
        <v>398</v>
      </c>
    </row>
    <row r="86" s="33" customFormat="1" spans="14:19">
      <c r="N86" s="33" t="s">
        <v>396</v>
      </c>
      <c r="O86" s="33">
        <v>1975</v>
      </c>
      <c r="P86" s="33">
        <v>1.83385740894222</v>
      </c>
      <c r="Q86" s="33" t="s">
        <v>399</v>
      </c>
      <c r="R86" s="33" t="s">
        <v>397</v>
      </c>
      <c r="S86" s="33" t="s">
        <v>398</v>
      </c>
    </row>
    <row r="87" s="33" customFormat="1" spans="14:19">
      <c r="N87" s="33" t="s">
        <v>396</v>
      </c>
      <c r="O87" s="33">
        <v>1976</v>
      </c>
      <c r="P87" s="33">
        <v>1.82473374024102</v>
      </c>
      <c r="Q87" s="33" t="s">
        <v>399</v>
      </c>
      <c r="R87" s="33" t="s">
        <v>397</v>
      </c>
      <c r="S87" s="33" t="s">
        <v>398</v>
      </c>
    </row>
    <row r="88" s="33" customFormat="1" spans="14:19">
      <c r="N88" s="33" t="s">
        <v>396</v>
      </c>
      <c r="O88" s="33">
        <v>1977</v>
      </c>
      <c r="P88" s="33">
        <v>1.81565546292638</v>
      </c>
      <c r="Q88" s="33" t="s">
        <v>399</v>
      </c>
      <c r="R88" s="33" t="s">
        <v>397</v>
      </c>
      <c r="S88" s="33" t="s">
        <v>398</v>
      </c>
    </row>
    <row r="89" s="33" customFormat="1" spans="14:19">
      <c r="N89" s="33" t="s">
        <v>396</v>
      </c>
      <c r="O89" s="33">
        <v>1978</v>
      </c>
      <c r="P89" s="33">
        <v>1.80662235117053</v>
      </c>
      <c r="Q89" s="33" t="s">
        <v>399</v>
      </c>
      <c r="R89" s="33" t="s">
        <v>397</v>
      </c>
      <c r="S89" s="33" t="s">
        <v>398</v>
      </c>
    </row>
    <row r="90" s="33" customFormat="1" spans="14:19">
      <c r="N90" s="33" t="s">
        <v>396</v>
      </c>
      <c r="O90" s="33">
        <v>1979</v>
      </c>
      <c r="P90" s="33">
        <v>1.79763418026919</v>
      </c>
      <c r="Q90" s="33" t="s">
        <v>399</v>
      </c>
      <c r="R90" s="33" t="s">
        <v>397</v>
      </c>
      <c r="S90" s="33" t="s">
        <v>398</v>
      </c>
    </row>
    <row r="91" s="33" customFormat="1" spans="14:19">
      <c r="N91" s="33" t="s">
        <v>396</v>
      </c>
      <c r="O91" s="33">
        <v>1980</v>
      </c>
      <c r="P91" s="33">
        <v>1.78869072663601</v>
      </c>
      <c r="Q91" s="33" t="s">
        <v>399</v>
      </c>
      <c r="R91" s="33" t="s">
        <v>397</v>
      </c>
      <c r="S91" s="33" t="s">
        <v>398</v>
      </c>
    </row>
    <row r="92" s="33" customFormat="1" spans="14:19">
      <c r="N92" s="33" t="s">
        <v>396</v>
      </c>
      <c r="O92" s="33">
        <v>1981</v>
      </c>
      <c r="P92" s="33">
        <v>1.77979176779702</v>
      </c>
      <c r="Q92" s="33" t="s">
        <v>399</v>
      </c>
      <c r="R92" s="33" t="s">
        <v>397</v>
      </c>
      <c r="S92" s="33" t="s">
        <v>398</v>
      </c>
    </row>
    <row r="93" s="33" customFormat="1" spans="14:19">
      <c r="N93" s="33" t="s">
        <v>396</v>
      </c>
      <c r="O93" s="33">
        <v>1982</v>
      </c>
      <c r="P93" s="33">
        <v>1.7709370823851</v>
      </c>
      <c r="Q93" s="33" t="s">
        <v>399</v>
      </c>
      <c r="R93" s="33" t="s">
        <v>397</v>
      </c>
      <c r="S93" s="33" t="s">
        <v>398</v>
      </c>
    </row>
    <row r="94" s="33" customFormat="1" spans="14:19">
      <c r="N94" s="33" t="s">
        <v>396</v>
      </c>
      <c r="O94" s="33">
        <v>1983</v>
      </c>
      <c r="P94" s="33">
        <v>1.76212645013442</v>
      </c>
      <c r="Q94" s="33" t="s">
        <v>399</v>
      </c>
      <c r="R94" s="33" t="s">
        <v>397</v>
      </c>
      <c r="S94" s="33" t="s">
        <v>398</v>
      </c>
    </row>
    <row r="95" s="33" customFormat="1" spans="14:19">
      <c r="N95" s="33" t="s">
        <v>396</v>
      </c>
      <c r="O95" s="33">
        <v>1984</v>
      </c>
      <c r="P95" s="33">
        <v>1.75335965187505</v>
      </c>
      <c r="Q95" s="33" t="s">
        <v>399</v>
      </c>
      <c r="R95" s="33" t="s">
        <v>397</v>
      </c>
      <c r="S95" s="33" t="s">
        <v>398</v>
      </c>
    </row>
    <row r="96" s="33" customFormat="1" spans="14:19">
      <c r="N96" s="33" t="s">
        <v>396</v>
      </c>
      <c r="O96" s="33">
        <v>1985</v>
      </c>
      <c r="P96" s="33">
        <v>1.74463646952741</v>
      </c>
      <c r="Q96" s="33" t="s">
        <v>399</v>
      </c>
      <c r="R96" s="33" t="s">
        <v>397</v>
      </c>
      <c r="S96" s="33" t="s">
        <v>398</v>
      </c>
    </row>
    <row r="97" s="33" customFormat="1" spans="14:19">
      <c r="N97" s="33" t="s">
        <v>396</v>
      </c>
      <c r="O97" s="33">
        <v>1986</v>
      </c>
      <c r="P97" s="33">
        <v>1.73595668609693</v>
      </c>
      <c r="Q97" s="33" t="s">
        <v>399</v>
      </c>
      <c r="R97" s="33" t="s">
        <v>397</v>
      </c>
      <c r="S97" s="33" t="s">
        <v>398</v>
      </c>
    </row>
    <row r="98" s="33" customFormat="1" spans="14:19">
      <c r="N98" s="33" t="s">
        <v>396</v>
      </c>
      <c r="O98" s="33">
        <v>1987</v>
      </c>
      <c r="P98" s="33">
        <v>1.72732008566858</v>
      </c>
      <c r="Q98" s="33" t="s">
        <v>399</v>
      </c>
      <c r="R98" s="33" t="s">
        <v>397</v>
      </c>
      <c r="S98" s="33" t="s">
        <v>398</v>
      </c>
    </row>
    <row r="99" s="33" customFormat="1" spans="14:19">
      <c r="N99" s="33" t="s">
        <v>396</v>
      </c>
      <c r="O99" s="33">
        <v>1988</v>
      </c>
      <c r="P99" s="33">
        <v>1.71872645340158</v>
      </c>
      <c r="Q99" s="33" t="s">
        <v>399</v>
      </c>
      <c r="R99" s="33" t="s">
        <v>397</v>
      </c>
      <c r="S99" s="33" t="s">
        <v>398</v>
      </c>
    </row>
    <row r="100" s="33" customFormat="1" spans="14:19">
      <c r="N100" s="33" t="s">
        <v>396</v>
      </c>
      <c r="O100" s="33">
        <v>1989</v>
      </c>
      <c r="P100" s="33">
        <v>1.71017557552396</v>
      </c>
      <c r="Q100" s="33" t="s">
        <v>399</v>
      </c>
      <c r="R100" s="33" t="s">
        <v>397</v>
      </c>
      <c r="S100" s="33" t="s">
        <v>398</v>
      </c>
    </row>
    <row r="101" s="33" customFormat="1" spans="14:19">
      <c r="N101" s="33" t="s">
        <v>396</v>
      </c>
      <c r="O101" s="33">
        <v>1990</v>
      </c>
      <c r="P101" s="33">
        <v>1.70166723932732</v>
      </c>
      <c r="Q101" s="33" t="s">
        <v>399</v>
      </c>
      <c r="R101" s="33" t="s">
        <v>397</v>
      </c>
      <c r="S101" s="33" t="s">
        <v>398</v>
      </c>
    </row>
    <row r="102" s="33" customFormat="1" spans="14:19">
      <c r="N102" s="33" t="s">
        <v>396</v>
      </c>
      <c r="O102" s="33">
        <v>1991</v>
      </c>
      <c r="P102" s="33">
        <v>1.69320123316151</v>
      </c>
      <c r="Q102" s="33" t="s">
        <v>399</v>
      </c>
      <c r="R102" s="33" t="s">
        <v>397</v>
      </c>
      <c r="S102" s="33" t="s">
        <v>398</v>
      </c>
    </row>
    <row r="103" s="33" customFormat="1" spans="14:19">
      <c r="N103" s="33" t="s">
        <v>396</v>
      </c>
      <c r="O103" s="33">
        <v>1992</v>
      </c>
      <c r="P103" s="33">
        <v>1.68477734642937</v>
      </c>
      <c r="Q103" s="33" t="s">
        <v>399</v>
      </c>
      <c r="R103" s="33" t="s">
        <v>397</v>
      </c>
      <c r="S103" s="33" t="s">
        <v>398</v>
      </c>
    </row>
    <row r="104" s="33" customFormat="1" spans="14:19">
      <c r="N104" s="33" t="s">
        <v>396</v>
      </c>
      <c r="O104" s="33">
        <v>1993</v>
      </c>
      <c r="P104" s="33">
        <v>1.67639536958146</v>
      </c>
      <c r="Q104" s="33" t="s">
        <v>399</v>
      </c>
      <c r="R104" s="33" t="s">
        <v>397</v>
      </c>
      <c r="S104" s="33" t="s">
        <v>398</v>
      </c>
    </row>
    <row r="105" s="33" customFormat="1" spans="14:19">
      <c r="N105" s="33" t="s">
        <v>396</v>
      </c>
      <c r="O105" s="33">
        <v>1994</v>
      </c>
      <c r="P105" s="33">
        <v>1.66805509411091</v>
      </c>
      <c r="Q105" s="33" t="s">
        <v>399</v>
      </c>
      <c r="R105" s="33" t="s">
        <v>397</v>
      </c>
      <c r="S105" s="33" t="s">
        <v>398</v>
      </c>
    </row>
    <row r="106" s="33" customFormat="1" spans="14:19">
      <c r="N106" s="33" t="s">
        <v>396</v>
      </c>
      <c r="O106" s="33">
        <v>1995</v>
      </c>
      <c r="P106" s="33">
        <v>1.65975631254817</v>
      </c>
      <c r="Q106" s="33" t="s">
        <v>399</v>
      </c>
      <c r="R106" s="33" t="s">
        <v>397</v>
      </c>
      <c r="S106" s="33" t="s">
        <v>398</v>
      </c>
    </row>
    <row r="107" s="33" customFormat="1" spans="14:19">
      <c r="N107" s="33" t="s">
        <v>396</v>
      </c>
      <c r="O107" s="33">
        <v>1996</v>
      </c>
      <c r="P107" s="33">
        <v>1.65149881845589</v>
      </c>
      <c r="Q107" s="33" t="s">
        <v>399</v>
      </c>
      <c r="R107" s="33" t="s">
        <v>397</v>
      </c>
      <c r="S107" s="33" t="s">
        <v>398</v>
      </c>
    </row>
    <row r="108" s="33" customFormat="1" spans="14:19">
      <c r="N108" s="33" t="s">
        <v>396</v>
      </c>
      <c r="O108" s="33">
        <v>1997</v>
      </c>
      <c r="P108" s="33">
        <v>1.64328240642377</v>
      </c>
      <c r="Q108" s="33" t="s">
        <v>399</v>
      </c>
      <c r="R108" s="33" t="s">
        <v>397</v>
      </c>
      <c r="S108" s="33" t="s">
        <v>398</v>
      </c>
    </row>
    <row r="109" s="33" customFormat="1" spans="14:19">
      <c r="N109" s="33" t="s">
        <v>396</v>
      </c>
      <c r="O109" s="33">
        <v>1998</v>
      </c>
      <c r="P109" s="33">
        <v>1.63510687206345</v>
      </c>
      <c r="Q109" s="33" t="s">
        <v>399</v>
      </c>
      <c r="R109" s="33" t="s">
        <v>397</v>
      </c>
      <c r="S109" s="33" t="s">
        <v>398</v>
      </c>
    </row>
    <row r="110" s="33" customFormat="1" spans="14:19">
      <c r="N110" s="33" t="s">
        <v>396</v>
      </c>
      <c r="O110" s="33">
        <v>1999</v>
      </c>
      <c r="P110" s="33">
        <v>1.62697201200343</v>
      </c>
      <c r="Q110" s="33" t="s">
        <v>399</v>
      </c>
      <c r="R110" s="33" t="s">
        <v>397</v>
      </c>
      <c r="S110" s="33" t="s">
        <v>398</v>
      </c>
    </row>
    <row r="111" s="33" customFormat="1" spans="14:19">
      <c r="N111" s="33" t="s">
        <v>396</v>
      </c>
      <c r="O111" s="33">
        <v>2000</v>
      </c>
      <c r="P111" s="33">
        <v>1.61887762388401</v>
      </c>
      <c r="Q111" s="33" t="s">
        <v>399</v>
      </c>
      <c r="R111" s="33" t="s">
        <v>397</v>
      </c>
      <c r="S111" s="33" t="s">
        <v>398</v>
      </c>
    </row>
    <row r="112" s="33" customFormat="1" spans="14:19">
      <c r="N112" s="33" t="s">
        <v>396</v>
      </c>
      <c r="O112" s="33">
        <v>2001</v>
      </c>
      <c r="P112" s="33">
        <v>1.61082350635225</v>
      </c>
      <c r="Q112" s="33" t="s">
        <v>399</v>
      </c>
      <c r="R112" s="33" t="s">
        <v>397</v>
      </c>
      <c r="S112" s="33" t="s">
        <v>398</v>
      </c>
    </row>
    <row r="113" s="33" customFormat="1" spans="14:19">
      <c r="N113" s="33" t="s">
        <v>396</v>
      </c>
      <c r="O113" s="33">
        <v>2002</v>
      </c>
      <c r="P113" s="33">
        <v>1.60280945905697</v>
      </c>
      <c r="Q113" s="33" t="s">
        <v>399</v>
      </c>
      <c r="R113" s="33" t="s">
        <v>397</v>
      </c>
      <c r="S113" s="33" t="s">
        <v>398</v>
      </c>
    </row>
    <row r="114" s="33" customFormat="1" spans="14:19">
      <c r="N114" s="33" t="s">
        <v>396</v>
      </c>
      <c r="O114" s="33">
        <v>2003</v>
      </c>
      <c r="P114" s="33">
        <v>1.59483528264375</v>
      </c>
      <c r="Q114" s="33" t="s">
        <v>399</v>
      </c>
      <c r="R114" s="33" t="s">
        <v>397</v>
      </c>
      <c r="S114" s="33" t="s">
        <v>398</v>
      </c>
    </row>
    <row r="115" s="33" customFormat="1" spans="14:19">
      <c r="N115" s="33" t="s">
        <v>396</v>
      </c>
      <c r="O115" s="33">
        <v>2004</v>
      </c>
      <c r="P115" s="33">
        <v>1.58690077875</v>
      </c>
      <c r="Q115" s="33" t="s">
        <v>399</v>
      </c>
      <c r="R115" s="33" t="s">
        <v>397</v>
      </c>
      <c r="S115" s="33" t="s">
        <v>398</v>
      </c>
    </row>
    <row r="116" s="33" customFormat="1" spans="14:19">
      <c r="N116" s="33" t="s">
        <v>396</v>
      </c>
      <c r="O116" s="33">
        <v>2005</v>
      </c>
      <c r="P116" s="33">
        <v>1.57900575</v>
      </c>
      <c r="Q116" s="33" t="s">
        <v>399</v>
      </c>
      <c r="R116" s="33" t="s">
        <v>397</v>
      </c>
      <c r="S116" s="33" t="s">
        <v>398</v>
      </c>
    </row>
    <row r="117" s="33" customFormat="1" spans="14:19">
      <c r="N117" s="33" t="s">
        <v>396</v>
      </c>
      <c r="O117" s="33">
        <v>2006</v>
      </c>
      <c r="P117" s="33">
        <v>1.57115</v>
      </c>
      <c r="Q117" s="33" t="s">
        <v>399</v>
      </c>
      <c r="R117" s="33" t="s">
        <v>397</v>
      </c>
      <c r="S117" s="33" t="s">
        <v>398</v>
      </c>
    </row>
    <row r="118" s="33" customFormat="1" spans="14:19">
      <c r="N118" s="33" t="s">
        <v>396</v>
      </c>
      <c r="O118" s="33">
        <v>2007</v>
      </c>
      <c r="P118" s="33">
        <v>1.56333333333333</v>
      </c>
      <c r="Q118" s="33" t="s">
        <v>399</v>
      </c>
      <c r="R118" s="33" t="s">
        <v>397</v>
      </c>
      <c r="S118" s="33" t="s">
        <v>398</v>
      </c>
    </row>
    <row r="119" s="33" customFormat="1" spans="14:19">
      <c r="N119" s="33" t="s">
        <v>396</v>
      </c>
      <c r="O119" s="33">
        <v>2008</v>
      </c>
      <c r="P119" s="33">
        <v>1.55555555555556</v>
      </c>
      <c r="Q119" s="33" t="s">
        <v>399</v>
      </c>
      <c r="R119" s="33" t="s">
        <v>397</v>
      </c>
      <c r="S119" s="33" t="s">
        <v>398</v>
      </c>
    </row>
    <row r="120" s="33" customFormat="1" spans="14:19">
      <c r="N120" s="33" t="s">
        <v>396</v>
      </c>
      <c r="O120" s="33">
        <v>2009</v>
      </c>
      <c r="P120" s="33">
        <v>1.54777777777778</v>
      </c>
      <c r="Q120" s="33" t="s">
        <v>399</v>
      </c>
      <c r="R120" s="33" t="s">
        <v>397</v>
      </c>
      <c r="S120" s="33" t="s">
        <v>398</v>
      </c>
    </row>
    <row r="121" s="33" customFormat="1" spans="14:19">
      <c r="N121" s="33" t="s">
        <v>396</v>
      </c>
      <c r="O121" s="33">
        <v>2010</v>
      </c>
      <c r="P121" s="33">
        <v>1.54003888888889</v>
      </c>
      <c r="Q121" s="33" t="s">
        <v>399</v>
      </c>
      <c r="R121" s="33" t="s">
        <v>397</v>
      </c>
      <c r="S121" s="33" t="s">
        <v>398</v>
      </c>
    </row>
    <row r="122" s="33" customFormat="1" spans="14:19">
      <c r="N122" s="33" t="s">
        <v>396</v>
      </c>
      <c r="O122" s="33">
        <v>2011</v>
      </c>
      <c r="P122" s="33">
        <v>1.53233869444444</v>
      </c>
      <c r="Q122" s="33" t="s">
        <v>399</v>
      </c>
      <c r="R122" s="33" t="s">
        <v>397</v>
      </c>
      <c r="S122" s="33" t="s">
        <v>398</v>
      </c>
    </row>
    <row r="123" s="33" customFormat="1" spans="14:19">
      <c r="N123" s="33" t="s">
        <v>396</v>
      </c>
      <c r="O123" s="33">
        <v>2012</v>
      </c>
      <c r="P123" s="33">
        <v>1.52467700097222</v>
      </c>
      <c r="Q123" s="33" t="s">
        <v>399</v>
      </c>
      <c r="R123" s="33" t="s">
        <v>397</v>
      </c>
      <c r="S123" s="33" t="s">
        <v>398</v>
      </c>
    </row>
    <row r="124" s="33" customFormat="1" spans="14:19">
      <c r="N124" s="33" t="s">
        <v>396</v>
      </c>
      <c r="O124" s="33">
        <v>2013</v>
      </c>
      <c r="P124" s="33">
        <v>1.51705361596736</v>
      </c>
      <c r="Q124" s="33" t="s">
        <v>399</v>
      </c>
      <c r="R124" s="33" t="s">
        <v>397</v>
      </c>
      <c r="S124" s="33" t="s">
        <v>398</v>
      </c>
    </row>
    <row r="125" s="33" customFormat="1" spans="14:19">
      <c r="N125" s="33" t="s">
        <v>396</v>
      </c>
      <c r="O125" s="33">
        <v>2014</v>
      </c>
      <c r="P125" s="33">
        <v>1.50946834788752</v>
      </c>
      <c r="Q125" s="33" t="s">
        <v>399</v>
      </c>
      <c r="R125" s="33" t="s">
        <v>397</v>
      </c>
      <c r="S125" s="33" t="s">
        <v>398</v>
      </c>
    </row>
    <row r="126" s="33" customFormat="1" spans="14:19">
      <c r="N126" s="33" t="s">
        <v>396</v>
      </c>
      <c r="O126" s="33">
        <v>2015</v>
      </c>
      <c r="P126" s="33">
        <v>1.50192100614809</v>
      </c>
      <c r="Q126" s="33" t="s">
        <v>399</v>
      </c>
      <c r="R126" s="33" t="s">
        <v>397</v>
      </c>
      <c r="S126" s="33" t="s">
        <v>398</v>
      </c>
    </row>
    <row r="127" s="33" customFormat="1" spans="14:19">
      <c r="N127" s="33" t="s">
        <v>396</v>
      </c>
      <c r="O127" s="33">
        <v>2016</v>
      </c>
      <c r="P127" s="33">
        <v>1.49441140111735</v>
      </c>
      <c r="Q127" s="33" t="s">
        <v>399</v>
      </c>
      <c r="R127" s="33" t="s">
        <v>397</v>
      </c>
      <c r="S127" s="33" t="s">
        <v>398</v>
      </c>
    </row>
    <row r="128" s="33" customFormat="1" spans="14:19">
      <c r="N128" s="33" t="s">
        <v>396</v>
      </c>
      <c r="O128" s="33">
        <v>2017</v>
      </c>
      <c r="P128" s="33">
        <v>1.48693934411176</v>
      </c>
      <c r="Q128" s="33" t="s">
        <v>399</v>
      </c>
      <c r="R128" s="33" t="s">
        <v>397</v>
      </c>
      <c r="S128" s="33" t="s">
        <v>398</v>
      </c>
    </row>
    <row r="129" s="33" customFormat="1" spans="14:19">
      <c r="N129" s="33" t="s">
        <v>396</v>
      </c>
      <c r="O129" s="33">
        <v>2018</v>
      </c>
      <c r="P129" s="33">
        <v>1.4795046473912</v>
      </c>
      <c r="Q129" s="33" t="s">
        <v>399</v>
      </c>
      <c r="R129" s="33" t="s">
        <v>397</v>
      </c>
      <c r="S129" s="33" t="s">
        <v>398</v>
      </c>
    </row>
    <row r="130" s="33" customFormat="1" spans="14:19">
      <c r="N130" s="33" t="s">
        <v>396</v>
      </c>
      <c r="O130" s="33">
        <v>2019</v>
      </c>
      <c r="P130" s="33">
        <v>1.47210712415424</v>
      </c>
      <c r="Q130" s="33" t="s">
        <v>399</v>
      </c>
      <c r="R130" s="33" t="s">
        <v>397</v>
      </c>
      <c r="S130" s="33" t="s">
        <v>398</v>
      </c>
    </row>
    <row r="131" s="33" customFormat="1" spans="14:19">
      <c r="N131" s="33" t="s">
        <v>396</v>
      </c>
      <c r="O131" s="33">
        <v>2020</v>
      </c>
      <c r="P131" s="33">
        <v>1.46474658853347</v>
      </c>
      <c r="Q131" s="33" t="s">
        <v>399</v>
      </c>
      <c r="R131" s="33" t="s">
        <v>397</v>
      </c>
      <c r="S131" s="33" t="s">
        <v>398</v>
      </c>
    </row>
    <row r="132" s="33" customFormat="1" spans="14:19">
      <c r="N132" s="33" t="s">
        <v>396</v>
      </c>
      <c r="O132" s="33">
        <v>1960</v>
      </c>
      <c r="P132" s="33">
        <v>1.14696938154444</v>
      </c>
      <c r="Q132" s="33" t="s">
        <v>400</v>
      </c>
      <c r="R132" s="33" t="s">
        <v>397</v>
      </c>
      <c r="S132" s="33" t="s">
        <v>398</v>
      </c>
    </row>
    <row r="133" s="33" customFormat="1" spans="14:19">
      <c r="N133" s="33" t="s">
        <v>396</v>
      </c>
      <c r="O133" s="33">
        <v>1961</v>
      </c>
      <c r="P133" s="33">
        <v>1.14126306621337</v>
      </c>
      <c r="Q133" s="33" t="s">
        <v>400</v>
      </c>
      <c r="R133" s="33" t="s">
        <v>397</v>
      </c>
      <c r="S133" s="33" t="s">
        <v>398</v>
      </c>
    </row>
    <row r="134" s="33" customFormat="1" spans="14:19">
      <c r="N134" s="33" t="s">
        <v>396</v>
      </c>
      <c r="O134" s="33">
        <v>1962</v>
      </c>
      <c r="P134" s="33">
        <v>1.13558514051082</v>
      </c>
      <c r="Q134" s="33" t="s">
        <v>400</v>
      </c>
      <c r="R134" s="33" t="s">
        <v>397</v>
      </c>
      <c r="S134" s="33" t="s">
        <v>398</v>
      </c>
    </row>
    <row r="135" s="33" customFormat="1" spans="14:19">
      <c r="N135" s="33" t="s">
        <v>396</v>
      </c>
      <c r="O135" s="33">
        <v>1963</v>
      </c>
      <c r="P135" s="33">
        <v>1.12993546319485</v>
      </c>
      <c r="Q135" s="33" t="s">
        <v>400</v>
      </c>
      <c r="R135" s="33" t="s">
        <v>397</v>
      </c>
      <c r="S135" s="33" t="s">
        <v>398</v>
      </c>
    </row>
    <row r="136" s="33" customFormat="1" spans="14:19">
      <c r="N136" s="33" t="s">
        <v>396</v>
      </c>
      <c r="O136" s="33">
        <v>1964</v>
      </c>
      <c r="P136" s="33">
        <v>1.12431389372622</v>
      </c>
      <c r="Q136" s="33" t="s">
        <v>400</v>
      </c>
      <c r="R136" s="33" t="s">
        <v>397</v>
      </c>
      <c r="S136" s="33" t="s">
        <v>398</v>
      </c>
    </row>
    <row r="137" s="33" customFormat="1" spans="14:19">
      <c r="N137" s="33" t="s">
        <v>396</v>
      </c>
      <c r="O137" s="33">
        <v>1965</v>
      </c>
      <c r="P137" s="33">
        <v>1.11872029226489</v>
      </c>
      <c r="Q137" s="33" t="s">
        <v>400</v>
      </c>
      <c r="R137" s="33" t="s">
        <v>397</v>
      </c>
      <c r="S137" s="33" t="s">
        <v>398</v>
      </c>
    </row>
    <row r="138" s="33" customFormat="1" spans="14:19">
      <c r="N138" s="33" t="s">
        <v>396</v>
      </c>
      <c r="O138" s="33">
        <v>1966</v>
      </c>
      <c r="P138" s="33">
        <v>1.11315451966656</v>
      </c>
      <c r="Q138" s="33" t="s">
        <v>400</v>
      </c>
      <c r="R138" s="33" t="s">
        <v>397</v>
      </c>
      <c r="S138" s="33" t="s">
        <v>398</v>
      </c>
    </row>
    <row r="139" s="33" customFormat="1" spans="14:19">
      <c r="N139" s="33" t="s">
        <v>396</v>
      </c>
      <c r="O139" s="33">
        <v>1967</v>
      </c>
      <c r="P139" s="33">
        <v>1.10761643747916</v>
      </c>
      <c r="Q139" s="33" t="s">
        <v>400</v>
      </c>
      <c r="R139" s="33" t="s">
        <v>397</v>
      </c>
      <c r="S139" s="33" t="s">
        <v>398</v>
      </c>
    </row>
    <row r="140" s="33" customFormat="1" spans="14:19">
      <c r="N140" s="33" t="s">
        <v>396</v>
      </c>
      <c r="O140" s="33">
        <v>1968</v>
      </c>
      <c r="P140" s="33">
        <v>1.10210590793947</v>
      </c>
      <c r="Q140" s="33" t="s">
        <v>400</v>
      </c>
      <c r="R140" s="33" t="s">
        <v>397</v>
      </c>
      <c r="S140" s="33" t="s">
        <v>398</v>
      </c>
    </row>
    <row r="141" s="33" customFormat="1" spans="14:19">
      <c r="N141" s="33" t="s">
        <v>396</v>
      </c>
      <c r="O141" s="33">
        <v>1969</v>
      </c>
      <c r="P141" s="33">
        <v>1.09662279396962</v>
      </c>
      <c r="Q141" s="33" t="s">
        <v>400</v>
      </c>
      <c r="R141" s="33" t="s">
        <v>397</v>
      </c>
      <c r="S141" s="33" t="s">
        <v>398</v>
      </c>
    </row>
    <row r="142" s="33" customFormat="1" spans="14:19">
      <c r="N142" s="33" t="s">
        <v>396</v>
      </c>
      <c r="O142" s="33">
        <v>1970</v>
      </c>
      <c r="P142" s="33">
        <v>1.09116695917375</v>
      </c>
      <c r="Q142" s="33" t="s">
        <v>400</v>
      </c>
      <c r="R142" s="33" t="s">
        <v>397</v>
      </c>
      <c r="S142" s="33" t="s">
        <v>398</v>
      </c>
    </row>
    <row r="143" s="33" customFormat="1" spans="14:19">
      <c r="N143" s="33" t="s">
        <v>396</v>
      </c>
      <c r="O143" s="33">
        <v>1971</v>
      </c>
      <c r="P143" s="33">
        <v>1.08573826783458</v>
      </c>
      <c r="Q143" s="33" t="s">
        <v>400</v>
      </c>
      <c r="R143" s="33" t="s">
        <v>397</v>
      </c>
      <c r="S143" s="33" t="s">
        <v>398</v>
      </c>
    </row>
    <row r="144" s="33" customFormat="1" spans="14:19">
      <c r="N144" s="33" t="s">
        <v>396</v>
      </c>
      <c r="O144" s="33">
        <v>1972</v>
      </c>
      <c r="P144" s="33">
        <v>1.08033658491003</v>
      </c>
      <c r="Q144" s="33" t="s">
        <v>400</v>
      </c>
      <c r="R144" s="33" t="s">
        <v>397</v>
      </c>
      <c r="S144" s="33" t="s">
        <v>398</v>
      </c>
    </row>
    <row r="145" s="33" customFormat="1" spans="14:19">
      <c r="N145" s="33" t="s">
        <v>396</v>
      </c>
      <c r="O145" s="33">
        <v>1973</v>
      </c>
      <c r="P145" s="33">
        <v>1.07496177602988</v>
      </c>
      <c r="Q145" s="33" t="s">
        <v>400</v>
      </c>
      <c r="R145" s="33" t="s">
        <v>397</v>
      </c>
      <c r="S145" s="33" t="s">
        <v>398</v>
      </c>
    </row>
    <row r="146" s="33" customFormat="1" spans="14:19">
      <c r="N146" s="33" t="s">
        <v>396</v>
      </c>
      <c r="O146" s="33">
        <v>1974</v>
      </c>
      <c r="P146" s="33">
        <v>1.06961370749242</v>
      </c>
      <c r="Q146" s="33" t="s">
        <v>400</v>
      </c>
      <c r="R146" s="33" t="s">
        <v>397</v>
      </c>
      <c r="S146" s="33" t="s">
        <v>398</v>
      </c>
    </row>
    <row r="147" s="33" customFormat="1" spans="14:19">
      <c r="N147" s="33" t="s">
        <v>396</v>
      </c>
      <c r="O147" s="33">
        <v>1975</v>
      </c>
      <c r="P147" s="33">
        <v>1.06429224626111</v>
      </c>
      <c r="Q147" s="33" t="s">
        <v>400</v>
      </c>
      <c r="R147" s="33" t="s">
        <v>397</v>
      </c>
      <c r="S147" s="33" t="s">
        <v>398</v>
      </c>
    </row>
    <row r="148" s="33" customFormat="1" spans="14:19">
      <c r="N148" s="33" t="s">
        <v>396</v>
      </c>
      <c r="O148" s="33">
        <v>1976</v>
      </c>
      <c r="P148" s="33">
        <v>1.0589972599613</v>
      </c>
      <c r="Q148" s="33" t="s">
        <v>400</v>
      </c>
      <c r="R148" s="33" t="s">
        <v>397</v>
      </c>
      <c r="S148" s="33" t="s">
        <v>398</v>
      </c>
    </row>
    <row r="149" s="33" customFormat="1" spans="14:19">
      <c r="N149" s="33" t="s">
        <v>396</v>
      </c>
      <c r="O149" s="33">
        <v>1977</v>
      </c>
      <c r="P149" s="33">
        <v>1.05372861687692</v>
      </c>
      <c r="Q149" s="33" t="s">
        <v>400</v>
      </c>
      <c r="R149" s="33" t="s">
        <v>397</v>
      </c>
      <c r="S149" s="33" t="s">
        <v>398</v>
      </c>
    </row>
    <row r="150" s="33" customFormat="1" spans="14:19">
      <c r="N150" s="33" t="s">
        <v>396</v>
      </c>
      <c r="O150" s="33">
        <v>1978</v>
      </c>
      <c r="P150" s="33">
        <v>1.04848618594718</v>
      </c>
      <c r="Q150" s="33" t="s">
        <v>400</v>
      </c>
      <c r="R150" s="33" t="s">
        <v>397</v>
      </c>
      <c r="S150" s="33" t="s">
        <v>398</v>
      </c>
    </row>
    <row r="151" s="33" customFormat="1" spans="14:19">
      <c r="N151" s="33" t="s">
        <v>396</v>
      </c>
      <c r="O151" s="33">
        <v>1979</v>
      </c>
      <c r="P151" s="33">
        <v>1.04326983676337</v>
      </c>
      <c r="Q151" s="33" t="s">
        <v>400</v>
      </c>
      <c r="R151" s="33" t="s">
        <v>397</v>
      </c>
      <c r="S151" s="33" t="s">
        <v>398</v>
      </c>
    </row>
    <row r="152" s="33" customFormat="1" spans="14:19">
      <c r="N152" s="33" t="s">
        <v>396</v>
      </c>
      <c r="O152" s="33">
        <v>1980</v>
      </c>
      <c r="P152" s="33">
        <v>1.03807943956554</v>
      </c>
      <c r="Q152" s="33" t="s">
        <v>400</v>
      </c>
      <c r="R152" s="33" t="s">
        <v>397</v>
      </c>
      <c r="S152" s="33" t="s">
        <v>398</v>
      </c>
    </row>
    <row r="153" s="33" customFormat="1" spans="14:19">
      <c r="N153" s="33" t="s">
        <v>396</v>
      </c>
      <c r="O153" s="33">
        <v>1981</v>
      </c>
      <c r="P153" s="33">
        <v>1.03291486523934</v>
      </c>
      <c r="Q153" s="33" t="s">
        <v>400</v>
      </c>
      <c r="R153" s="33" t="s">
        <v>397</v>
      </c>
      <c r="S153" s="33" t="s">
        <v>398</v>
      </c>
    </row>
    <row r="154" s="33" customFormat="1" spans="14:19">
      <c r="N154" s="33" t="s">
        <v>396</v>
      </c>
      <c r="O154" s="33">
        <v>1982</v>
      </c>
      <c r="P154" s="33">
        <v>1.02777598531278</v>
      </c>
      <c r="Q154" s="33" t="s">
        <v>400</v>
      </c>
      <c r="R154" s="33" t="s">
        <v>397</v>
      </c>
      <c r="S154" s="33" t="s">
        <v>398</v>
      </c>
    </row>
    <row r="155" s="33" customFormat="1" spans="14:19">
      <c r="N155" s="33" t="s">
        <v>396</v>
      </c>
      <c r="O155" s="33">
        <v>1983</v>
      </c>
      <c r="P155" s="33">
        <v>1.02266267195301</v>
      </c>
      <c r="Q155" s="33" t="s">
        <v>400</v>
      </c>
      <c r="R155" s="33" t="s">
        <v>397</v>
      </c>
      <c r="S155" s="33" t="s">
        <v>398</v>
      </c>
    </row>
    <row r="156" s="33" customFormat="1" spans="14:19">
      <c r="N156" s="33" t="s">
        <v>396</v>
      </c>
      <c r="O156" s="33">
        <v>1984</v>
      </c>
      <c r="P156" s="33">
        <v>1.0175747979632</v>
      </c>
      <c r="Q156" s="33" t="s">
        <v>400</v>
      </c>
      <c r="R156" s="33" t="s">
        <v>397</v>
      </c>
      <c r="S156" s="33" t="s">
        <v>398</v>
      </c>
    </row>
    <row r="157" s="33" customFormat="1" spans="14:19">
      <c r="N157" s="33" t="s">
        <v>396</v>
      </c>
      <c r="O157" s="33">
        <v>1985</v>
      </c>
      <c r="P157" s="33">
        <v>1.0125122367793</v>
      </c>
      <c r="Q157" s="33" t="s">
        <v>400</v>
      </c>
      <c r="R157" s="33" t="s">
        <v>397</v>
      </c>
      <c r="S157" s="33" t="s">
        <v>398</v>
      </c>
    </row>
    <row r="158" s="33" customFormat="1" spans="14:19">
      <c r="N158" s="33" t="s">
        <v>396</v>
      </c>
      <c r="O158" s="33">
        <v>1986</v>
      </c>
      <c r="P158" s="33">
        <v>1.00747486246697</v>
      </c>
      <c r="Q158" s="33" t="s">
        <v>400</v>
      </c>
      <c r="R158" s="33" t="s">
        <v>397</v>
      </c>
      <c r="S158" s="33" t="s">
        <v>398</v>
      </c>
    </row>
    <row r="159" s="33" customFormat="1" spans="14:19">
      <c r="N159" s="33" t="s">
        <v>396</v>
      </c>
      <c r="O159" s="33">
        <v>1987</v>
      </c>
      <c r="P159" s="33">
        <v>1.00246254971837</v>
      </c>
      <c r="Q159" s="33" t="s">
        <v>400</v>
      </c>
      <c r="R159" s="33" t="s">
        <v>397</v>
      </c>
      <c r="S159" s="33" t="s">
        <v>398</v>
      </c>
    </row>
    <row r="160" s="33" customFormat="1" spans="14:19">
      <c r="N160" s="33" t="s">
        <v>396</v>
      </c>
      <c r="O160" s="33">
        <v>1988</v>
      </c>
      <c r="P160" s="33">
        <v>0.997475173849129</v>
      </c>
      <c r="Q160" s="33" t="s">
        <v>400</v>
      </c>
      <c r="R160" s="33" t="s">
        <v>397</v>
      </c>
      <c r="S160" s="33" t="s">
        <v>398</v>
      </c>
    </row>
    <row r="161" s="33" customFormat="1" spans="14:19">
      <c r="N161" s="33" t="s">
        <v>396</v>
      </c>
      <c r="O161" s="33">
        <v>1989</v>
      </c>
      <c r="P161" s="33">
        <v>0.992512610795154</v>
      </c>
      <c r="Q161" s="33" t="s">
        <v>400</v>
      </c>
      <c r="R161" s="33" t="s">
        <v>397</v>
      </c>
      <c r="S161" s="33" t="s">
        <v>398</v>
      </c>
    </row>
    <row r="162" s="33" customFormat="1" spans="14:19">
      <c r="N162" s="33" t="s">
        <v>396</v>
      </c>
      <c r="O162" s="33">
        <v>1990</v>
      </c>
      <c r="P162" s="33">
        <v>0.987574737109606</v>
      </c>
      <c r="Q162" s="33" t="s">
        <v>400</v>
      </c>
      <c r="R162" s="33" t="s">
        <v>397</v>
      </c>
      <c r="S162" s="33" t="s">
        <v>398</v>
      </c>
    </row>
    <row r="163" s="33" customFormat="1" spans="14:19">
      <c r="N163" s="33" t="s">
        <v>396</v>
      </c>
      <c r="O163" s="33">
        <v>1991</v>
      </c>
      <c r="P163" s="33">
        <v>0.982661429959807</v>
      </c>
      <c r="Q163" s="33" t="s">
        <v>400</v>
      </c>
      <c r="R163" s="33" t="s">
        <v>397</v>
      </c>
      <c r="S163" s="33" t="s">
        <v>398</v>
      </c>
    </row>
    <row r="164" s="33" customFormat="1" spans="14:19">
      <c r="N164" s="33" t="s">
        <v>396</v>
      </c>
      <c r="O164" s="33">
        <v>1992</v>
      </c>
      <c r="P164" s="33">
        <v>0.977772567124186</v>
      </c>
      <c r="Q164" s="33" t="s">
        <v>400</v>
      </c>
      <c r="R164" s="33" t="s">
        <v>397</v>
      </c>
      <c r="S164" s="33" t="s">
        <v>398</v>
      </c>
    </row>
    <row r="165" s="33" customFormat="1" spans="14:19">
      <c r="N165" s="33" t="s">
        <v>396</v>
      </c>
      <c r="O165" s="33">
        <v>1993</v>
      </c>
      <c r="P165" s="33">
        <v>0.97290802698924</v>
      </c>
      <c r="Q165" s="33" t="s">
        <v>400</v>
      </c>
      <c r="R165" s="33" t="s">
        <v>397</v>
      </c>
      <c r="S165" s="33" t="s">
        <v>398</v>
      </c>
    </row>
    <row r="166" s="33" customFormat="1" spans="14:19">
      <c r="N166" s="33" t="s">
        <v>396</v>
      </c>
      <c r="O166" s="33">
        <v>1994</v>
      </c>
      <c r="P166" s="33">
        <v>0.968067688546508</v>
      </c>
      <c r="Q166" s="33" t="s">
        <v>400</v>
      </c>
      <c r="R166" s="33" t="s">
        <v>397</v>
      </c>
      <c r="S166" s="33" t="s">
        <v>398</v>
      </c>
    </row>
    <row r="167" s="33" customFormat="1" spans="14:19">
      <c r="N167" s="33" t="s">
        <v>396</v>
      </c>
      <c r="O167" s="33">
        <v>1995</v>
      </c>
      <c r="P167" s="33">
        <v>0.96325143138956</v>
      </c>
      <c r="Q167" s="33" t="s">
        <v>400</v>
      </c>
      <c r="R167" s="33" t="s">
        <v>397</v>
      </c>
      <c r="S167" s="33" t="s">
        <v>398</v>
      </c>
    </row>
    <row r="168" s="33" customFormat="1" spans="14:19">
      <c r="N168" s="33" t="s">
        <v>396</v>
      </c>
      <c r="O168" s="33">
        <v>1996</v>
      </c>
      <c r="P168" s="33">
        <v>0.958459135711005</v>
      </c>
      <c r="Q168" s="33" t="s">
        <v>400</v>
      </c>
      <c r="R168" s="33" t="s">
        <v>397</v>
      </c>
      <c r="S168" s="33" t="s">
        <v>398</v>
      </c>
    </row>
    <row r="169" s="33" customFormat="1" spans="14:19">
      <c r="N169" s="33" t="s">
        <v>396</v>
      </c>
      <c r="O169" s="33">
        <v>1997</v>
      </c>
      <c r="P169" s="33">
        <v>0.953690682299508</v>
      </c>
      <c r="Q169" s="33" t="s">
        <v>400</v>
      </c>
      <c r="R169" s="33" t="s">
        <v>397</v>
      </c>
      <c r="S169" s="33" t="s">
        <v>398</v>
      </c>
    </row>
    <row r="170" s="33" customFormat="1" spans="14:19">
      <c r="N170" s="33" t="s">
        <v>396</v>
      </c>
      <c r="O170" s="33">
        <v>1998</v>
      </c>
      <c r="P170" s="33">
        <v>0.948945952536824</v>
      </c>
      <c r="Q170" s="33" t="s">
        <v>400</v>
      </c>
      <c r="R170" s="33" t="s">
        <v>397</v>
      </c>
      <c r="S170" s="33" t="s">
        <v>398</v>
      </c>
    </row>
    <row r="171" s="33" customFormat="1" spans="14:19">
      <c r="N171" s="33" t="s">
        <v>396</v>
      </c>
      <c r="O171" s="33">
        <v>1999</v>
      </c>
      <c r="P171" s="33">
        <v>0.94422482839485</v>
      </c>
      <c r="Q171" s="33" t="s">
        <v>400</v>
      </c>
      <c r="R171" s="33" t="s">
        <v>397</v>
      </c>
      <c r="S171" s="33" t="s">
        <v>398</v>
      </c>
    </row>
    <row r="172" s="33" customFormat="1" spans="14:19">
      <c r="N172" s="33" t="s">
        <v>396</v>
      </c>
      <c r="O172" s="33">
        <v>2000</v>
      </c>
      <c r="P172" s="33">
        <v>0.939527192432686</v>
      </c>
      <c r="Q172" s="33" t="s">
        <v>400</v>
      </c>
      <c r="R172" s="33" t="s">
        <v>397</v>
      </c>
      <c r="S172" s="33" t="s">
        <v>398</v>
      </c>
    </row>
    <row r="173" s="33" customFormat="1" spans="14:19">
      <c r="N173" s="33" t="s">
        <v>396</v>
      </c>
      <c r="O173" s="33">
        <v>2001</v>
      </c>
      <c r="P173" s="33">
        <v>0.934852927793718</v>
      </c>
      <c r="Q173" s="33" t="s">
        <v>400</v>
      </c>
      <c r="R173" s="33" t="s">
        <v>397</v>
      </c>
      <c r="S173" s="33" t="s">
        <v>398</v>
      </c>
    </row>
    <row r="174" s="33" customFormat="1" spans="14:19">
      <c r="N174" s="33" t="s">
        <v>396</v>
      </c>
      <c r="O174" s="33">
        <v>2002</v>
      </c>
      <c r="P174" s="33">
        <v>0.930201918202704</v>
      </c>
      <c r="Q174" s="33" t="s">
        <v>400</v>
      </c>
      <c r="R174" s="33" t="s">
        <v>397</v>
      </c>
      <c r="S174" s="33" t="s">
        <v>398</v>
      </c>
    </row>
    <row r="175" s="33" customFormat="1" spans="14:19">
      <c r="N175" s="33" t="s">
        <v>396</v>
      </c>
      <c r="O175" s="33">
        <v>2003</v>
      </c>
      <c r="P175" s="33">
        <v>0.92557404796289</v>
      </c>
      <c r="Q175" s="33" t="s">
        <v>400</v>
      </c>
      <c r="R175" s="33" t="s">
        <v>397</v>
      </c>
      <c r="S175" s="33" t="s">
        <v>398</v>
      </c>
    </row>
    <row r="176" s="33" customFormat="1" spans="14:19">
      <c r="N176" s="33" t="s">
        <v>396</v>
      </c>
      <c r="O176" s="33">
        <v>2004</v>
      </c>
      <c r="P176" s="33">
        <v>0.920969201953125</v>
      </c>
      <c r="Q176" s="33" t="s">
        <v>400</v>
      </c>
      <c r="R176" s="33" t="s">
        <v>397</v>
      </c>
      <c r="S176" s="33" t="s">
        <v>398</v>
      </c>
    </row>
    <row r="177" s="33" customFormat="1" spans="14:19">
      <c r="N177" s="33" t="s">
        <v>396</v>
      </c>
      <c r="O177" s="33">
        <v>2005</v>
      </c>
      <c r="P177" s="33">
        <v>0.916387265625</v>
      </c>
      <c r="Q177" s="33" t="s">
        <v>400</v>
      </c>
      <c r="R177" s="33" t="s">
        <v>397</v>
      </c>
      <c r="S177" s="33" t="s">
        <v>398</v>
      </c>
    </row>
    <row r="178" s="33" customFormat="1" spans="14:19">
      <c r="N178" s="33" t="s">
        <v>396</v>
      </c>
      <c r="O178" s="33">
        <v>2006</v>
      </c>
      <c r="P178" s="33">
        <v>0.911828125</v>
      </c>
      <c r="Q178" s="33" t="s">
        <v>400</v>
      </c>
      <c r="R178" s="33" t="s">
        <v>397</v>
      </c>
      <c r="S178" s="33" t="s">
        <v>398</v>
      </c>
    </row>
    <row r="179" s="33" customFormat="1" spans="14:19">
      <c r="N179" s="33" t="s">
        <v>396</v>
      </c>
      <c r="O179" s="33">
        <v>2007</v>
      </c>
      <c r="P179" s="33">
        <v>0.907291666666667</v>
      </c>
      <c r="Q179" s="33" t="s">
        <v>400</v>
      </c>
      <c r="R179" s="33" t="s">
        <v>397</v>
      </c>
      <c r="S179" s="33" t="s">
        <v>398</v>
      </c>
    </row>
    <row r="180" s="33" customFormat="1" spans="14:19">
      <c r="N180" s="33" t="s">
        <v>396</v>
      </c>
      <c r="O180" s="33">
        <v>2008</v>
      </c>
      <c r="P180" s="33">
        <v>0.902777777777778</v>
      </c>
      <c r="Q180" s="33" t="s">
        <v>400</v>
      </c>
      <c r="R180" s="33" t="s">
        <v>397</v>
      </c>
      <c r="S180" s="33" t="s">
        <v>398</v>
      </c>
    </row>
    <row r="181" s="33" customFormat="1" spans="14:19">
      <c r="N181" s="33" t="s">
        <v>396</v>
      </c>
      <c r="O181" s="33">
        <v>2009</v>
      </c>
      <c r="P181" s="33">
        <v>0.898263888888889</v>
      </c>
      <c r="Q181" s="33" t="s">
        <v>400</v>
      </c>
      <c r="R181" s="33" t="s">
        <v>397</v>
      </c>
      <c r="S181" s="33" t="s">
        <v>398</v>
      </c>
    </row>
    <row r="182" s="33" customFormat="1" spans="14:19">
      <c r="N182" s="33" t="s">
        <v>396</v>
      </c>
      <c r="O182" s="33">
        <v>2010</v>
      </c>
      <c r="P182" s="33">
        <v>0.893772569444444</v>
      </c>
      <c r="Q182" s="33" t="s">
        <v>400</v>
      </c>
      <c r="R182" s="33" t="s">
        <v>397</v>
      </c>
      <c r="S182" s="33" t="s">
        <v>398</v>
      </c>
    </row>
    <row r="183" s="33" customFormat="1" spans="14:19">
      <c r="N183" s="33" t="s">
        <v>396</v>
      </c>
      <c r="O183" s="33">
        <v>2011</v>
      </c>
      <c r="P183" s="33">
        <v>0.889303706597222</v>
      </c>
      <c r="Q183" s="33" t="s">
        <v>400</v>
      </c>
      <c r="R183" s="33" t="s">
        <v>397</v>
      </c>
      <c r="S183" s="33" t="s">
        <v>398</v>
      </c>
    </row>
    <row r="184" s="33" customFormat="1" spans="14:19">
      <c r="N184" s="33" t="s">
        <v>396</v>
      </c>
      <c r="O184" s="33">
        <v>2012</v>
      </c>
      <c r="P184" s="33">
        <v>0.884857188064236</v>
      </c>
      <c r="Q184" s="33" t="s">
        <v>400</v>
      </c>
      <c r="R184" s="33" t="s">
        <v>397</v>
      </c>
      <c r="S184" s="33" t="s">
        <v>398</v>
      </c>
    </row>
    <row r="185" s="33" customFormat="1" spans="14:19">
      <c r="N185" s="33" t="s">
        <v>396</v>
      </c>
      <c r="O185" s="33">
        <v>2013</v>
      </c>
      <c r="P185" s="33">
        <v>0.880432902123915</v>
      </c>
      <c r="Q185" s="33" t="s">
        <v>400</v>
      </c>
      <c r="R185" s="33" t="s">
        <v>397</v>
      </c>
      <c r="S185" s="33" t="s">
        <v>398</v>
      </c>
    </row>
    <row r="186" s="33" customFormat="1" spans="14:19">
      <c r="N186" s="33" t="s">
        <v>396</v>
      </c>
      <c r="O186" s="33">
        <v>2014</v>
      </c>
      <c r="P186" s="33">
        <v>0.876030737613295</v>
      </c>
      <c r="Q186" s="33" t="s">
        <v>400</v>
      </c>
      <c r="R186" s="33" t="s">
        <v>397</v>
      </c>
      <c r="S186" s="33" t="s">
        <v>398</v>
      </c>
    </row>
    <row r="187" s="33" customFormat="1" spans="14:19">
      <c r="N187" s="33" t="s">
        <v>396</v>
      </c>
      <c r="O187" s="33">
        <v>2015</v>
      </c>
      <c r="P187" s="33">
        <v>0.871650583925229</v>
      </c>
      <c r="Q187" s="33" t="s">
        <v>400</v>
      </c>
      <c r="R187" s="33" t="s">
        <v>397</v>
      </c>
      <c r="S187" s="33" t="s">
        <v>398</v>
      </c>
    </row>
    <row r="188" s="33" customFormat="1" spans="14:19">
      <c r="N188" s="33" t="s">
        <v>396</v>
      </c>
      <c r="O188" s="33">
        <v>2016</v>
      </c>
      <c r="P188" s="33">
        <v>0.867292331005603</v>
      </c>
      <c r="Q188" s="33" t="s">
        <v>400</v>
      </c>
      <c r="R188" s="33" t="s">
        <v>397</v>
      </c>
      <c r="S188" s="33" t="s">
        <v>398</v>
      </c>
    </row>
    <row r="189" s="33" customFormat="1" spans="14:19">
      <c r="N189" s="33" t="s">
        <v>396</v>
      </c>
      <c r="O189" s="33">
        <v>2017</v>
      </c>
      <c r="P189" s="33">
        <v>0.862955869350575</v>
      </c>
      <c r="Q189" s="33" t="s">
        <v>400</v>
      </c>
      <c r="R189" s="33" t="s">
        <v>397</v>
      </c>
      <c r="S189" s="33" t="s">
        <v>398</v>
      </c>
    </row>
    <row r="190" s="33" customFormat="1" spans="14:19">
      <c r="N190" s="33" t="s">
        <v>396</v>
      </c>
      <c r="O190" s="33">
        <v>2018</v>
      </c>
      <c r="P190" s="33">
        <v>0.858641090003822</v>
      </c>
      <c r="Q190" s="33" t="s">
        <v>400</v>
      </c>
      <c r="R190" s="33" t="s">
        <v>397</v>
      </c>
      <c r="S190" s="33" t="s">
        <v>398</v>
      </c>
    </row>
    <row r="191" s="33" customFormat="1" spans="14:19">
      <c r="N191" s="33" t="s">
        <v>396</v>
      </c>
      <c r="O191" s="33">
        <v>2019</v>
      </c>
      <c r="P191" s="33">
        <v>0.854347884553803</v>
      </c>
      <c r="Q191" s="33" t="s">
        <v>400</v>
      </c>
      <c r="R191" s="33" t="s">
        <v>397</v>
      </c>
      <c r="S191" s="33" t="s">
        <v>398</v>
      </c>
    </row>
    <row r="192" s="33" customFormat="1" spans="14:19">
      <c r="N192" s="33" t="s">
        <v>396</v>
      </c>
      <c r="O192" s="33">
        <v>2020</v>
      </c>
      <c r="P192" s="33">
        <v>0.850076145131034</v>
      </c>
      <c r="Q192" s="33" t="s">
        <v>400</v>
      </c>
      <c r="R192" s="33" t="s">
        <v>397</v>
      </c>
      <c r="S192" s="33"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2" t="s">
        <v>401</v>
      </c>
      <c r="B1" s="23" t="s">
        <v>402</v>
      </c>
      <c r="C1" s="23" t="s">
        <v>403</v>
      </c>
      <c r="D1" s="23" t="s">
        <v>404</v>
      </c>
      <c r="E1" s="23" t="s">
        <v>405</v>
      </c>
      <c r="F1" s="23" t="s">
        <v>406</v>
      </c>
      <c r="G1" s="23" t="s">
        <v>407</v>
      </c>
      <c r="H1" s="23" t="s">
        <v>408</v>
      </c>
      <c r="J1">
        <v>36880</v>
      </c>
    </row>
    <row r="2" ht="88.25" spans="1:10">
      <c r="A2" s="24" t="s">
        <v>409</v>
      </c>
      <c r="B2" s="25" t="s">
        <v>410</v>
      </c>
      <c r="C2" s="26" t="s">
        <v>411</v>
      </c>
      <c r="D2" s="26" t="s">
        <v>412</v>
      </c>
      <c r="E2" s="27">
        <v>1864</v>
      </c>
      <c r="F2" s="26">
        <v>36</v>
      </c>
      <c r="G2" s="26">
        <v>24.39</v>
      </c>
      <c r="H2" s="26" t="s">
        <v>413</v>
      </c>
      <c r="J2" s="32">
        <f>SUM(E2:E63)</f>
        <v>36880</v>
      </c>
    </row>
    <row r="3" ht="25.75" spans="1:8">
      <c r="A3" s="24" t="s">
        <v>414</v>
      </c>
      <c r="B3" s="25" t="s">
        <v>415</v>
      </c>
      <c r="C3" s="26" t="s">
        <v>415</v>
      </c>
      <c r="D3" s="26" t="s">
        <v>412</v>
      </c>
      <c r="E3" s="26">
        <v>270</v>
      </c>
      <c r="F3" s="26">
        <v>6</v>
      </c>
      <c r="G3" s="26">
        <v>37.8</v>
      </c>
      <c r="H3" s="26" t="s">
        <v>416</v>
      </c>
    </row>
    <row r="4" ht="50.75" spans="1:10">
      <c r="A4" s="28" t="s">
        <v>417</v>
      </c>
      <c r="B4" s="25" t="s">
        <v>418</v>
      </c>
      <c r="C4" s="26" t="s">
        <v>419</v>
      </c>
      <c r="D4" s="26" t="s">
        <v>420</v>
      </c>
      <c r="E4" s="26">
        <v>768</v>
      </c>
      <c r="F4" s="26">
        <v>3</v>
      </c>
      <c r="G4" s="26">
        <v>63</v>
      </c>
      <c r="H4" s="26" t="s">
        <v>421</v>
      </c>
      <c r="J4">
        <f>SUM(E:E)</f>
        <v>36880</v>
      </c>
    </row>
    <row r="5" ht="25.75" spans="1:8">
      <c r="A5" s="28" t="s">
        <v>422</v>
      </c>
      <c r="B5" s="25" t="s">
        <v>423</v>
      </c>
      <c r="C5" s="26" t="s">
        <v>423</v>
      </c>
      <c r="D5" s="26" t="s">
        <v>420</v>
      </c>
      <c r="E5" s="27">
        <v>1178</v>
      </c>
      <c r="F5" s="26">
        <v>8</v>
      </c>
      <c r="G5" s="26">
        <v>266.7</v>
      </c>
      <c r="H5" s="26" t="s">
        <v>424</v>
      </c>
    </row>
    <row r="6" ht="25.75" spans="1:8">
      <c r="A6" s="24" t="s">
        <v>425</v>
      </c>
      <c r="B6" s="25" t="s">
        <v>423</v>
      </c>
      <c r="C6" s="26" t="s">
        <v>423</v>
      </c>
      <c r="D6" s="26" t="s">
        <v>412</v>
      </c>
      <c r="E6" s="26">
        <v>845</v>
      </c>
      <c r="F6" s="26">
        <v>5</v>
      </c>
      <c r="G6" s="26">
        <v>115.83</v>
      </c>
      <c r="H6" s="26" t="s">
        <v>426</v>
      </c>
    </row>
    <row r="7" ht="25.75" spans="1:8">
      <c r="A7" s="24" t="s">
        <v>427</v>
      </c>
      <c r="B7" s="25" t="s">
        <v>418</v>
      </c>
      <c r="C7" s="26" t="s">
        <v>428</v>
      </c>
      <c r="D7" s="26" t="s">
        <v>420</v>
      </c>
      <c r="E7" s="26">
        <v>469</v>
      </c>
      <c r="F7" s="26">
        <v>2</v>
      </c>
      <c r="G7" s="26">
        <v>37.5</v>
      </c>
      <c r="H7" s="26">
        <v>1993</v>
      </c>
    </row>
    <row r="8" ht="25.75" spans="1:8">
      <c r="A8" s="24" t="s">
        <v>429</v>
      </c>
      <c r="B8" s="25" t="s">
        <v>430</v>
      </c>
      <c r="C8" s="26" t="s">
        <v>431</v>
      </c>
      <c r="D8" s="26" t="s">
        <v>412</v>
      </c>
      <c r="E8" s="26">
        <v>61</v>
      </c>
      <c r="F8" s="26">
        <v>3</v>
      </c>
      <c r="G8" s="26">
        <v>18.29</v>
      </c>
      <c r="H8" s="26" t="s">
        <v>432</v>
      </c>
    </row>
    <row r="9" ht="25.75" spans="1:8">
      <c r="A9" s="24" t="s">
        <v>433</v>
      </c>
      <c r="B9" s="25" t="s">
        <v>430</v>
      </c>
      <c r="C9" s="26" t="s">
        <v>431</v>
      </c>
      <c r="D9" s="26" t="s">
        <v>412</v>
      </c>
      <c r="E9" s="26">
        <v>756</v>
      </c>
      <c r="F9" s="26">
        <v>14</v>
      </c>
      <c r="G9" s="26">
        <v>17.99</v>
      </c>
      <c r="H9" s="26" t="s">
        <v>434</v>
      </c>
    </row>
    <row r="10" ht="25.75" spans="1:8">
      <c r="A10" s="24" t="s">
        <v>435</v>
      </c>
      <c r="B10" s="25" t="s">
        <v>430</v>
      </c>
      <c r="C10" s="26" t="s">
        <v>436</v>
      </c>
      <c r="D10" s="26" t="s">
        <v>412</v>
      </c>
      <c r="E10" s="26">
        <v>152</v>
      </c>
      <c r="F10" s="26">
        <v>5</v>
      </c>
      <c r="G10" s="26">
        <v>28.35</v>
      </c>
      <c r="H10" s="26" t="s">
        <v>437</v>
      </c>
    </row>
    <row r="11" ht="25.75" spans="1:8">
      <c r="A11" s="24" t="s">
        <v>438</v>
      </c>
      <c r="B11" s="25" t="s">
        <v>415</v>
      </c>
      <c r="C11" s="26" t="s">
        <v>415</v>
      </c>
      <c r="D11" s="26" t="s">
        <v>412</v>
      </c>
      <c r="E11" s="26">
        <v>62</v>
      </c>
      <c r="F11" s="26">
        <v>6</v>
      </c>
      <c r="G11" s="26">
        <v>17.83</v>
      </c>
      <c r="H11" s="26" t="s">
        <v>439</v>
      </c>
    </row>
    <row r="12" ht="25.75" spans="1:8">
      <c r="A12" s="28" t="s">
        <v>440</v>
      </c>
      <c r="B12" s="25" t="s">
        <v>430</v>
      </c>
      <c r="C12" s="26" t="s">
        <v>441</v>
      </c>
      <c r="D12" s="26" t="s">
        <v>412</v>
      </c>
      <c r="E12" s="26">
        <v>10</v>
      </c>
      <c r="F12" s="26">
        <v>2</v>
      </c>
      <c r="G12" s="26">
        <v>17.8</v>
      </c>
      <c r="H12" s="26" t="s">
        <v>442</v>
      </c>
    </row>
    <row r="13" ht="25.75" spans="1:8">
      <c r="A13" s="24" t="s">
        <v>443</v>
      </c>
      <c r="B13" s="25" t="s">
        <v>430</v>
      </c>
      <c r="C13" s="26" t="s">
        <v>431</v>
      </c>
      <c r="D13" s="26" t="s">
        <v>412</v>
      </c>
      <c r="E13" s="26">
        <v>92</v>
      </c>
      <c r="F13" s="26">
        <v>4</v>
      </c>
      <c r="G13" s="26">
        <v>16.16</v>
      </c>
      <c r="H13" s="26">
        <v>1931</v>
      </c>
    </row>
    <row r="14" ht="25.75" spans="1:8">
      <c r="A14" s="24" t="s">
        <v>444</v>
      </c>
      <c r="B14" s="25" t="s">
        <v>445</v>
      </c>
      <c r="C14" s="26" t="s">
        <v>445</v>
      </c>
      <c r="D14" s="26" t="s">
        <v>412</v>
      </c>
      <c r="E14" s="26">
        <v>29</v>
      </c>
      <c r="F14" s="26">
        <v>6</v>
      </c>
      <c r="G14" s="26">
        <v>14.64</v>
      </c>
      <c r="H14" s="26">
        <v>1925</v>
      </c>
    </row>
    <row r="15" ht="25.75" spans="1:8">
      <c r="A15" s="24" t="s">
        <v>446</v>
      </c>
      <c r="B15" s="25" t="s">
        <v>445</v>
      </c>
      <c r="C15" s="26" t="s">
        <v>445</v>
      </c>
      <c r="D15" s="26" t="s">
        <v>412</v>
      </c>
      <c r="E15" s="26">
        <v>16</v>
      </c>
      <c r="F15" s="26">
        <v>4</v>
      </c>
      <c r="G15" s="26">
        <v>9.1</v>
      </c>
      <c r="H15" s="26" t="s">
        <v>447</v>
      </c>
    </row>
    <row r="16" ht="25.75" spans="1:8">
      <c r="A16" s="24" t="s">
        <v>448</v>
      </c>
      <c r="B16" s="25" t="s">
        <v>418</v>
      </c>
      <c r="C16" s="26" t="s">
        <v>419</v>
      </c>
      <c r="D16" s="26" t="s">
        <v>420</v>
      </c>
      <c r="E16" s="26">
        <v>480</v>
      </c>
      <c r="F16" s="26">
        <v>3</v>
      </c>
      <c r="G16" s="26">
        <v>63</v>
      </c>
      <c r="H16" s="26">
        <v>2006</v>
      </c>
    </row>
    <row r="17" ht="25.75" spans="1:8">
      <c r="A17" s="24" t="s">
        <v>449</v>
      </c>
      <c r="B17" s="25" t="s">
        <v>450</v>
      </c>
      <c r="C17" s="26" t="s">
        <v>449</v>
      </c>
      <c r="D17" s="26" t="s">
        <v>420</v>
      </c>
      <c r="E17" s="26">
        <v>51</v>
      </c>
      <c r="F17" s="26">
        <v>3</v>
      </c>
      <c r="G17" s="26">
        <v>39.6</v>
      </c>
      <c r="H17" s="26">
        <v>1960</v>
      </c>
    </row>
    <row r="18" ht="38.25" spans="1:8">
      <c r="A18" s="24" t="s">
        <v>451</v>
      </c>
      <c r="B18" s="25" t="s">
        <v>450</v>
      </c>
      <c r="C18" s="26" t="s">
        <v>450</v>
      </c>
      <c r="D18" s="26" t="s">
        <v>412</v>
      </c>
      <c r="E18" s="27">
        <v>1229</v>
      </c>
      <c r="F18" s="26">
        <v>8</v>
      </c>
      <c r="G18" s="26">
        <v>70.11</v>
      </c>
      <c r="H18" s="26" t="s">
        <v>452</v>
      </c>
    </row>
    <row r="19" ht="25.75" spans="1:8">
      <c r="A19" s="24" t="s">
        <v>453</v>
      </c>
      <c r="B19" s="25" t="s">
        <v>415</v>
      </c>
      <c r="C19" s="26" t="s">
        <v>415</v>
      </c>
      <c r="D19" s="26" t="s">
        <v>412</v>
      </c>
      <c r="E19" s="26">
        <v>131</v>
      </c>
      <c r="F19" s="26">
        <v>5</v>
      </c>
      <c r="G19" s="26">
        <v>17.38</v>
      </c>
      <c r="H19" s="26" t="s">
        <v>454</v>
      </c>
    </row>
    <row r="20" ht="25.75" spans="1:8">
      <c r="A20" s="24" t="s">
        <v>455</v>
      </c>
      <c r="B20" s="25" t="s">
        <v>418</v>
      </c>
      <c r="C20" s="26" t="s">
        <v>456</v>
      </c>
      <c r="D20" s="26" t="s">
        <v>412</v>
      </c>
      <c r="E20" s="27">
        <v>1436</v>
      </c>
      <c r="F20" s="26">
        <v>12</v>
      </c>
      <c r="G20" s="26">
        <v>27.5</v>
      </c>
      <c r="H20" s="26" t="s">
        <v>457</v>
      </c>
    </row>
    <row r="21" ht="38.25" spans="1:8">
      <c r="A21" s="24" t="s">
        <v>458</v>
      </c>
      <c r="B21" s="25" t="s">
        <v>418</v>
      </c>
      <c r="C21" s="26" t="s">
        <v>456</v>
      </c>
      <c r="D21" s="26" t="s">
        <v>420</v>
      </c>
      <c r="E21" s="27">
        <v>2106</v>
      </c>
      <c r="F21" s="26">
        <v>6</v>
      </c>
      <c r="G21" s="26">
        <v>138.5</v>
      </c>
      <c r="H21" s="26" t="s">
        <v>459</v>
      </c>
    </row>
    <row r="22" ht="25.75" spans="1:8">
      <c r="A22" s="24" t="s">
        <v>460</v>
      </c>
      <c r="B22" s="25" t="s">
        <v>418</v>
      </c>
      <c r="C22" s="26" t="s">
        <v>456</v>
      </c>
      <c r="D22" s="26" t="s">
        <v>420</v>
      </c>
      <c r="E22" s="27">
        <v>2417</v>
      </c>
      <c r="F22" s="26">
        <v>12</v>
      </c>
      <c r="G22" s="26">
        <v>79</v>
      </c>
      <c r="H22" s="26" t="s">
        <v>461</v>
      </c>
    </row>
    <row r="23" ht="25.75" spans="1:8">
      <c r="A23" s="24" t="s">
        <v>462</v>
      </c>
      <c r="B23" s="25" t="s">
        <v>418</v>
      </c>
      <c r="C23" s="26" t="s">
        <v>456</v>
      </c>
      <c r="D23" s="26" t="s">
        <v>420</v>
      </c>
      <c r="E23" s="27">
        <v>2779</v>
      </c>
      <c r="F23" s="26">
        <v>9</v>
      </c>
      <c r="G23" s="26">
        <v>116.7</v>
      </c>
      <c r="H23" s="26" t="s">
        <v>463</v>
      </c>
    </row>
    <row r="24" ht="25.75" spans="1:8">
      <c r="A24" s="24" t="s">
        <v>464</v>
      </c>
      <c r="B24" s="25" t="s">
        <v>415</v>
      </c>
      <c r="C24" s="26" t="s">
        <v>415</v>
      </c>
      <c r="D24" s="26" t="s">
        <v>412</v>
      </c>
      <c r="E24" s="26">
        <v>294</v>
      </c>
      <c r="F24" s="26">
        <v>6</v>
      </c>
      <c r="G24" s="26">
        <v>34.75</v>
      </c>
      <c r="H24" s="26" t="s">
        <v>465</v>
      </c>
    </row>
    <row r="25" ht="38.25" spans="1:8">
      <c r="A25" s="28" t="s">
        <v>466</v>
      </c>
      <c r="B25" s="25" t="s">
        <v>467</v>
      </c>
      <c r="C25" s="26" t="s">
        <v>467</v>
      </c>
      <c r="D25" s="26" t="s">
        <v>420</v>
      </c>
      <c r="E25" s="26">
        <v>22</v>
      </c>
      <c r="F25" s="26">
        <v>2</v>
      </c>
      <c r="G25" s="26">
        <v>38.5</v>
      </c>
      <c r="H25" s="26">
        <v>1995</v>
      </c>
    </row>
    <row r="26" ht="25.75" spans="1:8">
      <c r="A26" s="24" t="s">
        <v>468</v>
      </c>
      <c r="B26" s="25" t="s">
        <v>418</v>
      </c>
      <c r="C26" s="26" t="s">
        <v>469</v>
      </c>
      <c r="D26" s="26" t="s">
        <v>420</v>
      </c>
      <c r="E26" s="26">
        <v>878</v>
      </c>
      <c r="F26" s="26">
        <v>6</v>
      </c>
      <c r="G26" s="26">
        <v>57.3</v>
      </c>
      <c r="H26" s="26" t="s">
        <v>470</v>
      </c>
    </row>
    <row r="27" ht="25.75" spans="1:8">
      <c r="A27" s="24" t="s">
        <v>471</v>
      </c>
      <c r="B27" s="25" t="s">
        <v>418</v>
      </c>
      <c r="C27" s="26" t="s">
        <v>469</v>
      </c>
      <c r="D27" s="26" t="s">
        <v>412</v>
      </c>
      <c r="E27" s="26">
        <v>319</v>
      </c>
      <c r="F27" s="26">
        <v>2</v>
      </c>
      <c r="G27" s="26">
        <v>27.4</v>
      </c>
      <c r="H27" s="26">
        <v>1996</v>
      </c>
    </row>
    <row r="28" ht="25.75" spans="1:8">
      <c r="A28" s="24" t="s">
        <v>472</v>
      </c>
      <c r="B28" s="25" t="s">
        <v>410</v>
      </c>
      <c r="C28" s="26" t="s">
        <v>473</v>
      </c>
      <c r="D28" s="26" t="s">
        <v>412</v>
      </c>
      <c r="E28" s="26">
        <v>113</v>
      </c>
      <c r="F28" s="26">
        <v>12</v>
      </c>
      <c r="G28" s="26">
        <v>9.14</v>
      </c>
      <c r="H28" s="26" t="s">
        <v>474</v>
      </c>
    </row>
    <row r="29" ht="25.75" spans="1:8">
      <c r="A29" s="24" t="s">
        <v>475</v>
      </c>
      <c r="B29" s="25" t="s">
        <v>450</v>
      </c>
      <c r="C29" s="26" t="s">
        <v>450</v>
      </c>
      <c r="D29" s="26" t="s">
        <v>412</v>
      </c>
      <c r="E29" s="26">
        <v>184</v>
      </c>
      <c r="F29" s="26">
        <v>3</v>
      </c>
      <c r="G29" s="26">
        <v>36.58</v>
      </c>
      <c r="H29" s="26" t="s">
        <v>476</v>
      </c>
    </row>
    <row r="30" ht="25.75" spans="1:8">
      <c r="A30" s="24" t="s">
        <v>477</v>
      </c>
      <c r="B30" s="25" t="s">
        <v>450</v>
      </c>
      <c r="C30" s="26" t="s">
        <v>450</v>
      </c>
      <c r="D30" s="26" t="s">
        <v>420</v>
      </c>
      <c r="E30" s="27">
        <v>1596</v>
      </c>
      <c r="F30" s="26">
        <v>8</v>
      </c>
      <c r="G30" s="26">
        <v>141.8</v>
      </c>
      <c r="H30" s="26" t="s">
        <v>478</v>
      </c>
    </row>
    <row r="31" ht="25.75" spans="1:8">
      <c r="A31" s="24" t="s">
        <v>479</v>
      </c>
      <c r="B31" s="25" t="s">
        <v>450</v>
      </c>
      <c r="C31" s="26" t="s">
        <v>450</v>
      </c>
      <c r="D31" s="26" t="s">
        <v>420</v>
      </c>
      <c r="E31" s="27">
        <v>1064</v>
      </c>
      <c r="F31" s="26">
        <v>4</v>
      </c>
      <c r="G31" s="26">
        <v>144.5</v>
      </c>
      <c r="H31" s="26" t="s">
        <v>480</v>
      </c>
    </row>
    <row r="32" ht="25.75" spans="1:8">
      <c r="A32" s="24" t="s">
        <v>481</v>
      </c>
      <c r="B32" s="25" t="s">
        <v>450</v>
      </c>
      <c r="C32" s="26" t="s">
        <v>450</v>
      </c>
      <c r="D32" s="26" t="s">
        <v>412</v>
      </c>
      <c r="E32" s="26">
        <v>235</v>
      </c>
      <c r="F32" s="26">
        <v>7</v>
      </c>
      <c r="G32" s="26">
        <v>37.8</v>
      </c>
      <c r="H32" s="26">
        <v>1952</v>
      </c>
    </row>
    <row r="33" ht="25.75" spans="1:8">
      <c r="A33" s="24" t="s">
        <v>482</v>
      </c>
      <c r="B33" s="25" t="s">
        <v>430</v>
      </c>
      <c r="C33" s="26" t="s">
        <v>436</v>
      </c>
      <c r="D33" s="26" t="s">
        <v>420</v>
      </c>
      <c r="E33" s="26">
        <v>55</v>
      </c>
      <c r="F33" s="26">
        <v>5</v>
      </c>
      <c r="G33" s="26">
        <v>18</v>
      </c>
      <c r="H33" s="26">
        <v>2007</v>
      </c>
    </row>
    <row r="34" ht="25.75" spans="1:8">
      <c r="A34" s="24" t="s">
        <v>483</v>
      </c>
      <c r="B34" s="25" t="s">
        <v>484</v>
      </c>
      <c r="C34" s="26" t="s">
        <v>484</v>
      </c>
      <c r="D34" s="26" t="s">
        <v>412</v>
      </c>
      <c r="E34" s="26">
        <v>6</v>
      </c>
      <c r="F34" s="26">
        <v>2</v>
      </c>
      <c r="G34" s="26">
        <v>36.58</v>
      </c>
      <c r="H34" s="26" t="s">
        <v>485</v>
      </c>
    </row>
    <row r="35" ht="25.75" spans="1:8">
      <c r="A35" s="24" t="s">
        <v>486</v>
      </c>
      <c r="B35" s="25" t="s">
        <v>484</v>
      </c>
      <c r="C35" s="26" t="s">
        <v>484</v>
      </c>
      <c r="D35" s="26" t="s">
        <v>412</v>
      </c>
      <c r="E35" s="26">
        <v>4</v>
      </c>
      <c r="F35" s="26">
        <v>1</v>
      </c>
      <c r="G35" s="26">
        <v>22.86</v>
      </c>
      <c r="H35" s="26">
        <v>1947</v>
      </c>
    </row>
    <row r="36" ht="25.75" spans="1:8">
      <c r="A36" s="24" t="s">
        <v>487</v>
      </c>
      <c r="B36" s="25" t="s">
        <v>488</v>
      </c>
      <c r="C36" s="26" t="s">
        <v>488</v>
      </c>
      <c r="D36" s="26" t="s">
        <v>412</v>
      </c>
      <c r="E36" s="26">
        <v>523</v>
      </c>
      <c r="F36" s="26">
        <v>3</v>
      </c>
      <c r="G36" s="26">
        <v>82.3</v>
      </c>
      <c r="H36" s="26">
        <v>1978</v>
      </c>
    </row>
    <row r="37" ht="25.75" spans="1:8">
      <c r="A37" s="24" t="s">
        <v>489</v>
      </c>
      <c r="B37" s="25" t="s">
        <v>488</v>
      </c>
      <c r="C37" s="26" t="s">
        <v>488</v>
      </c>
      <c r="D37" s="26" t="s">
        <v>412</v>
      </c>
      <c r="E37" s="27">
        <v>1026</v>
      </c>
      <c r="F37" s="26">
        <v>4</v>
      </c>
      <c r="G37" s="26">
        <v>143.57</v>
      </c>
      <c r="H37" s="26">
        <v>1969</v>
      </c>
    </row>
    <row r="38" ht="25.75" spans="1:8">
      <c r="A38" s="24" t="s">
        <v>490</v>
      </c>
      <c r="B38" s="25" t="s">
        <v>488</v>
      </c>
      <c r="C38" s="26" t="s">
        <v>488</v>
      </c>
      <c r="D38" s="26" t="s">
        <v>420</v>
      </c>
      <c r="E38" s="26">
        <v>785</v>
      </c>
      <c r="F38" s="26">
        <v>4</v>
      </c>
      <c r="G38" s="26">
        <v>120.55</v>
      </c>
      <c r="H38" s="26">
        <v>1969</v>
      </c>
    </row>
    <row r="39" ht="25.75" spans="1:8">
      <c r="A39" s="24" t="s">
        <v>491</v>
      </c>
      <c r="B39" s="25" t="s">
        <v>430</v>
      </c>
      <c r="C39" s="26" t="s">
        <v>436</v>
      </c>
      <c r="D39" s="26" t="s">
        <v>412</v>
      </c>
      <c r="E39" s="26">
        <v>216</v>
      </c>
      <c r="F39" s="26">
        <v>8</v>
      </c>
      <c r="G39" s="26">
        <v>40.54</v>
      </c>
      <c r="H39" s="26" t="s">
        <v>492</v>
      </c>
    </row>
    <row r="40" ht="25.75" spans="1:8">
      <c r="A40" s="24" t="s">
        <v>493</v>
      </c>
      <c r="B40" s="25" t="s">
        <v>494</v>
      </c>
      <c r="C40" s="26" t="s">
        <v>431</v>
      </c>
      <c r="D40" s="26" t="s">
        <v>412</v>
      </c>
      <c r="E40" s="26">
        <v>131</v>
      </c>
      <c r="F40" s="26">
        <v>4</v>
      </c>
      <c r="G40" s="26">
        <v>22.26</v>
      </c>
      <c r="H40" s="26" t="s">
        <v>495</v>
      </c>
    </row>
    <row r="41" ht="25.75" spans="1:8">
      <c r="A41" s="24" t="s">
        <v>496</v>
      </c>
      <c r="B41" s="25" t="s">
        <v>496</v>
      </c>
      <c r="C41" s="26" t="s">
        <v>496</v>
      </c>
      <c r="D41" s="26" t="s">
        <v>412</v>
      </c>
      <c r="E41" s="26">
        <v>385</v>
      </c>
      <c r="F41" s="26">
        <v>3</v>
      </c>
      <c r="G41" s="26">
        <v>67.6</v>
      </c>
      <c r="H41" s="26" t="s">
        <v>497</v>
      </c>
    </row>
    <row r="42" ht="25.75" spans="1:8">
      <c r="A42" s="24" t="s">
        <v>498</v>
      </c>
      <c r="B42" s="25" t="s">
        <v>494</v>
      </c>
      <c r="C42" s="26" t="s">
        <v>431</v>
      </c>
      <c r="D42" s="26" t="s">
        <v>412</v>
      </c>
      <c r="E42" s="26">
        <v>61</v>
      </c>
      <c r="F42" s="26">
        <v>4</v>
      </c>
      <c r="G42" s="26">
        <v>20.43</v>
      </c>
      <c r="H42" s="26" t="s">
        <v>499</v>
      </c>
    </row>
    <row r="43" ht="25.75" spans="1:8">
      <c r="A43" s="24" t="s">
        <v>500</v>
      </c>
      <c r="B43" s="25" t="s">
        <v>494</v>
      </c>
      <c r="C43" s="26" t="s">
        <v>431</v>
      </c>
      <c r="D43" s="26" t="s">
        <v>420</v>
      </c>
      <c r="E43" s="26">
        <v>61</v>
      </c>
      <c r="F43" s="26">
        <v>4</v>
      </c>
      <c r="G43" s="26">
        <v>20.73</v>
      </c>
      <c r="H43" s="26" t="s">
        <v>501</v>
      </c>
    </row>
    <row r="44" ht="25.75" spans="1:8">
      <c r="A44" s="24" t="s">
        <v>502</v>
      </c>
      <c r="B44" s="25" t="s">
        <v>415</v>
      </c>
      <c r="C44" s="26" t="s">
        <v>415</v>
      </c>
      <c r="D44" s="26" t="s">
        <v>420</v>
      </c>
      <c r="E44" s="26">
        <v>204</v>
      </c>
      <c r="F44" s="26">
        <v>6</v>
      </c>
      <c r="G44" s="26">
        <v>32.92</v>
      </c>
      <c r="H44" s="26" t="s">
        <v>503</v>
      </c>
    </row>
    <row r="45" ht="38.25" spans="1:8">
      <c r="A45" s="24" t="s">
        <v>504</v>
      </c>
      <c r="B45" s="25" t="s">
        <v>415</v>
      </c>
      <c r="C45" s="26" t="s">
        <v>415</v>
      </c>
      <c r="D45" s="26" t="s">
        <v>412</v>
      </c>
      <c r="E45" s="26">
        <v>76</v>
      </c>
      <c r="F45" s="26">
        <v>6</v>
      </c>
      <c r="G45" s="26">
        <v>22.69</v>
      </c>
      <c r="H45" s="26" t="s">
        <v>439</v>
      </c>
    </row>
    <row r="46" ht="38.25" spans="1:8">
      <c r="A46" s="24" t="s">
        <v>505</v>
      </c>
      <c r="B46" s="25" t="s">
        <v>494</v>
      </c>
      <c r="C46" s="26" t="s">
        <v>431</v>
      </c>
      <c r="D46" s="26" t="s">
        <v>412</v>
      </c>
      <c r="E46" s="26">
        <v>109</v>
      </c>
      <c r="F46" s="26">
        <v>6</v>
      </c>
      <c r="G46" s="26">
        <v>25.9</v>
      </c>
      <c r="H46" s="26" t="s">
        <v>506</v>
      </c>
    </row>
    <row r="47" ht="25.75" spans="1:8">
      <c r="A47" s="24" t="s">
        <v>507</v>
      </c>
      <c r="B47" s="25" t="s">
        <v>494</v>
      </c>
      <c r="C47" s="26" t="s">
        <v>431</v>
      </c>
      <c r="D47" s="26" t="s">
        <v>412</v>
      </c>
      <c r="E47" s="26">
        <v>176</v>
      </c>
      <c r="F47" s="26">
        <v>4</v>
      </c>
      <c r="G47" s="26">
        <v>26.22</v>
      </c>
      <c r="H47" s="26" t="s">
        <v>508</v>
      </c>
    </row>
    <row r="48" ht="25.75" spans="1:8">
      <c r="A48" s="24" t="s">
        <v>509</v>
      </c>
      <c r="B48" s="25" t="s">
        <v>430</v>
      </c>
      <c r="C48" s="26" t="s">
        <v>436</v>
      </c>
      <c r="D48" s="26" t="s">
        <v>412</v>
      </c>
      <c r="E48" s="26">
        <v>104</v>
      </c>
      <c r="F48" s="26">
        <v>5</v>
      </c>
      <c r="G48" s="26">
        <v>20.12</v>
      </c>
      <c r="H48" s="26" t="s">
        <v>510</v>
      </c>
    </row>
    <row r="49" ht="38.25" spans="1:8">
      <c r="A49" s="24" t="s">
        <v>511</v>
      </c>
      <c r="B49" s="25" t="s">
        <v>450</v>
      </c>
      <c r="C49" s="26" t="s">
        <v>450</v>
      </c>
      <c r="D49" s="26" t="s">
        <v>412</v>
      </c>
      <c r="E49" s="27">
        <v>1326</v>
      </c>
      <c r="F49" s="26">
        <v>6</v>
      </c>
      <c r="G49" s="26">
        <v>94.19</v>
      </c>
      <c r="H49" s="26" t="s">
        <v>512</v>
      </c>
    </row>
    <row r="50" ht="38.25" spans="1:8">
      <c r="A50" s="24" t="s">
        <v>513</v>
      </c>
      <c r="B50" s="25" t="s">
        <v>410</v>
      </c>
      <c r="C50" s="26" t="s">
        <v>513</v>
      </c>
      <c r="D50" s="26" t="s">
        <v>412</v>
      </c>
      <c r="E50" s="26">
        <v>54</v>
      </c>
      <c r="F50" s="26">
        <v>6</v>
      </c>
      <c r="G50" s="26">
        <v>7.93</v>
      </c>
      <c r="H50" s="26" t="s">
        <v>514</v>
      </c>
    </row>
    <row r="51" ht="25.75" spans="1:8">
      <c r="A51" s="24" t="s">
        <v>515</v>
      </c>
      <c r="B51" s="25" t="s">
        <v>418</v>
      </c>
      <c r="C51" s="26" t="s">
        <v>456</v>
      </c>
      <c r="D51" s="26" t="s">
        <v>420</v>
      </c>
      <c r="E51" s="27">
        <v>5616</v>
      </c>
      <c r="F51" s="26">
        <v>16</v>
      </c>
      <c r="G51" s="26">
        <v>137.16</v>
      </c>
      <c r="H51" s="26" t="s">
        <v>516</v>
      </c>
    </row>
    <row r="52" ht="38.25" spans="1:8">
      <c r="A52" s="24" t="s">
        <v>517</v>
      </c>
      <c r="B52" s="25" t="s">
        <v>415</v>
      </c>
      <c r="C52" s="26" t="s">
        <v>415</v>
      </c>
      <c r="D52" s="26" t="s">
        <v>412</v>
      </c>
      <c r="E52" s="26">
        <v>230</v>
      </c>
      <c r="F52" s="26">
        <v>3</v>
      </c>
      <c r="G52" s="26">
        <v>24.3</v>
      </c>
      <c r="H52" s="26">
        <v>2004</v>
      </c>
    </row>
    <row r="53" ht="25.75" spans="1:8">
      <c r="A53" s="28" t="s">
        <v>518</v>
      </c>
      <c r="B53" s="25" t="s">
        <v>519</v>
      </c>
      <c r="C53" s="26" t="s">
        <v>519</v>
      </c>
      <c r="D53" s="26" t="s">
        <v>412</v>
      </c>
      <c r="E53" s="26">
        <v>270</v>
      </c>
      <c r="F53" s="26">
        <v>2</v>
      </c>
      <c r="G53" s="26">
        <v>61.5</v>
      </c>
      <c r="H53" s="26">
        <v>2015</v>
      </c>
    </row>
    <row r="54" ht="25.75" spans="1:8">
      <c r="A54" s="28" t="s">
        <v>520</v>
      </c>
      <c r="B54" s="25" t="s">
        <v>519</v>
      </c>
      <c r="C54" s="26" t="s">
        <v>519</v>
      </c>
      <c r="D54" s="26" t="s">
        <v>420</v>
      </c>
      <c r="E54" s="26">
        <v>640</v>
      </c>
      <c r="F54" s="26">
        <v>2</v>
      </c>
      <c r="G54" s="26">
        <v>156</v>
      </c>
      <c r="H54" s="26">
        <v>2014</v>
      </c>
    </row>
    <row r="55" ht="25.75" spans="1:8">
      <c r="A55" s="28" t="s">
        <v>521</v>
      </c>
      <c r="B55" s="25" t="s">
        <v>519</v>
      </c>
      <c r="C55" s="26" t="s">
        <v>519</v>
      </c>
      <c r="D55" s="26" t="s">
        <v>420</v>
      </c>
      <c r="E55" s="26">
        <v>395</v>
      </c>
      <c r="F55" s="26">
        <v>2</v>
      </c>
      <c r="G55" s="26">
        <v>119</v>
      </c>
      <c r="H55" s="26">
        <v>2017</v>
      </c>
    </row>
    <row r="56" ht="25.75" spans="1:8">
      <c r="A56" s="28" t="s">
        <v>522</v>
      </c>
      <c r="B56" s="25" t="s">
        <v>519</v>
      </c>
      <c r="C56" s="26" t="s">
        <v>519</v>
      </c>
      <c r="D56" s="26" t="s">
        <v>420</v>
      </c>
      <c r="E56" s="26">
        <v>245</v>
      </c>
      <c r="F56" s="26">
        <v>2</v>
      </c>
      <c r="G56" s="26" t="s">
        <v>523</v>
      </c>
      <c r="H56" s="26">
        <v>2022</v>
      </c>
    </row>
    <row r="57" ht="38.25" spans="1:8">
      <c r="A57" s="24" t="s">
        <v>524</v>
      </c>
      <c r="B57" s="25" t="s">
        <v>525</v>
      </c>
      <c r="C57" s="26" t="s">
        <v>525</v>
      </c>
      <c r="D57" s="26" t="s">
        <v>420</v>
      </c>
      <c r="E57" s="26">
        <v>882</v>
      </c>
      <c r="F57" s="26">
        <v>2</v>
      </c>
      <c r="G57" s="26">
        <v>330</v>
      </c>
      <c r="H57" s="26">
        <v>2003</v>
      </c>
    </row>
    <row r="58" ht="25.75" spans="1:8">
      <c r="A58" s="28" t="s">
        <v>526</v>
      </c>
      <c r="B58" s="25" t="s">
        <v>418</v>
      </c>
      <c r="C58" s="26" t="s">
        <v>419</v>
      </c>
      <c r="D58" s="26" t="s">
        <v>412</v>
      </c>
      <c r="E58" s="26">
        <v>150</v>
      </c>
      <c r="F58" s="26">
        <v>3</v>
      </c>
      <c r="G58" s="26" t="s">
        <v>527</v>
      </c>
      <c r="H58" s="26">
        <v>2013</v>
      </c>
    </row>
    <row r="59" ht="25.75" spans="1:8">
      <c r="A59" s="24" t="s">
        <v>528</v>
      </c>
      <c r="B59" s="25" t="s">
        <v>529</v>
      </c>
      <c r="C59" s="26" t="s">
        <v>529</v>
      </c>
      <c r="D59" s="26" t="s">
        <v>412</v>
      </c>
      <c r="E59" s="26">
        <v>22</v>
      </c>
      <c r="F59" s="26">
        <v>4</v>
      </c>
      <c r="G59" s="26">
        <v>124.97</v>
      </c>
      <c r="H59" s="26" t="s">
        <v>530</v>
      </c>
    </row>
    <row r="60" ht="25.75" spans="1:8">
      <c r="A60" s="24" t="s">
        <v>531</v>
      </c>
      <c r="B60" s="25" t="s">
        <v>415</v>
      </c>
      <c r="C60" s="26" t="s">
        <v>415</v>
      </c>
      <c r="D60" s="26" t="s">
        <v>412</v>
      </c>
      <c r="E60" s="26">
        <v>200</v>
      </c>
      <c r="F60" s="26">
        <v>8</v>
      </c>
      <c r="G60" s="26">
        <v>44.2</v>
      </c>
      <c r="H60" s="26" t="s">
        <v>532</v>
      </c>
    </row>
    <row r="61" ht="25.75" spans="1:8">
      <c r="A61" s="24" t="s">
        <v>533</v>
      </c>
      <c r="B61" s="25" t="s">
        <v>415</v>
      </c>
      <c r="C61" s="26" t="s">
        <v>415</v>
      </c>
      <c r="D61" s="26" t="s">
        <v>412</v>
      </c>
      <c r="E61" s="26">
        <v>194</v>
      </c>
      <c r="F61" s="26">
        <v>3</v>
      </c>
      <c r="G61" s="26">
        <v>44.2</v>
      </c>
      <c r="H61" s="26" t="s">
        <v>534</v>
      </c>
    </row>
    <row r="62" ht="25.75" spans="1:8">
      <c r="A62" s="24" t="s">
        <v>535</v>
      </c>
      <c r="B62" s="25" t="s">
        <v>450</v>
      </c>
      <c r="C62" s="26" t="s">
        <v>535</v>
      </c>
      <c r="D62" s="26" t="s">
        <v>420</v>
      </c>
      <c r="E62" s="26">
        <v>526</v>
      </c>
      <c r="F62" s="26">
        <v>2</v>
      </c>
      <c r="G62" s="26">
        <v>152</v>
      </c>
      <c r="H62" s="26">
        <v>2005</v>
      </c>
    </row>
    <row r="63" ht="25" spans="1:8">
      <c r="A63" s="29" t="s">
        <v>536</v>
      </c>
      <c r="B63" s="30" t="s">
        <v>415</v>
      </c>
      <c r="C63" s="31" t="s">
        <v>415</v>
      </c>
      <c r="D63" s="31" t="s">
        <v>412</v>
      </c>
      <c r="E63" s="31">
        <v>302</v>
      </c>
      <c r="F63" s="31">
        <v>6</v>
      </c>
      <c r="G63" s="31">
        <v>48.47</v>
      </c>
      <c r="H63" s="31"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8" t="s">
        <v>4</v>
      </c>
      <c r="B1" s="18" t="s">
        <v>538</v>
      </c>
      <c r="C1" s="18" t="s">
        <v>539</v>
      </c>
      <c r="D1" s="18" t="s">
        <v>540</v>
      </c>
      <c r="E1" s="18" t="s">
        <v>541</v>
      </c>
      <c r="F1" s="18" t="s">
        <v>542</v>
      </c>
      <c r="G1" s="18" t="s">
        <v>543</v>
      </c>
      <c r="H1" s="18" t="s">
        <v>544</v>
      </c>
      <c r="I1" s="18" t="s">
        <v>545</v>
      </c>
      <c r="J1" s="18" t="s">
        <v>546</v>
      </c>
    </row>
    <row r="2" ht="14.5" spans="1:10">
      <c r="A2" s="18" t="s">
        <v>547</v>
      </c>
      <c r="B2" s="18">
        <v>13089.2</v>
      </c>
      <c r="C2" s="19">
        <v>9201.2</v>
      </c>
      <c r="D2" s="18">
        <v>10802.28</v>
      </c>
      <c r="E2" s="18">
        <v>5473.311</v>
      </c>
      <c r="F2" s="18">
        <v>406.43</v>
      </c>
      <c r="G2" s="18">
        <v>2649.23</v>
      </c>
      <c r="H2" s="18">
        <v>9.75</v>
      </c>
      <c r="I2" s="18">
        <v>24.2</v>
      </c>
      <c r="J2" s="18">
        <v>41655.601</v>
      </c>
    </row>
    <row r="3" ht="14.5" spans="1:10">
      <c r="A3" s="18" t="s">
        <v>548</v>
      </c>
      <c r="B3" s="20">
        <v>0.3142</v>
      </c>
      <c r="C3" s="21">
        <v>0.2209</v>
      </c>
      <c r="D3" s="20">
        <v>0.2593</v>
      </c>
      <c r="E3" s="20">
        <v>0.1314</v>
      </c>
      <c r="F3" s="20">
        <v>0.0098</v>
      </c>
      <c r="G3" s="20">
        <v>0.0636</v>
      </c>
      <c r="H3" s="20">
        <v>0.0002</v>
      </c>
      <c r="I3" s="18" t="s">
        <v>549</v>
      </c>
      <c r="J3" s="1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11</vt:i4>
      </vt:variant>
    </vt:vector>
  </HeadingPairs>
  <TitlesOfParts>
    <vt:vector size="11"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2001-09-28T18:48:00Z</dcterms:created>
  <cp:lastPrinted>2001-09-28T20:39:00Z</cp:lastPrinted>
  <dcterms:modified xsi:type="dcterms:W3CDTF">2024-10-06T19:08:09Z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1033-12.2.0.18283</vt:lpwstr>
  </property>
</Properties>
</file>